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s3partnersllc.sharepoint.com/sites/S3Sales/Shared Documents/Marketing Material/Sales Collateral - CURRENT/"/>
    </mc:Choice>
  </mc:AlternateContent>
  <xr:revisionPtr revIDLastSave="0" documentId="13_ncr:1_{B4DEE3E9-B32E-4FB5-871E-C1C2B5B2A7F5}" xr6:coauthVersionLast="47" xr6:coauthVersionMax="47" xr10:uidLastSave="{00000000-0000-0000-0000-000000000000}"/>
  <bookViews>
    <workbookView xWindow="-120" yWindow="-120" windowWidth="29040" windowHeight="15225" tabRatio="816" xr2:uid="{58C351A3-9FE6-4287-894A-11E9E5696D1D}"/>
  </bookViews>
  <sheets>
    <sheet name="Overview" sheetId="1" r:id="rId1"/>
    <sheet name="Fields &amp; Params" sheetId="2" r:id="rId2"/>
    <sheet name="Time Series Analysis" sheetId="47" r:id="rId3"/>
    <sheet name="Portfolio Analysis" sheetId="45" r:id="rId4"/>
    <sheet name="How to Connect to WorkSheet" sheetId="55" r:id="rId5"/>
    <sheet name="Adv BQL Changes in borrow cost" sheetId="46" r:id="rId6"/>
    <sheet name="BLAX → BQL Field Mapping" sheetId="56" r:id="rId7"/>
    <sheet name="Lookup" sheetId="49" state="hidden" r:id="rId8"/>
  </sheets>
  <definedNames>
    <definedName name="borrowCost" localSheetId="2">OFFSET('Time Series Analysis'!#REF!,0,0,'Time Series Analysis'!#REF!,'Time Series Analysis'!#REF!)</definedName>
    <definedName name="borrowCost">OFFSET('Adv BQL Changes in borrow cost'!$AF$48,0,0,'Adv BQL Changes in borrow cost'!$C$9,'Adv BQL Changes in borrow cost'!$M$36)</definedName>
    <definedName name="CategoryList" localSheetId="3">Lookup!$D$18:$M$18</definedName>
    <definedName name="CategoryList" localSheetId="2">Lookup!$D$18:$M$18</definedName>
    <definedName name="CategoryList">Lookup!$D$18:$M$18</definedName>
    <definedName name="chrt1_dts">OFFSET(#REF!,1,0,#REF!,1)</definedName>
    <definedName name="chrt1_ser1">OFFSET(#REF!,1,0,#REF!,1)</definedName>
    <definedName name="chrt1_ser2">OFFSET(#REF!,1,0,#REF!,1)</definedName>
    <definedName name="SHORT_INT" localSheetId="3">Lookup!$D$19</definedName>
    <definedName name="SHORT_INT" localSheetId="2">Lookup!$D$19</definedName>
    <definedName name="SHORT_INT">Lookup!$D$19</definedName>
    <definedName name="SHORT_INT_AVAILABILITY" localSheetId="3">Lookup!$D$19</definedName>
    <definedName name="SHORT_INT_AVAILABILITY" localSheetId="2">Lookup!$D$19</definedName>
    <definedName name="SHORT_INT_AVAILABILITY">Lookup!$D$19</definedName>
    <definedName name="SHORT_INT_BORROW_COST" localSheetId="3">Lookup!$E$19:$E$21</definedName>
    <definedName name="SHORT_INT_BORROW_COST" localSheetId="2">Lookup!$E$19:$E$21</definedName>
    <definedName name="SHORT_INT_BORROW_COST">Lookup!$E$19:$E$21</definedName>
    <definedName name="SHORT_INT_CROWDED_SCORE" localSheetId="3">Lookup!$D$19</definedName>
    <definedName name="SHORT_INT_CROWDED_SCORE" localSheetId="2">Lookup!$D$19</definedName>
    <definedName name="SHORT_INT_CROWDED_SCORE">Lookup!$D$19</definedName>
    <definedName name="SHORT_INT_MOMENTUM" localSheetId="3">Lookup!$D$19</definedName>
    <definedName name="SHORT_INT_MOMENTUM" localSheetId="2">Lookup!$D$19</definedName>
    <definedName name="SHORT_INT_MOMENTUM">Lookup!$D$19</definedName>
    <definedName name="SHORT_INT_NOTIONAL" localSheetId="3">Lookup!$D$19</definedName>
    <definedName name="SHORT_INT_NOTIONAL" localSheetId="2">Lookup!$D$19</definedName>
    <definedName name="SHORT_INT_NOTIONAL">Lookup!$D$19</definedName>
    <definedName name="SHORT_INT_PCT_FLOAT" localSheetId="3">Lookup!$G$19:$G$20</definedName>
    <definedName name="SHORT_INT_PCT_FLOAT" localSheetId="2">Lookup!$G$19:$G$20</definedName>
    <definedName name="SHORT_INT_PCT_FLOAT">Lookup!$G$19:$G$20</definedName>
    <definedName name="SHORT_INT_RATIO" localSheetId="3">Lookup!$F$19:$F$21</definedName>
    <definedName name="SHORT_INT_RATIO" localSheetId="2">Lookup!$F$19:$F$21</definedName>
    <definedName name="SHORT_INT_RATIO">Lookup!$F$19:$F$21</definedName>
    <definedName name="SHORT_INT_SQUEEZE_SCORE" localSheetId="3">Lookup!$D$19</definedName>
    <definedName name="SHORT_INT_SQUEEZE_SCORE" localSheetId="2">Lookup!$D$19</definedName>
    <definedName name="SHORT_INT_SQUEEZE_SCORE">Lookup!$D$19</definedName>
    <definedName name="SHORT_INT_UTILIZATION" localSheetId="3">Lookup!$D$19</definedName>
    <definedName name="SHORT_INT_UTILIZATION" localSheetId="2">Lookup!$D$19</definedName>
    <definedName name="SHORT_INT_UTILIZATION">Lookup!$D$19</definedName>
    <definedName name="SourceType" localSheetId="1">Lookup!$F$3:$F$5</definedName>
    <definedName name="SourceType" localSheetId="3">Lookup!$F$3:$F$4</definedName>
    <definedName name="SourceType" localSheetId="2">Lookup!$F$3:$F$4</definedName>
    <definedName name="SourceType">Lookup!$F$3:$F$4</definedName>
    <definedName name="SpreadsheetBuilder_1" hidden="1">#REF!</definedName>
    <definedName name="SpreadsheetBuilder_10" hidden="1">#REF!</definedName>
    <definedName name="SpreadsheetBuilder_11" hidden="1">#REF!</definedName>
    <definedName name="SpreadsheetBuilder_12" hidden="1">#REF!</definedName>
    <definedName name="SpreadsheetBuilder_13" hidden="1">#REF!</definedName>
    <definedName name="SpreadsheetBuilder_14" hidden="1">#REF!</definedName>
    <definedName name="SpreadsheetBuilder_15" hidden="1">#REF!</definedName>
    <definedName name="SpreadsheetBuilder_16" hidden="1">#REF!</definedName>
    <definedName name="SpreadsheetBuilder_17" hidden="1">#REF!</definedName>
    <definedName name="SpreadsheetBuilder_18" hidden="1">#REF!</definedName>
    <definedName name="SpreadsheetBuilder_19" hidden="1">#REF!</definedName>
    <definedName name="SpreadsheetBuilder_2" hidden="1">#REF!</definedName>
    <definedName name="SpreadsheetBuilder_20" hidden="1">#REF!</definedName>
    <definedName name="SpreadsheetBuilder_21" hidden="1">#REF!</definedName>
    <definedName name="SpreadsheetBuilder_22" hidden="1">#REF!</definedName>
    <definedName name="SpreadsheetBuilder_23" hidden="1">#REF!</definedName>
    <definedName name="SpreadsheetBuilder_24" hidden="1">#REF!</definedName>
    <definedName name="SpreadsheetBuilder_25" hidden="1">#REF!</definedName>
    <definedName name="SpreadsheetBuilder_26" hidden="1">#REF!</definedName>
    <definedName name="SpreadsheetBuilder_27" hidden="1">#REF!</definedName>
    <definedName name="SpreadsheetBuilder_28" hidden="1">#REF!</definedName>
    <definedName name="SpreadsheetBuilder_29" hidden="1">#REF!</definedName>
    <definedName name="SpreadsheetBuilder_3" hidden="1">#REF!</definedName>
    <definedName name="SpreadsheetBuilder_30" hidden="1">#REF!</definedName>
    <definedName name="SpreadsheetBuilder_4" hidden="1">#REF!</definedName>
    <definedName name="SpreadsheetBuilder_5" hidden="1">#REF!</definedName>
    <definedName name="SpreadsheetBuilder_6" hidden="1">#REF!</definedName>
    <definedName name="SpreadsheetBuilder_7" hidden="1">#REF!</definedName>
    <definedName name="SpreadsheetBuilder_8" hidden="1">#REF!</definedName>
    <definedName name="SpreadsheetBuilder_9"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 i="56" l="1" a="1"/>
  <c r="I17" i="56"/>
  <c r="K17" i="56"/>
  <c r="G20" i="56" a="1"/>
  <c r="G20" i="56"/>
  <c r="G21" i="56" a="1"/>
  <c r="G21" i="56"/>
  <c r="C20" i="56" a="1"/>
  <c r="C20" i="56"/>
  <c r="C4" i="56" a="1"/>
  <c r="C4" i="56"/>
  <c r="C5" i="56" a="1"/>
  <c r="C5" i="56"/>
  <c r="C6" i="56" a="1"/>
  <c r="C6" i="56"/>
  <c r="C7" i="56" a="1"/>
  <c r="C7" i="56"/>
  <c r="C8" i="56" a="1"/>
  <c r="C8" i="56"/>
  <c r="C9" i="56" a="1"/>
  <c r="C9" i="56"/>
  <c r="C10" i="56" a="1"/>
  <c r="C10" i="56"/>
  <c r="C11" i="56" a="1"/>
  <c r="C11" i="56"/>
  <c r="C14" i="56" a="1"/>
  <c r="C14" i="56"/>
  <c r="C15" i="56" a="1"/>
  <c r="C15" i="56"/>
  <c r="C16" i="56" a="1"/>
  <c r="C16" i="56"/>
  <c r="C17" i="56" a="1"/>
  <c r="C17" i="56"/>
  <c r="C18" i="56" a="1"/>
  <c r="C18" i="56"/>
  <c r="C19" i="56" a="1"/>
  <c r="C19" i="56"/>
  <c r="C21" i="56" a="1"/>
  <c r="C21" i="56"/>
  <c r="C22" i="56" a="1"/>
  <c r="C22" i="56"/>
  <c r="C23" i="56" a="1"/>
  <c r="C23" i="56"/>
  <c r="C24" i="56" a="1"/>
  <c r="C24" i="56"/>
  <c r="C3" i="56" a="1"/>
  <c r="C3" i="56"/>
  <c r="G4" i="56" a="1"/>
  <c r="G4" i="56"/>
  <c r="G13" i="56" a="1"/>
  <c r="G13" i="56"/>
  <c r="G12" i="56" a="1"/>
  <c r="G12" i="56"/>
  <c r="G5" i="56" a="1"/>
  <c r="G5" i="56"/>
  <c r="G14" i="56" a="1"/>
  <c r="G14" i="56"/>
  <c r="G9" i="56" a="1"/>
  <c r="G9" i="56"/>
  <c r="G10" i="56" a="1"/>
  <c r="G10" i="56"/>
  <c r="G8" i="56" a="1"/>
  <c r="G8" i="56"/>
  <c r="G11" i="56" a="1"/>
  <c r="G11" i="56"/>
  <c r="G15" i="56" a="1"/>
  <c r="G15" i="56"/>
  <c r="G6" i="56" a="1"/>
  <c r="G6" i="56"/>
  <c r="G16" i="56" a="1"/>
  <c r="G16" i="56"/>
  <c r="G3" i="56" a="1"/>
  <c r="G3" i="56"/>
  <c r="G18" i="56" a="1"/>
  <c r="G18" i="56"/>
  <c r="G19" i="56" a="1"/>
  <c r="G19" i="56"/>
  <c r="G22" i="56" a="1"/>
  <c r="G22" i="56"/>
  <c r="G24" i="56" a="1"/>
  <c r="G24" i="56"/>
  <c r="G17" i="56" a="1"/>
  <c r="G17" i="56"/>
  <c r="G23" i="56" a="1"/>
  <c r="G23" i="56"/>
  <c r="G7" i="56" a="1"/>
  <c r="G7" i="56"/>
  <c r="B18" i="47"/>
  <c r="F18" i="47" a="1"/>
  <c r="F18" i="47"/>
  <c r="G12" i="47"/>
  <c r="C9" i="47" a="1"/>
  <c r="C9" i="47"/>
  <c r="B17" i="47"/>
  <c r="G11" i="47"/>
  <c r="B7" i="47"/>
  <c r="G5" i="2" a="1"/>
  <c r="G5" i="2"/>
  <c r="I9" i="2" a="1"/>
  <c r="I9" i="2"/>
  <c r="J9" i="2" s="1" a="1"/>
  <c r="J9" i="2" s="1"/>
  <c r="E5" i="56"/>
  <c r="E4" i="56"/>
  <c r="E21" i="56"/>
  <c r="E20" i="56"/>
  <c r="E19" i="47" l="1"/>
  <c r="AF72" i="46"/>
  <c r="AF55" i="46"/>
  <c r="AF49" i="46"/>
  <c r="AF70" i="46"/>
  <c r="AF71" i="46"/>
  <c r="AF61" i="46"/>
  <c r="AF56" i="46"/>
  <c r="AF52" i="46"/>
  <c r="AF53" i="46"/>
  <c r="AF65" i="46"/>
  <c r="AF62" i="46"/>
  <c r="AF50" i="46"/>
  <c r="AF69" i="46"/>
  <c r="AF67" i="46"/>
  <c r="AF57" i="46"/>
  <c r="AF51" i="46"/>
  <c r="AF64" i="46"/>
  <c r="AF68" i="46"/>
  <c r="AF66" i="46"/>
  <c r="AF63" i="46"/>
  <c r="AF60" i="46"/>
  <c r="AF54" i="46"/>
  <c r="AF59" i="46"/>
  <c r="AF58" i="46"/>
  <c r="AF77" i="46" a="1"/>
  <c r="AF77" i="46"/>
  <c r="AF76" i="46" a="1"/>
  <c r="AF76" i="46"/>
  <c r="AF75" i="46" a="1"/>
  <c r="AF75" i="46"/>
  <c r="AF74" i="46" a="1"/>
  <c r="AF74" i="46"/>
  <c r="AF73" i="46" a="1"/>
  <c r="AF73" i="46"/>
  <c r="C26" i="45"/>
  <c r="F19" i="1"/>
  <c r="I21" i="2" a="1"/>
  <c r="I21" i="2"/>
  <c r="J21" i="2" s="1" a="1"/>
  <c r="J21" i="2" s="1"/>
  <c r="I13" i="2" a="1"/>
  <c r="I13" i="2"/>
  <c r="J13" i="2" s="1" a="1"/>
  <c r="J13" i="2" s="1"/>
  <c r="I12" i="2" a="1"/>
  <c r="I12" i="2"/>
  <c r="J12" i="2" s="1" a="1"/>
  <c r="J12" i="2" s="1"/>
  <c r="I11" i="2" a="1"/>
  <c r="I11" i="2"/>
  <c r="J11" i="2" s="1" a="1"/>
  <c r="J11" i="2" s="1"/>
  <c r="I10" i="2" a="1"/>
  <c r="I10" i="2"/>
  <c r="J10" i="2" s="1" a="1"/>
  <c r="J10" i="2" s="1"/>
  <c r="G9" i="2" a="1"/>
  <c r="G9" i="2"/>
  <c r="H9" i="2" s="1" a="1"/>
  <c r="H9" i="2" s="1"/>
  <c r="G26" i="2" a="1"/>
  <c r="G26" i="2"/>
  <c r="H26" i="2" s="1" a="1"/>
  <c r="H26" i="2" s="1"/>
  <c r="G25" i="2" a="1"/>
  <c r="G25" i="2"/>
  <c r="H25" i="2" s="1" a="1"/>
  <c r="H25" i="2" s="1"/>
  <c r="G24" i="2" a="1"/>
  <c r="G24" i="2"/>
  <c r="H24" i="2" s="1" a="1"/>
  <c r="H24" i="2" s="1"/>
  <c r="G23" i="2" a="1"/>
  <c r="G23" i="2"/>
  <c r="H23" i="2" s="1" a="1"/>
  <c r="H23" i="2" s="1"/>
  <c r="G22" i="2" a="1"/>
  <c r="G22" i="2"/>
  <c r="H22" i="2" s="1" a="1"/>
  <c r="H22" i="2" s="1"/>
  <c r="G21" i="2" a="1"/>
  <c r="G21" i="2"/>
  <c r="H21" i="2" s="1" a="1"/>
  <c r="H21" i="2" s="1"/>
  <c r="G20" i="2" a="1"/>
  <c r="G20" i="2"/>
  <c r="H20" i="2" s="1" a="1"/>
  <c r="H20" i="2" s="1"/>
  <c r="G19" i="2" a="1"/>
  <c r="G19" i="2"/>
  <c r="H19" i="2" s="1" a="1"/>
  <c r="H19" i="2" s="1"/>
  <c r="G18" i="2" a="1"/>
  <c r="G18" i="2"/>
  <c r="H18" i="2" s="1" a="1"/>
  <c r="H18" i="2" s="1"/>
  <c r="G17" i="2" a="1"/>
  <c r="G17" i="2"/>
  <c r="H17" i="2" s="1" a="1"/>
  <c r="H17" i="2" s="1"/>
  <c r="G16" i="2" a="1"/>
  <c r="G16" i="2"/>
  <c r="H16" i="2" s="1" a="1"/>
  <c r="H16" i="2" s="1"/>
  <c r="G15" i="2" a="1"/>
  <c r="G15" i="2"/>
  <c r="H15" i="2" s="1" a="1"/>
  <c r="H15" i="2" s="1"/>
  <c r="G14" i="2" a="1"/>
  <c r="G14" i="2"/>
  <c r="H14" i="2" s="1" a="1"/>
  <c r="H14" i="2" s="1"/>
  <c r="G13" i="2" a="1"/>
  <c r="G13" i="2"/>
  <c r="H13" i="2" s="1" a="1"/>
  <c r="H13" i="2" s="1"/>
  <c r="G12" i="2" a="1"/>
  <c r="G12" i="2"/>
  <c r="H12" i="2" s="1" a="1"/>
  <c r="H12" i="2" s="1"/>
  <c r="G11" i="2" a="1"/>
  <c r="G11" i="2"/>
  <c r="H11" i="2" s="1" a="1"/>
  <c r="H11" i="2" s="1"/>
  <c r="G10" i="2" a="1"/>
  <c r="G10" i="2"/>
  <c r="H10" i="2" s="1" a="1"/>
  <c r="H10" i="2" s="1"/>
  <c r="C32" i="46" a="1"/>
  <c r="C32" i="46"/>
  <c r="B13" i="46" a="1"/>
  <c r="B13" i="46"/>
  <c r="A2" i="55"/>
  <c r="C8" i="45" a="1"/>
  <c r="C8" i="45"/>
  <c r="C10" i="46" a="1"/>
  <c r="C10" i="46"/>
  <c r="B7" i="45"/>
  <c r="C11" i="45" s="1" a="1"/>
  <c r="C11" i="45" s="1"/>
  <c r="C16" i="45" s="1"/>
  <c r="B23" i="45"/>
  <c r="C13" i="45"/>
  <c r="A12" i="55"/>
  <c r="A11" i="55"/>
  <c r="A1" i="55"/>
  <c r="D12" i="49"/>
  <c r="D3" i="49"/>
  <c r="B41" i="46"/>
  <c r="B40" i="46"/>
  <c r="B39" i="46"/>
  <c r="E38" i="46"/>
  <c r="B38" i="46"/>
  <c r="E37" i="46"/>
  <c r="B37" i="46"/>
  <c r="H31" i="46"/>
  <c r="H30" i="46"/>
  <c r="H29" i="46"/>
  <c r="H28" i="46"/>
  <c r="H27" i="46"/>
  <c r="H26" i="46"/>
  <c r="E36" i="46" s="1"/>
  <c r="C24" i="46"/>
  <c r="C18" i="46"/>
  <c r="C17" i="46"/>
  <c r="C16" i="46"/>
  <c r="C15" i="46"/>
  <c r="B20" i="46"/>
  <c r="B22" i="46" s="1"/>
  <c r="M36" i="46" l="1" a="1"/>
  <c r="M36" i="46" s="1"/>
  <c r="B44" i="46" a="1"/>
  <c r="B44" i="46" s="1"/>
  <c r="B48" i="46" s="1"/>
  <c r="AF48" i="46" s="1"/>
  <c r="C15" i="45"/>
  <c r="AF46" i="4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tc={42DA20BD-1E13-4206-8165-4BD6CB27CABF}</author>
    <author>tc={DDD296AD-CE91-4A9F-B1A7-9F029052EBF6}</author>
    <author>tc={65F60B74-7088-42AD-9E4B-74F82319E4F6}</author>
  </authors>
  <commentList>
    <comment ref="G9" authorId="0" shapeId="0" xr:uid="{42DA20BD-1E13-4206-8165-4BD6CB27CABF}">
      <text>
        <t xml:space="preserve">[Threaded comment]
Your version of Excel allows you to read this threaded comment; however, any edits to it will get removed if the file is opened in a newer version of Excel. Learn more: https://go.microsoft.com/fwlink/?linkid=870924
Comment:
    ="("&amp;$M$6&amp;",dates="&amp;BQL.DATE($L$5)&amp;")"
</t>
      </text>
    </comment>
    <comment ref="I9" authorId="1" shapeId="0" xr:uid="{DDD296AD-CE91-4A9F-B1A7-9F029052EBF6}">
      <text>
        <t xml:space="preserve">[Threaded comment]
Your version of Excel allows you to read this threaded comment; however, any edits to it will get removed if the file is opened in a newer version of Excel. Learn more: https://go.microsoft.com/fwlink/?linkid=870924
Comment:
    ="("&amp;$M$6&amp;",dates="&amp;BQL.DATE($L$5)&amp;")"
</t>
      </text>
    </comment>
    <comment ref="G21" authorId="2" shapeId="0" xr:uid="{65F60B74-7088-42AD-9E4B-74F82319E4F6}">
      <text>
        <t xml:space="preserve">[Threaded comment]
Your version of Excel allows you to read this threaded comment; however, any edits to it will get removed if the file is opened in a newer version of Excel. Learn more: https://go.microsoft.com/fwlink/?linkid=870924
Comment:
    ="("&amp;$M$6&amp;",dates="&amp;BQL.DATE($L$5)&amp;","&amp;D20&amp;")"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<sst xmlns="http://schemas.openxmlformats.org/spreadsheetml/2006/main" count="419" uniqueCount="261">
  <si>
    <t>BQL now has short interest data from 3rd party provider S3 Partners (www.s3partners.com). This is a highly valued dataset for anyone who shorts stocks, or participates in securities lending.</t>
  </si>
  <si>
    <t>A few key notes about this dataset:</t>
  </si>
  <si>
    <r>
      <t>1) Access:</t>
    </r>
    <r>
      <rPr>
        <sz val="11"/>
        <color theme="1"/>
        <rFont val="Calibri"/>
        <family val="2"/>
        <scheme val="minor"/>
      </rPr>
      <t xml:space="preserve"> This dataset is only accessible in BQL if you are a paying customer of S3 partners. If you would like to get access, or think you should have access, please reach out to S3 partners and ask them to enable you for access in BQL.</t>
    </r>
    <r>
      <rPr>
        <b/>
        <sz val="11"/>
        <color theme="1"/>
        <rFont val="Calibri"/>
        <family val="2"/>
        <scheme val="minor"/>
      </rPr>
      <t xml:space="preserve">
2) Why it's better/different than exchange Short Interest: </t>
    </r>
    <r>
      <rPr>
        <sz val="11"/>
        <color theme="1"/>
        <rFont val="Calibri"/>
        <family val="2"/>
        <scheme val="minor"/>
      </rPr>
      <t>Public short interest data is delayed and inconsistent across regions. In the U.S. and Canada, exchanges only publish short interest on a two-week delay, so today’s positioning won’t be visible until weeks later. In EMEA, reporting often comes through regulators, but disclosure standards vary widely by country and lack consistency. In APAC, transparency is even more uneven, with fragmented coverage and long lags. Across all markets, these public sources leave investors without the timely visibility they need—especially during volatile events like short squeezes.</t>
    </r>
    <r>
      <rPr>
        <b/>
        <sz val="11"/>
        <color theme="1"/>
        <rFont val="Calibri"/>
        <family val="2"/>
        <scheme val="minor"/>
      </rPr>
      <t xml:space="preserve">
</t>
    </r>
    <r>
      <rPr>
        <sz val="11"/>
        <color theme="1"/>
        <rFont val="Calibri"/>
        <family val="2"/>
        <scheme val="minor"/>
      </rPr>
      <t>S3 addresses this gap by aggregating daily data from hedge funds, asset managers, prime brokers, and agent lenders, then combining it with exchange-published short interest and regulatory filings. The result is a comprehensive, real-time view of global short interest and stock borrow conditions, capturing crowding, financing stress, and supply availability. From these inputs, S3 generates daily short interest and key metrics such as days to cover, percent of float, crowdedness, and squeeze risk. This delivers the transparency and speed that public datasets lack, enabling investors to respond to covering pressure and position stress before they appear in exchange filings.</t>
    </r>
    <r>
      <rPr>
        <b/>
        <sz val="11"/>
        <color theme="1"/>
        <rFont val="Calibri"/>
        <family val="2"/>
        <scheme val="minor"/>
      </rPr>
      <t xml:space="preserve">
3) Different Sources: </t>
    </r>
    <r>
      <rPr>
        <sz val="11"/>
        <color theme="1"/>
        <rFont val="Calibri"/>
        <family val="2"/>
        <scheme val="minor"/>
      </rPr>
      <t xml:space="preserve">Since the exchange data has been available on the terminal many years, all clients have had access to fields such as SHORT_INT, SI_PERCENT_EQUITY_FLOAT, and SHORT_INT_RATIO. To access the S3 version of these fields, simply add source=S3 as a paramter to the field (e.g. SHORT_INT(source=S3))
</t>
    </r>
  </si>
  <si>
    <r>
      <rPr>
        <b/>
        <u/>
        <sz val="14"/>
        <color theme="1"/>
        <rFont val="Calibri"/>
        <family val="2"/>
        <scheme val="minor"/>
      </rPr>
      <t>For BQL Support</t>
    </r>
    <r>
      <rPr>
        <b/>
        <sz val="14"/>
        <color theme="1"/>
        <rFont val="Calibri"/>
        <family val="2"/>
        <scheme val="minor"/>
      </rPr>
      <t xml:space="preserve">:    Enter </t>
    </r>
    <r>
      <rPr>
        <b/>
        <sz val="14"/>
        <color rgb="FF00B050"/>
        <rFont val="Calibri"/>
        <family val="2"/>
        <scheme val="minor"/>
      </rPr>
      <t>HELP HELP</t>
    </r>
    <r>
      <rPr>
        <b/>
        <sz val="14"/>
        <rFont val="Calibri"/>
        <family val="2"/>
        <scheme val="minor"/>
      </rPr>
      <t>&lt;GO&gt;</t>
    </r>
    <r>
      <rPr>
        <b/>
        <sz val="14"/>
        <color theme="1"/>
        <rFont val="Calibri"/>
        <family val="2"/>
        <scheme val="minor"/>
      </rPr>
      <t xml:space="preserve"> in the</t>
    </r>
    <r>
      <rPr>
        <b/>
        <sz val="14"/>
        <color rgb="FFFFC000"/>
        <rFont val="Calibri"/>
        <family val="2"/>
        <scheme val="minor"/>
      </rPr>
      <t xml:space="preserve"> Bloomberg Terminal</t>
    </r>
  </si>
  <si>
    <t>BQL Syntax</t>
  </si>
  <si>
    <r>
      <t>= BQL("</t>
    </r>
    <r>
      <rPr>
        <sz val="12"/>
        <color rgb="FF0070C0"/>
        <rFont val="Calibri"/>
        <family val="2"/>
        <scheme val="minor"/>
      </rPr>
      <t>Universe</t>
    </r>
    <r>
      <rPr>
        <sz val="12"/>
        <color theme="1"/>
        <rFont val="Calibri"/>
        <family val="2"/>
        <scheme val="minor"/>
      </rPr>
      <t>", "</t>
    </r>
    <r>
      <rPr>
        <sz val="12"/>
        <color rgb="FF00B050"/>
        <rFont val="Calibri"/>
        <family val="2"/>
        <scheme val="minor"/>
      </rPr>
      <t>Expression</t>
    </r>
    <r>
      <rPr>
        <sz val="12"/>
        <color theme="1"/>
        <rFont val="Calibri"/>
        <family val="2"/>
        <scheme val="minor"/>
      </rPr>
      <t>","</t>
    </r>
    <r>
      <rPr>
        <sz val="12"/>
        <color rgb="FFFF0000"/>
        <rFont val="Calibri"/>
        <family val="2"/>
        <scheme val="minor"/>
      </rPr>
      <t>Optional Parameters</t>
    </r>
    <r>
      <rPr>
        <sz val="12"/>
        <color theme="1"/>
        <rFont val="Calibri"/>
        <family val="2"/>
        <scheme val="minor"/>
      </rPr>
      <t>", "</t>
    </r>
    <r>
      <rPr>
        <sz val="12"/>
        <color rgb="FF7030A0"/>
        <rFont val="Calibri"/>
        <family val="2"/>
        <scheme val="minor"/>
      </rPr>
      <t>Optional Local Variables</t>
    </r>
    <r>
      <rPr>
        <sz val="12"/>
        <color theme="1"/>
        <rFont val="Calibri"/>
        <family val="2"/>
        <scheme val="minor"/>
      </rPr>
      <t>")</t>
    </r>
  </si>
  <si>
    <t>BQL Examples:</t>
  </si>
  <si>
    <t>Single value for today</t>
  </si>
  <si>
    <t>=BQL("TSLA US EQUITY", "SHORT_INT(Source=S3)")</t>
  </si>
  <si>
    <t>Time Series for 1 year</t>
  </si>
  <si>
    <r>
      <t>=</t>
    </r>
    <r>
      <rPr>
        <b/>
        <sz val="11"/>
        <color theme="1"/>
        <rFont val="Calibri"/>
        <family val="2"/>
        <scheme val="minor"/>
      </rPr>
      <t>BQL("TSLA US EQUITY", "SHORT_INT(source=S3)","dates=range(-1y,2025-10-01,frq=d)","fill=prev")</t>
    </r>
  </si>
  <si>
    <t>TSLA US Equity</t>
  </si>
  <si>
    <t>=HYPERLINK("https://blinks.bloomberg.com/screens/HELP HELP","HELP HELP&lt;GO&gt; - ""Please route to a BQL Specialist""")</t>
  </si>
  <si>
    <t>DATES</t>
  </si>
  <si>
    <t>SHORT_INT(source=S3)</t>
  </si>
  <si>
    <t>Bloomberg BQL Support (note: must be logged into Bloomberg Terminal for link to work)</t>
  </si>
  <si>
    <t>&lt;= Click to Launch BQL Support Chat</t>
  </si>
  <si>
    <t>Ticker</t>
  </si>
  <si>
    <t>&lt;= Enter a security here with Yellow Key</t>
  </si>
  <si>
    <t>As of date:</t>
  </si>
  <si>
    <t>&lt;= Enter a date here or use =BTODAY() for current day</t>
  </si>
  <si>
    <t>Source</t>
  </si>
  <si>
    <t>S3</t>
  </si>
  <si>
    <t>'&lt;= Select source to S3</t>
  </si>
  <si>
    <t>Field</t>
  </si>
  <si>
    <t>Params</t>
  </si>
  <si>
    <t>Additional Param</t>
  </si>
  <si>
    <t>Sources</t>
  </si>
  <si>
    <t>Description</t>
  </si>
  <si>
    <t>Parameter</t>
  </si>
  <si>
    <t>Parameter for default source</t>
  </si>
  <si>
    <t>Source=EXCH or BBG</t>
  </si>
  <si>
    <t>SHORT_INT</t>
  </si>
  <si>
    <t>Source, Dates</t>
  </si>
  <si>
    <t>S3, S3_PIT, [EXCH]</t>
  </si>
  <si>
    <t>Real-time Short Interest expressed in number of shares. [EXCH]=Reported numberd which are stale.</t>
  </si>
  <si>
    <t>SHORT_INT_NOTIONAL</t>
  </si>
  <si>
    <t>S3, S3_PIT</t>
  </si>
  <si>
    <t>Real-time Short Interest * Security Price (USD)</t>
  </si>
  <si>
    <t>SHORT_INT_PCT_FLOAT</t>
  </si>
  <si>
    <t>adjusted="false"</t>
  </si>
  <si>
    <t>Real-time Short Interest as a Percentage of BBG Float. This metric represents the Short Interest Percent of Float, calculated using Bloomberg's EQY_FLOAT ("source=BBG") data. Note that exchange-reported figures ([EXCH]) may be outdated. The calculation includes the additional parameter ("adjusted=false") to ensure BBG Float is used directly without adjustment.</t>
  </si>
  <si>
    <t>Real-time Short Interest as a Percentage of S3 Float. This metric reflects the Short Interest Percent of Float, calculated using S3's EQY_FLOAT data ("source=s3"). By default, this BQL field uses S3 Float for the calculation.</t>
  </si>
  <si>
    <t>EQY_FLOAT</t>
  </si>
  <si>
    <t>S3, S3_PIT, [BBG]</t>
  </si>
  <si>
    <t xml:space="preserve">S3=The number of tradeable shares including shares bought in a short selling
transaction. BBG=Number of shares that are available to the public. </t>
  </si>
  <si>
    <t>SHORT_INT_SQUEEZE_SCORE</t>
  </si>
  <si>
    <t>S3’s proprietary multi-factor model which ranks the potential short squeezability of a security based on its Short Interest, float, stock loan liquidity, trading liquidity and mark-to-market profitability &amp; loss</t>
  </si>
  <si>
    <t>SHORT_INT_CROWDED_SCORE</t>
  </si>
  <si>
    <t>S3’s proprietary multi-factor model which ranks short crowdedness of a security based on its Short Interest, float, stock loan liquidity and trading liquidity</t>
  </si>
  <si>
    <t>SHORT_INT_MARK_TO_MARKET</t>
  </si>
  <si>
    <t>A daily measure of entire market's Short Interest profit &amp; loss</t>
  </si>
  <si>
    <t>SHORT_INT_NET_MARK_TO_MARKET</t>
  </si>
  <si>
    <t>A daily measure of entire market's Short Interest profit &amp; loss including borrow cost</t>
  </si>
  <si>
    <t>SHORT_INT_MOMENTUM</t>
  </si>
  <si>
    <t>The Short Momentum indicator measures daily shorting and covering events relative to the market float</t>
  </si>
  <si>
    <t>SHORT_INT_AVAILABILITY</t>
  </si>
  <si>
    <t>S3 projected available shares to lend (availability)</t>
  </si>
  <si>
    <t>SHORT_INT_UTILIZATION</t>
  </si>
  <si>
    <t>Real-time Short Interest / Total Lendable quantity</t>
  </si>
  <si>
    <t>SHORT_INT_RATIO</t>
  </si>
  <si>
    <t>adv_days=10</t>
  </si>
  <si>
    <t>Real-time Short Interest / 10-day ADTV (average daily trading volume). Known as Days to Cover.</t>
  </si>
  <si>
    <t>adv_days=30</t>
  </si>
  <si>
    <t>adv_days=90</t>
  </si>
  <si>
    <t>SHORT_INT_BORROW_COST</t>
  </si>
  <si>
    <t>side=BID</t>
  </si>
  <si>
    <t>Market composite lending fee charged by custody banks to prime brokerage</t>
  </si>
  <si>
    <t>side=ASK</t>
  </si>
  <si>
    <t>Market composite borrow fee paid by hedge fund borrower</t>
  </si>
  <si>
    <t>side=LAST</t>
  </si>
  <si>
    <t>Market composite borrow fee for new shares (Spot Rate)</t>
  </si>
  <si>
    <t>Derived</t>
  </si>
  <si>
    <t>BQL Formula</t>
  </si>
  <si>
    <t>User Input</t>
  </si>
  <si>
    <t>TSLA US EQUITY</t>
  </si>
  <si>
    <t>&lt;= Select a Field here</t>
  </si>
  <si>
    <t>Time Window:</t>
  </si>
  <si>
    <t>1y</t>
  </si>
  <si>
    <t>&lt;= Select the start date of time series here</t>
  </si>
  <si>
    <t>as of date:</t>
  </si>
  <si>
    <t>&lt;= Select the end date of time series here</t>
  </si>
  <si>
    <t>&lt;= Select source to S3</t>
  </si>
  <si>
    <t>px_last</t>
  </si>
  <si>
    <t>Fetching single  fields for a portfolio for any day</t>
  </si>
  <si>
    <t>&lt;= Select a field here</t>
  </si>
  <si>
    <t>&lt;= Select a date here</t>
  </si>
  <si>
    <t>Parameter String</t>
  </si>
  <si>
    <t>IBM US EQUITY</t>
  </si>
  <si>
    <t>NVDA US EQUITY</t>
  </si>
  <si>
    <t>AIXA GR Equity</t>
  </si>
  <si>
    <t>Fetching multiple fields for a portfolio for the current day</t>
  </si>
  <si>
    <t>This will get all your worksheet IDs</t>
  </si>
  <si>
    <t>Basic</t>
  </si>
  <si>
    <t>w-777B57B4CDC941FA8AEF3F76BD8FC896</t>
  </si>
  <si>
    <t>w-4284FC770B374AFFB7442E87F6D4AD9B</t>
  </si>
  <si>
    <t>w-1E4CCFBD6C7A4226B9105721B0D311DC</t>
  </si>
  <si>
    <t>w-A6250C0B891B4AE2AB1791C0BFFAEB83</t>
  </si>
  <si>
    <t>w-79BFE10591694A578253B908BD2A8974</t>
  </si>
  <si>
    <t>w-6F626217DA9C42268B10ABEB61185135</t>
  </si>
  <si>
    <t>w-B1BCE132CE6D4050BB7EB910D8A8D0E1</t>
  </si>
  <si>
    <t>w-16D05B9027004C7AA934582DFAE2CA1F</t>
  </si>
  <si>
    <t>By passing one of the Worksheet Ids will get the content in Excel</t>
  </si>
  <si>
    <t>GME US Equity</t>
  </si>
  <si>
    <t>VOD LN Equity</t>
  </si>
  <si>
    <t>DAPI Formula</t>
  </si>
  <si>
    <t>For more information type LPHP DAPI:0:1 3595053 &lt;GO&gt;</t>
  </si>
  <si>
    <t>Universe</t>
  </si>
  <si>
    <t>B500 Index</t>
  </si>
  <si>
    <t>Finds Last one year High, Low, Median, Zscore of SHORT_</t>
  </si>
  <si>
    <t>Sort By:</t>
  </si>
  <si>
    <t>Low</t>
  </si>
  <si>
    <t>Sort Order:</t>
  </si>
  <si>
    <t>Descending</t>
  </si>
  <si>
    <t>Top/Bottom N:</t>
  </si>
  <si>
    <t>PRTU</t>
  </si>
  <si>
    <t>ETP</t>
  </si>
  <si>
    <t>Open-End Fund</t>
  </si>
  <si>
    <t>Equity Index</t>
  </si>
  <si>
    <t>#borrowCostTs</t>
  </si>
  <si>
    <t>#name</t>
  </si>
  <si>
    <t>name</t>
  </si>
  <si>
    <t>#current</t>
  </si>
  <si>
    <t>last(#borrowCostTs).value</t>
  </si>
  <si>
    <t>Current</t>
  </si>
  <si>
    <t>#high</t>
  </si>
  <si>
    <t>max(#borrowCostTs).value</t>
  </si>
  <si>
    <t>High</t>
  </si>
  <si>
    <t>#low</t>
  </si>
  <si>
    <t>min(#borrowCostTs).value</t>
  </si>
  <si>
    <t>#median</t>
  </si>
  <si>
    <t>median(dropna(#borrowCostTs)).value</t>
  </si>
  <si>
    <t>Median</t>
  </si>
  <si>
    <t>#elevated</t>
  </si>
  <si>
    <t>#current-#median</t>
  </si>
  <si>
    <t>Current-Median</t>
  </si>
  <si>
    <t>#zscore</t>
  </si>
  <si>
    <t>last(zscore(dropna(#borrowCostTs))).value</t>
  </si>
  <si>
    <t>FILL</t>
  </si>
  <si>
    <t>PREV</t>
  </si>
  <si>
    <t>Name</t>
  </si>
  <si>
    <t>Zscore</t>
  </si>
  <si>
    <t>Trend</t>
  </si>
  <si>
    <t>Figma Inc</t>
  </si>
  <si>
    <t>SYM UQ Equity</t>
  </si>
  <si>
    <t>Symbotic Inc</t>
  </si>
  <si>
    <t>VG UN Equity</t>
  </si>
  <si>
    <t>Venture Global Inc</t>
  </si>
  <si>
    <t>AEE UN Equity</t>
  </si>
  <si>
    <t>Ameren Corp</t>
  </si>
  <si>
    <t>AME UN Equity</t>
  </si>
  <si>
    <t>AMETEK Inc</t>
  </si>
  <si>
    <t>AAPL UW Equity</t>
  </si>
  <si>
    <t>Apple Inc</t>
  </si>
  <si>
    <t>AMT UN Equity</t>
  </si>
  <si>
    <t>American Tower Corp</t>
  </si>
  <si>
    <t>ABT UN Equity</t>
  </si>
  <si>
    <t>Abbott Laboratories</t>
  </si>
  <si>
    <t>ADBE UW Equity</t>
  </si>
  <si>
    <t>Adobe Inc</t>
  </si>
  <si>
    <t>ADI UW Equity</t>
  </si>
  <si>
    <t>Analog Devices Inc</t>
  </si>
  <si>
    <t>ADM UN Equity</t>
  </si>
  <si>
    <t>Archer-Daniels-Midland Co</t>
  </si>
  <si>
    <t>AEP UW Equity</t>
  </si>
  <si>
    <t>American Electric Power Co Inc</t>
  </si>
  <si>
    <t>AFL UN Equity</t>
  </si>
  <si>
    <t>Aflac Inc</t>
  </si>
  <si>
    <t>AIG UN Equity</t>
  </si>
  <si>
    <t>American International Group I</t>
  </si>
  <si>
    <t>AJG UN Equity</t>
  </si>
  <si>
    <t>Arthur J Gallagher &amp; Co</t>
  </si>
  <si>
    <t>AMAT UW Equity</t>
  </si>
  <si>
    <t>Applied Materials Inc</t>
  </si>
  <si>
    <t>AMD UW Equity</t>
  </si>
  <si>
    <t>Advanced Micro Devices Inc</t>
  </si>
  <si>
    <t>AMGN UW Equity</t>
  </si>
  <si>
    <t>Amgen Inc</t>
  </si>
  <si>
    <t>ALNY UW Equity</t>
  </si>
  <si>
    <t>Alnylam Pharmaceuticals Inc</t>
  </si>
  <si>
    <t>ADSK UW Equity</t>
  </si>
  <si>
    <t>Autodesk Inc</t>
  </si>
  <si>
    <t>ALGN UW Equity</t>
  </si>
  <si>
    <t>Align Technology Inc</t>
  </si>
  <si>
    <t>ALL UN Equity</t>
  </si>
  <si>
    <t>Allstate Corp/The</t>
  </si>
  <si>
    <t>AMZN UW Equity</t>
  </si>
  <si>
    <t>Amazon.com Inc</t>
  </si>
  <si>
    <t>A UN Equity</t>
  </si>
  <si>
    <t>Agilent Technologies Inc</t>
  </si>
  <si>
    <t>ACN UN Equity</t>
  </si>
  <si>
    <t>Accenture PLC</t>
  </si>
  <si>
    <t>BLAX → BQL Field Mapping</t>
  </si>
  <si>
    <t>Field (BQL)</t>
  </si>
  <si>
    <t>Description (BQL)</t>
  </si>
  <si>
    <t>BQL Calculation (BQL)</t>
  </si>
  <si>
    <t>Additional Param (BQL)</t>
  </si>
  <si>
    <t>Field (BLAX)</t>
  </si>
  <si>
    <t>Description (BLAX)</t>
  </si>
  <si>
    <t>SIShares</t>
  </si>
  <si>
    <t>Short Interest (Shares):
Real-time short interest expressed in shares</t>
  </si>
  <si>
    <t>Short Interest (Daily D):
Real-time day-over-day percentage change in short interest</t>
  </si>
  <si>
    <t>SIDaily</t>
  </si>
  <si>
    <t>Short Interest (Weekly D):
Real-time week-over-week percentage change in short interest</t>
  </si>
  <si>
    <t>SIWeekly</t>
  </si>
  <si>
    <t>SINotional</t>
  </si>
  <si>
    <t xml:space="preserve">Short Interest (Notional):
SI * security price
Real-time short interest expressed as US Dollar short exposure </t>
  </si>
  <si>
    <t>adjusted=false</t>
  </si>
  <si>
    <t>SIPct</t>
  </si>
  <si>
    <t>Short Interest (% Float):
Real-time short interest expressed as a percentage of equity float</t>
  </si>
  <si>
    <t>SIPctS3Float</t>
  </si>
  <si>
    <t>Short Interest (% S3 Float):
S3 Short Interest % S3 Float</t>
  </si>
  <si>
    <t>S3Float</t>
  </si>
  <si>
    <t>S3 Float:
The amount of tradable shares including synthetic longs created by short selling</t>
  </si>
  <si>
    <t>SqueezeRisk</t>
  </si>
  <si>
    <t>Squeeze Risk:
S3’s proprietary multi-factor model which ranks the potential short squeezability of a security based on its short interest, float, stock loan liquidity, trading liquidity and mark-to-market profitability</t>
  </si>
  <si>
    <t>CrowdedScore</t>
  </si>
  <si>
    <t>Crowded Score:
S3’s proprietary multi-factor model which ranks the short side crowdedness of a security based on its short interest, float, stock loan liquidity and trading liquidity</t>
  </si>
  <si>
    <t>N/A</t>
  </si>
  <si>
    <t>See Black App.</t>
  </si>
  <si>
    <t>ShortMomentum</t>
  </si>
  <si>
    <t>ShortMomentum:
The momentum indicator (previously known as crowding) measures daily shorting and covering events relative to the market float</t>
  </si>
  <si>
    <t>Availability</t>
  </si>
  <si>
    <t>Indicative Availability:
S3 projected available lendable quantity.</t>
  </si>
  <si>
    <t>Utilization</t>
  </si>
  <si>
    <t>Utilization:
Real-time Short Interest / Total Lendable quantity.</t>
  </si>
  <si>
    <t>DTC</t>
  </si>
  <si>
    <t>Days To Cover:
Short Interest / 10 Day Average Trading Volume
Number of days to close out all short positions</t>
  </si>
  <si>
    <t>Real-time Short Interest / 30-day ADTV (average daily trading volume). Known as Days to Cover.</t>
  </si>
  <si>
    <t>DTC30Day</t>
  </si>
  <si>
    <t>Days To Cover 30 Day:
Short Interest / 30 Day Average Trading Volume
Number of days to close out all short positions</t>
  </si>
  <si>
    <t>Real-time Short Interest / 90-day ADTV (average daily trading volume). Known as Days to Cover.</t>
  </si>
  <si>
    <t>DTC90Day</t>
  </si>
  <si>
    <t>Days To Cover 90 Day:
Short Interest / 90 Day Average Trading Volume
Number of days to close out all short positions</t>
  </si>
  <si>
    <t>Days To Cover (Daily D):
Day-over-day percentage change in number of days to cover all short positions</t>
  </si>
  <si>
    <t>DTCDaily</t>
  </si>
  <si>
    <t>Days To Cover (Weekly D):
Week-over-week percentage change in number of days to cover all short positions</t>
  </si>
  <si>
    <t>DTCWeekly</t>
  </si>
  <si>
    <t>Bid</t>
  </si>
  <si>
    <t>Bid Rate:
The lending fee earned by long holders for shares on loan</t>
  </si>
  <si>
    <t>Offer</t>
  </si>
  <si>
    <t>Offer Rate:
The financing rate fee paid for by short sellers</t>
  </si>
  <si>
    <t>Last</t>
  </si>
  <si>
    <t>Last Rate:
The real-time spot borrow rate for that day</t>
  </si>
  <si>
    <t>S3DataFields</t>
  </si>
  <si>
    <t>SourceType</t>
  </si>
  <si>
    <t>BorrowSide</t>
  </si>
  <si>
    <t>FloatAdjusted</t>
  </si>
  <si>
    <t>Borrow Cost</t>
  </si>
  <si>
    <t>S3_PIT</t>
  </si>
  <si>
    <t>BID</t>
  </si>
  <si>
    <t>Days to Cover</t>
  </si>
  <si>
    <t>BBG</t>
  </si>
  <si>
    <t>ASK</t>
  </si>
  <si>
    <t>SI Pct Float</t>
  </si>
  <si>
    <t>LAST</t>
  </si>
  <si>
    <t>Momentum Score</t>
  </si>
  <si>
    <t>Crowded Score</t>
  </si>
  <si>
    <t>Squeeze Score</t>
  </si>
  <si>
    <t>BQL Formula: =BQL(Security,Field&amp;Parameter,"fill=prev")</t>
  </si>
  <si>
    <t>BLAX Calculation (BLAX)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</si>
</sst>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33" x14ac:knownFonts="1">
    <font>
      <sz val="11"/>
      <color theme="1"/>
      <name val="Calibri"/>
      <family val="2"/>
      <scheme val="minor"/>
    </font>
    <font>
      <sz val="11"/>
      <color rgb="FFFF0000"/>
      <name val="Calibri"/>
      <family val="2"/>
      <scheme val="minor"/>
    </font>
    <font>
      <b/>
      <sz val="11"/>
      <color theme="1"/>
      <name val="Calibri"/>
      <family val="2"/>
      <scheme val="minor"/>
    </font>
    <font>
      <sz val="12"/>
      <color theme="1"/>
      <name val="Calibri"/>
      <family val="2"/>
      <scheme val="minor"/>
    </font>
    <font>
      <sz val="11"/>
      <color theme="4"/>
      <name val="Calibri"/>
      <family val="2"/>
      <scheme val="minor"/>
    </font>
    <font>
      <sz val="11"/>
      <color rgb="FF7030A0"/>
      <name val="Calibri"/>
      <family val="2"/>
      <scheme val="minor"/>
    </font>
    <font>
      <b/>
      <sz val="12"/>
      <color theme="1"/>
      <name val="Calibri"/>
      <family val="2"/>
      <scheme val="minor"/>
    </font>
    <font>
      <sz val="11"/>
      <color theme="1"/>
      <name val="Calibri"/>
      <family val="2"/>
      <scheme val="minor"/>
    </font>
    <font>
      <sz val="11"/>
      <color theme="5"/>
      <name val="Calibri"/>
      <family val="2"/>
      <scheme val="minor"/>
    </font>
    <font>
      <sz val="9"/>
      <color rgb="FF231F20"/>
      <name val="Calibri"/>
      <family val="2"/>
      <scheme val="minor"/>
    </font>
    <font>
      <sz val="8"/>
      <name val="Calibri"/>
      <family val="2"/>
      <scheme val="minor"/>
    </font>
    <font>
      <sz val="11"/>
      <color theme="0"/>
      <name val="Calibri"/>
      <family val="2"/>
      <scheme val="minor"/>
    </font>
    <font>
      <sz val="11"/>
      <name val="Calibri"/>
      <family val="2"/>
      <scheme val="minor"/>
    </font>
    <font>
      <i/>
      <sz val="11"/>
      <color theme="1"/>
      <name val="Calibri"/>
      <family val="2"/>
      <scheme val="minor"/>
    </font>
    <font>
      <b/>
      <sz val="9"/>
      <color rgb="FF231F20"/>
      <name val="Calibri"/>
      <family val="2"/>
      <scheme val="minor"/>
    </font>
    <font>
      <sz val="12"/>
      <color rgb="FF0070C0"/>
      <name val="Calibri"/>
      <family val="2"/>
      <scheme val="minor"/>
    </font>
    <font>
      <sz val="12"/>
      <color rgb="FF00B050"/>
      <name val="Calibri"/>
      <family val="2"/>
      <scheme val="minor"/>
    </font>
    <font>
      <sz val="12"/>
      <color rgb="FFFF0000"/>
      <name val="Calibri"/>
      <family val="2"/>
      <scheme val="minor"/>
    </font>
    <font>
      <sz val="12"/>
      <color rgb="FF7030A0"/>
      <name val="Calibri"/>
      <family val="2"/>
      <scheme val="minor"/>
    </font>
    <font>
      <u/>
      <sz val="11"/>
      <color theme="10"/>
      <name val="Calibri"/>
      <family val="2"/>
      <scheme val="minor"/>
    </font>
    <font>
      <u/>
      <sz val="11"/>
      <color theme="0"/>
      <name val="Calibri"/>
      <family val="2"/>
      <scheme val="minor"/>
    </font>
    <font>
      <i/>
      <sz val="11"/>
      <color theme="0"/>
      <name val="Calibri"/>
      <family val="2"/>
      <scheme val="minor"/>
    </font>
    <font>
      <b/>
      <u/>
      <sz val="11"/>
      <color theme="0"/>
      <name val="Calibri"/>
      <family val="2"/>
      <scheme val="minor"/>
    </font>
    <font>
      <b/>
      <sz val="14"/>
      <color theme="1"/>
      <name val="Calibri"/>
      <family val="2"/>
      <scheme val="minor"/>
    </font>
    <font>
      <b/>
      <u/>
      <sz val="14"/>
      <color theme="1"/>
      <name val="Calibri"/>
      <family val="2"/>
      <scheme val="minor"/>
    </font>
    <font>
      <b/>
      <sz val="14"/>
      <color rgb="FF00B050"/>
      <name val="Calibri"/>
      <family val="2"/>
      <scheme val="minor"/>
    </font>
    <font>
      <b/>
      <sz val="14"/>
      <name val="Calibri"/>
      <family val="2"/>
      <scheme val="minor"/>
    </font>
    <font>
      <b/>
      <sz val="14"/>
      <color rgb="FFFFC000"/>
      <name val="Calibri"/>
      <family val="2"/>
      <scheme val="minor"/>
    </font>
    <font>
      <sz val="14"/>
      <color theme="1"/>
      <name val="Calibri"/>
      <family val="2"/>
      <scheme val="minor"/>
    </font>
    <font>
      <sz val="11"/>
      <color rgb="FF231F20"/>
      <name val="Calibri"/>
      <family val="2"/>
      <scheme val="minor"/>
    </font>
    <font>
      <sz val="16"/>
      <color theme="1"/>
      <name val="Calibri"/>
      <family val="2"/>
      <scheme val="minor"/>
    </font>
    <font>
      <b/>
      <sz val="48"/>
      <color theme="1"/>
      <name val="Calibri"/>
      <family val="2"/>
      <scheme val="minor"/>
    </font>
    <font>
      <b/>
      <sz val="16"/>
      <color theme="1"/>
      <name val="Calibri"/>
      <family val="2"/>
      <scheme val="minor"/>
    </font>
  </fonts>
  <fills count="15">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theme="8"/>
        <bgColor indexed="64"/>
      </patternFill>
    </fill>
    <fill>
      <patternFill patternType="solid">
        <fgColor theme="6"/>
        <bgColor indexed="64"/>
      </patternFill>
    </fill>
    <fill>
      <patternFill patternType="solid">
        <fgColor rgb="FF00B0F0"/>
        <bgColor indexed="64"/>
      </patternFill>
    </fill>
    <fill>
      <gradientFill>
        <stop position="0">
          <color rgb="FF00B0F0"/>
        </stop>
        <stop position="1">
          <color rgb="FFFFC000"/>
        </stop>
      </gradientFill>
    </fill>
  </fills>
  <borders count="15">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9" fontId="7" fillId="0" borderId="0" applyFont="0" applyFill="0" applyBorder="0" applyAlignment="0" applyProtection="0"/>
    <xf numFmtId="0" fontId="19" fillId="0" borderId="0" applyNumberFormat="0" applyFill="0" applyBorder="0" applyAlignment="0" applyProtection="0"/>
    <xf numFmtId="43" fontId="7" fillId="0" borderId="0" applyFont="0" applyFill="0" applyBorder="0" applyAlignment="0" applyProtection="0"/>
  </cellStyleXfs>
  <cellXfs count="144">
    <xf numFmtId="0" fontId="0" fillId="0" borderId="0" xfId="0"/>
    <xf numFmtId="0" fontId="0" fillId="0" borderId="0" xfId="0" quotePrefix="1"/>
    <xf numFmtId="0" fontId="1" fillId="0" borderId="0" xfId="0" quotePrefix="1" applyFont="1"/>
    <xf numFmtId="0" fontId="2" fillId="0" borderId="0" xfId="0" applyFont="1"/>
    <xf numFmtId="4" fontId="0" fillId="0" borderId="0" xfId="0" applyNumberFormat="1"/>
    <xf numFmtId="14" fontId="0" fillId="0" borderId="0" xfId="0" applyNumberFormat="1"/>
    <xf numFmtId="0" fontId="3" fillId="0" borderId="0" xfId="0" applyFont="1"/>
    <xf numFmtId="0" fontId="0" fillId="0" borderId="1" xfId="0" applyBorder="1"/>
    <xf numFmtId="0" fontId="0" fillId="0" borderId="2" xfId="0" applyBorder="1"/>
    <xf numFmtId="0" fontId="0" fillId="0" borderId="3" xfId="0" applyBorder="1"/>
    <xf numFmtId="14" fontId="0" fillId="0" borderId="0" xfId="0" applyNumberFormat="1" applyAlignment="1">
      <alignment horizontal="left"/>
    </xf>
    <xf numFmtId="0" fontId="5" fillId="0" borderId="0" xfId="0" applyFont="1"/>
    <xf numFmtId="0" fontId="4" fillId="0" borderId="0" xfId="0" applyFont="1"/>
    <xf numFmtId="4" fontId="0" fillId="0" borderId="0" xfId="0" applyNumberFormat="1" applyAlignment="1">
      <alignment horizontal="left"/>
    </xf>
    <xf numFmtId="10" fontId="0" fillId="0" borderId="0" xfId="0" applyNumberFormat="1"/>
    <xf numFmtId="9" fontId="0" fillId="0" borderId="0" xfId="0" applyNumberFormat="1"/>
    <xf numFmtId="4" fontId="0" fillId="0" borderId="0" xfId="0" applyNumberFormat="1" applyAlignment="1">
      <alignment horizontal="right"/>
    </xf>
    <xf numFmtId="0" fontId="0" fillId="0" borderId="0" xfId="0" applyAlignment="1">
      <alignment wrapText="1"/>
    </xf>
    <xf numFmtId="14" fontId="2" fillId="4" borderId="5" xfId="0" applyNumberFormat="1" applyFont="1" applyFill="1" applyBorder="1" applyAlignment="1">
      <alignment horizontal="right" wrapText="1"/>
    </xf>
    <xf numFmtId="14" fontId="2" fillId="4" borderId="5" xfId="0" applyNumberFormat="1" applyFont="1" applyFill="1" applyBorder="1" applyAlignment="1">
      <alignment wrapText="1"/>
    </xf>
    <xf numFmtId="0" fontId="2" fillId="4" borderId="5" xfId="0" applyFont="1" applyFill="1" applyBorder="1" applyAlignment="1">
      <alignment horizontal="right" wrapText="1"/>
    </xf>
    <xf numFmtId="0" fontId="0" fillId="2" borderId="7" xfId="0" applyFill="1" applyBorder="1" applyAlignment="1">
      <alignment horizontal="left"/>
    </xf>
    <xf numFmtId="0" fontId="0" fillId="2" borderId="8" xfId="0" applyFill="1" applyBorder="1" applyAlignment="1">
      <alignment horizontal="left"/>
    </xf>
    <xf numFmtId="0" fontId="8" fillId="0" borderId="0" xfId="0" applyFont="1"/>
    <xf numFmtId="3" fontId="0" fillId="0" borderId="0" xfId="0" applyNumberFormat="1"/>
    <xf numFmtId="10" fontId="0" fillId="0" borderId="0" xfId="1" applyNumberFormat="1" applyFont="1"/>
    <xf numFmtId="0" fontId="2" fillId="4" borderId="4" xfId="0" applyFont="1" applyFill="1" applyBorder="1" applyAlignment="1">
      <alignment wrapText="1"/>
    </xf>
    <xf numFmtId="14" fontId="2" fillId="4" borderId="6" xfId="0" applyNumberFormat="1" applyFont="1" applyFill="1" applyBorder="1" applyAlignment="1">
      <alignment horizontal="right" wrapText="1"/>
    </xf>
    <xf numFmtId="10" fontId="0" fillId="0" borderId="0" xfId="1" applyNumberFormat="1" applyFont="1" applyAlignment="1">
      <alignment horizontal="right"/>
    </xf>
    <xf numFmtId="0" fontId="0" fillId="3" borderId="2" xfId="0" applyFill="1" applyBorder="1"/>
    <xf numFmtId="0" fontId="0" fillId="3" borderId="11" xfId="0" applyFill="1" applyBorder="1"/>
    <xf numFmtId="4" fontId="0" fillId="0" borderId="0" xfId="1" applyNumberFormat="1" applyFont="1" applyAlignment="1">
      <alignment horizontal="right"/>
    </xf>
    <xf numFmtId="0" fontId="3" fillId="0" borderId="0" xfId="0" applyFont="1" applyAlignment="1">
      <alignment vertical="top" wrapText="1"/>
    </xf>
    <xf numFmtId="14" fontId="0" fillId="2" borderId="9" xfId="0" applyNumberFormat="1" applyFill="1" applyBorder="1" applyAlignment="1">
      <alignment horizontal="left"/>
    </xf>
    <xf numFmtId="0" fontId="0" fillId="3" borderId="0" xfId="0" applyFill="1"/>
    <xf numFmtId="14" fontId="2" fillId="4" borderId="4" xfId="0" applyNumberFormat="1" applyFont="1" applyFill="1" applyBorder="1" applyAlignment="1">
      <alignment wrapText="1"/>
    </xf>
    <xf numFmtId="14" fontId="3" fillId="0" borderId="0" xfId="0" applyNumberFormat="1" applyFont="1"/>
    <xf numFmtId="0" fontId="0" fillId="2" borderId="10" xfId="0" applyFill="1" applyBorder="1" applyAlignment="1">
      <alignment horizontal="left"/>
    </xf>
    <xf numFmtId="0" fontId="0" fillId="2" borderId="11" xfId="0" applyFill="1" applyBorder="1" applyAlignment="1">
      <alignment horizontal="left"/>
    </xf>
    <xf numFmtId="14" fontId="0" fillId="2" borderId="11" xfId="0" applyNumberFormat="1" applyFill="1" applyBorder="1" applyAlignment="1">
      <alignment horizontal="left"/>
    </xf>
    <xf numFmtId="14" fontId="0" fillId="2" borderId="12" xfId="0" applyNumberFormat="1" applyFill="1" applyBorder="1" applyAlignment="1">
      <alignment horizontal="left"/>
    </xf>
    <xf numFmtId="14" fontId="2" fillId="4" borderId="3" xfId="0" applyNumberFormat="1" applyFont="1" applyFill="1" applyBorder="1" applyAlignment="1">
      <alignment wrapText="1"/>
    </xf>
    <xf numFmtId="14" fontId="0" fillId="0" borderId="1" xfId="0" applyNumberFormat="1" applyBorder="1"/>
    <xf numFmtId="14" fontId="0" fillId="0" borderId="2" xfId="0" applyNumberFormat="1" applyBorder="1"/>
    <xf numFmtId="14" fontId="0" fillId="0" borderId="3" xfId="0" applyNumberFormat="1" applyBorder="1"/>
    <xf numFmtId="14" fontId="8" fillId="0" borderId="0" xfId="0" applyNumberFormat="1" applyFont="1"/>
    <xf numFmtId="0" fontId="11" fillId="6" borderId="0" xfId="0" applyFont="1" applyFill="1"/>
    <xf numFmtId="14" fontId="0" fillId="7" borderId="0" xfId="0" applyNumberFormat="1" applyFill="1" applyAlignment="1">
      <alignment horizontal="left"/>
    </xf>
    <xf numFmtId="2" fontId="0" fillId="0" borderId="0" xfId="0" applyNumberFormat="1" applyAlignment="1">
      <alignment horizontal="right"/>
    </xf>
    <xf numFmtId="0" fontId="2" fillId="4" borderId="6" xfId="0" applyFont="1" applyFill="1" applyBorder="1" applyAlignment="1">
      <alignment horizontal="right" wrapText="1"/>
    </xf>
    <xf numFmtId="0" fontId="2" fillId="6" borderId="0" xfId="0" applyFont="1" applyFill="1" applyAlignment="1">
      <alignment horizontal="right" wrapText="1"/>
    </xf>
    <xf numFmtId="14" fontId="2" fillId="6" borderId="0" xfId="0" applyNumberFormat="1" applyFont="1" applyFill="1" applyAlignment="1">
      <alignment horizontal="right" wrapText="1"/>
    </xf>
    <xf numFmtId="10" fontId="0" fillId="6" borderId="0" xfId="1" applyNumberFormat="1" applyFont="1" applyFill="1" applyBorder="1" applyAlignment="1">
      <alignment horizontal="right"/>
    </xf>
    <xf numFmtId="0" fontId="0" fillId="6" borderId="0" xfId="0" applyFill="1" applyAlignment="1">
      <alignment horizontal="left"/>
    </xf>
    <xf numFmtId="0" fontId="3" fillId="6" borderId="0" xfId="0" applyFont="1" applyFill="1" applyAlignment="1">
      <alignment vertical="top"/>
    </xf>
    <xf numFmtId="0" fontId="3" fillId="6" borderId="0" xfId="0" applyFont="1" applyFill="1"/>
    <xf numFmtId="14" fontId="2" fillId="0" borderId="4" xfId="0" applyNumberFormat="1" applyFont="1" applyBorder="1" applyAlignment="1">
      <alignment horizontal="left"/>
    </xf>
    <xf numFmtId="14" fontId="2" fillId="6" borderId="0" xfId="0" applyNumberFormat="1" applyFont="1" applyFill="1"/>
    <xf numFmtId="0" fontId="6" fillId="2" borderId="0" xfId="0" applyFont="1" applyFill="1"/>
    <xf numFmtId="0" fontId="3" fillId="0" borderId="13" xfId="0" applyFont="1" applyBorder="1"/>
    <xf numFmtId="0" fontId="6" fillId="4" borderId="13" xfId="0" applyFont="1" applyFill="1" applyBorder="1" applyAlignment="1">
      <alignment horizontal="center" vertical="center"/>
    </xf>
    <xf numFmtId="0" fontId="3" fillId="0" borderId="13" xfId="0" applyFont="1" applyBorder="1" applyAlignment="1">
      <alignment vertical="top"/>
    </xf>
    <xf numFmtId="0" fontId="9" fillId="0" borderId="13" xfId="0" applyFont="1" applyBorder="1" applyAlignment="1">
      <alignment horizontal="left" vertical="center" wrapText="1"/>
    </xf>
    <xf numFmtId="3" fontId="3" fillId="0" borderId="13" xfId="0" applyNumberFormat="1" applyFont="1" applyBorder="1"/>
    <xf numFmtId="4" fontId="3" fillId="0" borderId="13" xfId="0" applyNumberFormat="1" applyFont="1" applyBorder="1"/>
    <xf numFmtId="0" fontId="2" fillId="2" borderId="6" xfId="0" applyFont="1" applyFill="1" applyBorder="1" applyAlignment="1">
      <alignment horizontal="left"/>
    </xf>
    <xf numFmtId="14" fontId="6" fillId="2" borderId="13" xfId="0" applyNumberFormat="1" applyFont="1" applyFill="1" applyBorder="1" applyAlignment="1">
      <alignment horizontal="left"/>
    </xf>
    <xf numFmtId="0" fontId="0" fillId="8" borderId="0" xfId="0" applyFill="1"/>
    <xf numFmtId="2" fontId="0" fillId="8" borderId="0" xfId="0" applyNumberFormat="1" applyFill="1" applyAlignment="1">
      <alignment horizontal="right"/>
    </xf>
    <xf numFmtId="0" fontId="5" fillId="8" borderId="0" xfId="0" applyFont="1" applyFill="1"/>
    <xf numFmtId="3" fontId="6" fillId="8" borderId="13" xfId="0" applyNumberFormat="1" applyFont="1" applyFill="1" applyBorder="1"/>
    <xf numFmtId="4" fontId="6" fillId="8" borderId="13" xfId="0" applyNumberFormat="1" applyFont="1" applyFill="1" applyBorder="1"/>
    <xf numFmtId="3" fontId="3" fillId="8" borderId="13" xfId="0" applyNumberFormat="1" applyFont="1" applyFill="1" applyBorder="1"/>
    <xf numFmtId="4" fontId="3" fillId="8" borderId="13" xfId="0" applyNumberFormat="1" applyFont="1" applyFill="1" applyBorder="1"/>
    <xf numFmtId="0" fontId="3" fillId="8" borderId="0" xfId="0" applyFont="1" applyFill="1"/>
    <xf numFmtId="0" fontId="3" fillId="9" borderId="0" xfId="0" applyFont="1" applyFill="1"/>
    <xf numFmtId="0" fontId="3" fillId="2" borderId="0" xfId="0" applyFont="1" applyFill="1"/>
    <xf numFmtId="0" fontId="6" fillId="10" borderId="13" xfId="0" applyFont="1" applyFill="1" applyBorder="1" applyAlignment="1">
      <alignment horizontal="center" vertical="center"/>
    </xf>
    <xf numFmtId="0" fontId="3" fillId="10" borderId="0" xfId="0" applyFont="1" applyFill="1"/>
    <xf numFmtId="0" fontId="0" fillId="11" borderId="0" xfId="0" applyFill="1"/>
    <xf numFmtId="14" fontId="0" fillId="11" borderId="0" xfId="0" applyNumberFormat="1" applyFill="1" applyAlignment="1">
      <alignment horizontal="left"/>
    </xf>
    <xf numFmtId="0" fontId="0" fillId="8" borderId="0" xfId="0" quotePrefix="1" applyFill="1"/>
    <xf numFmtId="0" fontId="5" fillId="12" borderId="0" xfId="0" applyFont="1" applyFill="1"/>
    <xf numFmtId="0" fontId="12" fillId="12" borderId="0" xfId="0" applyFont="1" applyFill="1"/>
    <xf numFmtId="0" fontId="0" fillId="12" borderId="0" xfId="0" applyFill="1"/>
    <xf numFmtId="0" fontId="13" fillId="0" borderId="0" xfId="0" quotePrefix="1" applyFont="1"/>
    <xf numFmtId="0" fontId="13" fillId="0" borderId="0" xfId="0" applyFont="1"/>
    <xf numFmtId="0" fontId="14" fillId="0" borderId="0" xfId="0" applyFont="1" applyAlignment="1">
      <alignment horizontal="right" wrapText="1"/>
    </xf>
    <xf numFmtId="0" fontId="14" fillId="6" borderId="0" xfId="0" applyFont="1" applyFill="1" applyAlignment="1">
      <alignment horizontal="right" wrapText="1"/>
    </xf>
    <xf numFmtId="0" fontId="2" fillId="0" borderId="0" xfId="0" quotePrefix="1" applyFont="1"/>
    <xf numFmtId="0" fontId="3" fillId="0" borderId="5" xfId="0" applyFont="1" applyBorder="1"/>
    <xf numFmtId="0" fontId="3" fillId="0" borderId="4" xfId="0" quotePrefix="1" applyFont="1" applyBorder="1"/>
    <xf numFmtId="0" fontId="3" fillId="0" borderId="0" xfId="0" quotePrefix="1" applyFont="1"/>
    <xf numFmtId="0" fontId="20" fillId="6" borderId="0" xfId="2" quotePrefix="1" applyFont="1" applyFill="1"/>
    <xf numFmtId="0" fontId="21" fillId="0" borderId="0" xfId="0" applyFont="1"/>
    <xf numFmtId="0" fontId="22" fillId="0" borderId="0" xfId="0" applyFont="1"/>
    <xf numFmtId="14" fontId="0" fillId="0" borderId="0" xfId="0" applyNumberFormat="1" applyAlignment="1">
      <alignment horizontal="right"/>
    </xf>
    <xf numFmtId="2" fontId="8" fillId="0" borderId="0" xfId="0" applyNumberFormat="1" applyFont="1" applyAlignment="1">
      <alignment horizontal="left"/>
    </xf>
    <xf numFmtId="0" fontId="23" fillId="0" borderId="0" xfId="0" applyFont="1"/>
    <xf numFmtId="0" fontId="28" fillId="0" borderId="0" xfId="0" quotePrefix="1" applyFont="1"/>
    <xf numFmtId="0" fontId="28" fillId="0" borderId="0" xfId="0" applyFont="1"/>
    <xf numFmtId="164" fontId="2" fillId="0" borderId="0" xfId="3" quotePrefix="1" applyNumberFormat="1" applyFont="1"/>
    <xf numFmtId="164" fontId="0" fillId="0" borderId="0" xfId="3" applyNumberFormat="1" applyFont="1"/>
    <xf numFmtId="0" fontId="0" fillId="0" borderId="5" xfId="0" applyBorder="1"/>
    <xf numFmtId="0" fontId="0" fillId="0" borderId="6" xfId="0" applyBorder="1"/>
    <xf numFmtId="164" fontId="7" fillId="0" borderId="0" xfId="3" quotePrefix="1" applyNumberFormat="1" applyFont="1" applyAlignment="1"/>
    <xf numFmtId="14" fontId="0" fillId="0" borderId="2" xfId="0" applyNumberFormat="1" applyBorder="1" applyAlignment="1">
      <alignment horizontal="right"/>
    </xf>
    <xf numFmtId="0" fontId="0" fillId="13" borderId="8" xfId="0" applyFill="1" applyBorder="1"/>
    <xf numFmtId="0" fontId="0" fillId="0" borderId="13" xfId="0" applyBorder="1" applyAlignment="1">
      <alignment wrapText="1"/>
    </xf>
    <xf numFmtId="2" fontId="0" fillId="0" borderId="0" xfId="0" applyNumberFormat="1"/>
    <xf numFmtId="0" fontId="29" fillId="0" borderId="13" xfId="0" applyFont="1" applyBorder="1" applyAlignment="1">
      <alignment horizontal="left" vertical="center" wrapText="1"/>
    </xf>
    <xf numFmtId="0" fontId="6" fillId="0" borderId="0" xfId="0" applyFont="1"/>
    <xf numFmtId="0" fontId="0" fillId="0" borderId="0" xfId="0" applyAlignment="1">
      <alignment horizontal="left" wrapText="1"/>
    </xf>
    <xf numFmtId="0" fontId="2" fillId="0" borderId="0" xfId="0" applyFont="1" applyAlignment="1">
      <alignment vertical="top" wrapText="1"/>
    </xf>
    <xf numFmtId="14" fontId="2" fillId="5" borderId="0" xfId="0" applyNumberFormat="1" applyFont="1" applyFill="1" applyAlignment="1">
      <alignment horizontal="left"/>
    </xf>
    <xf numFmtId="14" fontId="0" fillId="7" borderId="0" xfId="0" applyNumberFormat="1" applyFill="1" applyAlignment="1">
      <alignment horizontal="left"/>
    </xf>
    <xf numFmtId="0" fontId="31" fillId="14" borderId="14" xfId="0" applyFont="1" applyFill="1" applyBorder="1" applyAlignment="1">
      <alignment horizontal="center" vertical="center"/>
    </xf>
    <xf numFmtId="0" fontId="32" fillId="4" borderId="6" xfId="0" applyFont="1" applyFill="1" applyBorder="1" applyAlignment="1">
      <alignment horizontal="center" vertical="center"/>
    </xf>
    <xf numFmtId="0" fontId="32" fillId="4" borderId="13" xfId="0" applyFont="1" applyFill="1" applyBorder="1" applyAlignment="1">
      <alignment horizontal="center" vertical="center"/>
    </xf>
    <xf numFmtId="0" fontId="30" fillId="13" borderId="7" xfId="0" applyFont="1" applyFill="1" applyBorder="1" applyAlignment="1">
      <alignment horizontal="center" vertical="center"/>
    </xf>
    <xf numFmtId="2" fontId="32" fillId="4" borderId="13" xfId="0" applyNumberFormat="1" applyFont="1" applyFill="1" applyBorder="1" applyAlignment="1">
      <alignment horizontal="center" vertical="center"/>
    </xf>
    <xf numFmtId="0" fontId="30" fillId="0" borderId="0" xfId="0" applyFont="1" applyAlignment="1">
      <alignment horizontal="center" vertical="center"/>
    </xf>
    <xf numFmtId="0" fontId="6" fillId="0" borderId="13" xfId="0" applyFont="1" applyBorder="1" applyAlignment="1">
      <alignment horizontal="left" vertical="center"/>
    </xf>
    <xf numFmtId="0" fontId="0" fillId="0" borderId="13" xfId="0" applyBorder="1" applyAlignment="1">
      <alignment horizontal="left" vertical="center" wrapText="1"/>
    </xf>
    <xf numFmtId="0" fontId="0" fillId="13" borderId="8" xfId="0" applyFill="1" applyBorder="1" applyAlignment="1">
      <alignment horizontal="left" vertical="center"/>
    </xf>
    <xf numFmtId="0" fontId="3" fillId="0" borderId="13" xfId="0" applyFont="1" applyBorder="1" applyAlignment="1">
      <alignment horizontal="left" vertical="center"/>
    </xf>
    <xf numFmtId="0" fontId="0" fillId="0" borderId="0" xfId="0" applyAlignment="1">
      <alignment horizontal="left" vertical="center"/>
    </xf>
    <xf numFmtId="0" fontId="0" fillId="13" borderId="9" xfId="0" applyFill="1" applyBorder="1" applyAlignment="1">
      <alignment horizontal="left" vertical="center"/>
    </xf>
    <xf numFmtId="0" fontId="3" fillId="0" borderId="13" xfId="0" applyFont="1" applyBorder="1" applyAlignment="1">
      <alignment horizontal="left" vertical="top"/>
    </xf>
    <xf numFmtId="0" fontId="3" fillId="0" borderId="0" xfId="0" applyFont="1" applyAlignment="1">
      <alignment horizontal="center" vertical="center"/>
    </xf>
    <xf numFmtId="0" fontId="6" fillId="4" borderId="13" xfId="0" applyFont="1" applyFill="1" applyBorder="1" applyAlignment="1">
      <alignment horizontal="center" vertical="center" wrapText="1"/>
    </xf>
    <xf numFmtId="0" fontId="6" fillId="4" borderId="13" xfId="0" applyFont="1" applyFill="1" applyBorder="1" applyAlignment="1">
      <alignment horizontal="left" vertical="center" wrapText="1"/>
    </xf>
    <xf numFmtId="164" fontId="3" fillId="0" borderId="13" xfId="3" applyNumberFormat="1" applyFont="1" applyBorder="1" applyAlignment="1">
      <alignment horizontal="right" vertical="center"/>
    </xf>
    <xf numFmtId="2" fontId="3" fillId="0" borderId="13" xfId="0" quotePrefix="1" applyNumberFormat="1" applyFont="1" applyBorder="1" applyAlignment="1">
      <alignment horizontal="right" vertical="center"/>
    </xf>
    <xf numFmtId="43" fontId="3" fillId="0" borderId="13" xfId="3" applyFont="1" applyBorder="1" applyAlignment="1">
      <alignment horizontal="right" vertical="center"/>
    </xf>
    <xf numFmtId="2" fontId="3" fillId="0" borderId="13" xfId="0" applyNumberFormat="1" applyFont="1" applyBorder="1" applyAlignment="1">
      <alignment horizontal="right" vertical="center"/>
    </xf>
    <xf numFmtId="43" fontId="3" fillId="0" borderId="13" xfId="3" quotePrefix="1" applyFont="1" applyBorder="1" applyAlignment="1">
      <alignment horizontal="right" vertical="center"/>
    </xf>
    <xf numFmtId="0" fontId="32" fillId="4" borderId="7" xfId="0" applyFont="1" applyFill="1" applyBorder="1" applyAlignment="1">
      <alignment horizontal="center" vertical="center"/>
    </xf>
    <xf numFmtId="10" fontId="3" fillId="0" borderId="13" xfId="1" quotePrefix="1" applyNumberFormat="1" applyFont="1" applyBorder="1" applyAlignment="1">
      <alignment horizontal="right" vertical="center"/>
    </xf>
    <xf numFmtId="10" fontId="3" fillId="0" borderId="13" xfId="1" applyNumberFormat="1" applyFont="1" applyBorder="1" applyAlignment="1">
      <alignment horizontal="right" vertical="center"/>
    </xf>
    <xf numFmtId="43" fontId="3" fillId="0" borderId="13" xfId="3" applyNumberFormat="1" applyFont="1" applyBorder="1" applyAlignment="1">
      <alignment horizontal="right" vertical="center"/>
    </xf>
    <xf numFmtId="2" fontId="3" fillId="0" borderId="13" xfId="3" applyNumberFormat="1" applyFont="1" applyBorder="1" applyAlignment="1">
      <alignment horizontal="right" vertical="center"/>
    </xf>
    <xf numFmtId="0" fontId="30" fillId="0" borderId="0" xfId="0" quotePrefix="1" applyFont="1" applyAlignment="1">
      <alignment horizontal="center" vertical="center"/>
    </xf>
    <xf numFmtId="10" fontId="0" fillId="0" borderId="0" xfId="1" applyNumberFormat="1" applyFont="1" applyAlignment="1">
      <alignment horizontal="right" vertical="center"/>
    </xf>
  </cellXfs>
  <cellStyles count="4">
    <cellStyle name="Comma" xfId="3" builtinId="3"/>
    <cellStyle name="Hyperlink" xfId="2" builtinId="8"/>
    <cellStyle name="Normal" xfId="0" builtinId="0"/>
    <cellStyle name="Percent" xfId="1" builtinId="5"/>
  </cellStyles>
  <dxfs count="0"/>
  <tableStyles count="0" defaultTableStyle="TableStyleMedium2" defaultPivotStyle="PivotStyleLight16"/>
  <colors>
    <mruColors>
      <color rgb="FFE9ED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realTimeData">
    <main first="bofaddin.rtdserver">
      <tp t="s">
        <v>#N/A N/A</v>
        <stp/>
        <stp>BQL|16005135198671811189</stp>
        <tr r="G22" s="56"/>
      </tp>
      <tp t="s">
        <v>#N/A N/A</v>
        <stp/>
        <stp>BQL|15702230868648653704</stp>
        <tr r="G14" s="56"/>
      </tp>
      <tp t="s">
        <v>#N/A N/A</v>
        <stp/>
        <stp>BQL|17451132894350745210</stp>
        <tr r="G18" s="56"/>
      </tp>
      <tp t="s">
        <v>#N/A N/A</v>
        <stp/>
        <stp>BQL|18362486871826337003</stp>
        <tr r="H23" s="2"/>
      </tp>
      <tp t="s">
        <v>#N/A N/A</v>
        <stp/>
        <stp>BQL|16203157020217205995</stp>
        <tr r="H26" s="2"/>
      </tp>
      <tp t="s">
        <v>#N/A N/A</v>
        <stp/>
        <stp>BQL|17748165307985519967</stp>
        <tr r="G3" s="56"/>
      </tp>
      <tp t="s">
        <v>#N/A N/A</v>
        <stp/>
        <stp>BQL|15845956572676970744</stp>
        <tr r="H25" s="2"/>
      </tp>
      <tp t="s">
        <v>#N/A N/A</v>
        <stp/>
        <stp>BQL|17392805997759808558</stp>
        <tr r="H19" s="2"/>
      </tp>
      <tp t="s">
        <v>#N/A N/A</v>
        <stp/>
        <stp>BQL|14549756883357060500</stp>
        <tr r="G21" s="56"/>
      </tp>
      <tp t="s">
        <v>#N/A N/A</v>
        <stp/>
        <stp>BQL|14277774396952869137</stp>
        <tr r="G17" s="56"/>
      </tp>
      <tp t="s">
        <v>#N/A N/A</v>
        <stp/>
        <stp>BQL|15460338398556097188</stp>
        <tr r="G7" s="56"/>
      </tp>
      <tp t="s">
        <v>#N/A N/A</v>
        <stp/>
        <stp>BQL|17021131566649682159</stp>
        <tr r="G6" s="56"/>
      </tp>
      <tp t="s">
        <v>#N/A N/A</v>
        <stp/>
        <stp>BQL|11936827826081894286</stp>
        <tr r="G10" s="56"/>
      </tp>
      <tp t="s">
        <v>#N/A N/A</v>
        <stp/>
        <stp>BQL|17448146765127969135</stp>
        <tr r="J9" s="2"/>
      </tp>
      <tp t="s">
        <v>#N/A N/A</v>
        <stp/>
        <stp>BQL|17332977653899907400</stp>
        <tr r="G15" s="56"/>
      </tp>
      <tp t="s">
        <v>#N/A N/A</v>
        <stp/>
        <stp>BQL|17845714605734720170</stp>
        <tr r="G9" s="56"/>
      </tp>
      <tp t="s">
        <v>#N/A N/A</v>
        <stp/>
        <stp>BQL|16008907948489781688</stp>
        <tr r="H11" s="2"/>
      </tp>
      <tp t="s">
        <v>#N/A N/A</v>
        <stp/>
        <stp>BQL|17531370323717373542</stp>
        <tr r="H12" s="2"/>
      </tp>
      <tp t="s">
        <v>#N/A N/A</v>
        <stp/>
        <stp>BQL|15463048518046190656</stp>
        <tr r="H24" s="2"/>
      </tp>
      <tp t="s">
        <v>#N/A N/A</v>
        <stp/>
        <stp>BQL|12010162117972108354</stp>
        <tr r="H20" s="2"/>
      </tp>
      <tp t="s">
        <v>#N/A N/A</v>
        <stp/>
        <stp>BQL|10423159223092172274</stp>
        <tr r="J11" s="2"/>
        <tr r="J12" s="2"/>
      </tp>
      <tp t="s">
        <v>#N/A N/A</v>
        <stp/>
        <stp>BQL|17515186938093903552</stp>
        <tr r="B18" s="47"/>
      </tp>
      <tp t="s">
        <v>#N/A N/A</v>
        <stp/>
        <stp>BQL|10348396933455383491</stp>
        <tr r="H21" s="2"/>
      </tp>
    </main>
    <main first="bofaddin.rtdserver">
      <tp t="s">
        <v>#N/A N/A</v>
        <stp/>
        <stp>BQL|3593060802627657894</stp>
        <tr r="G23" s="56"/>
      </tp>
      <tp t="s">
        <v>#N/A N/A</v>
        <stp/>
        <stp>BQL.DATE|2656891221897038011</stp>
        <tr r="G21" s="2"/>
        <tr r="G22" s="2"/>
        <tr r="G23" s="2"/>
        <tr r="G24" s="2"/>
        <tr r="G25" s="2"/>
        <tr r="G26" s="2"/>
        <tr r="G10" s="2"/>
        <tr r="G11" s="2"/>
        <tr r="G12" s="2"/>
        <tr r="G13" s="2"/>
        <tr r="G14" s="2"/>
        <tr r="G15" s="2"/>
        <tr r="G16" s="2"/>
        <tr r="G17" s="2"/>
        <tr r="G18" s="2"/>
        <tr r="G19" s="2"/>
        <tr r="G20" s="2"/>
        <tr r="G9" s="2"/>
        <tr r="I10" s="2"/>
        <tr r="I11" s="2"/>
        <tr r="I12" s="2"/>
        <tr r="I13" s="2"/>
        <tr r="I21" s="2"/>
        <tr r="I9" s="2"/>
        <tr r="B18" s="47"/>
        <tr r="G12" s="47"/>
      </tp>
      <tp t="s">
        <v>#N/A N/A</v>
        <stp/>
        <stp>BQL|4535874436692011386</stp>
        <tr r="G24" s="56"/>
      </tp>
      <tp t="s">
        <v>#N/A N/A</v>
        <stp/>
        <stp>BQL|7035199940384932993</stp>
        <tr r="H14" s="2"/>
      </tp>
      <tp t="s">
        <v>#N/A N/A</v>
        <stp/>
        <stp>BQL|1868962338512163616</stp>
        <tr r="J13" s="2"/>
      </tp>
      <tp t="s">
        <v>#N/A N/A</v>
        <stp/>
        <stp>BQL|4769262756539383507</stp>
        <tr r="G4" s="56"/>
      </tp>
      <tp t="s">
        <v>#N/A N/A</v>
        <stp/>
        <stp>BQL|7698288867954017896</stp>
        <tr r="H18" s="2"/>
      </tp>
      <tp t="s">
        <v>#N/A N/A</v>
        <stp/>
        <stp>BQL|6857430918489157396</stp>
        <tr r="G19" s="56"/>
      </tp>
      <tp t="s">
        <v>#N/A N/A</v>
        <stp/>
        <stp>BQL|3695982441571707628</stp>
        <tr r="G5" s="56"/>
      </tp>
      <tp t="s">
        <v>#N/A N/A</v>
        <stp/>
        <stp>BQL|8071744760760006024</stp>
        <tr r="H16" s="2"/>
      </tp>
      <tp t="s">
        <v>#N/A N/A</v>
        <stp/>
        <stp>BQL|8444735189116287882</stp>
        <tr r="H9" s="2"/>
      </tp>
      <tp t="s">
        <v>#N/A N/A</v>
        <stp/>
        <stp>BQL|7178187439495286939</stp>
        <tr r="G16" s="56"/>
      </tp>
      <tp t="s">
        <v>#N/A Requesting Data...3041182711</v>
        <stp/>
        <stp>BQL|1865976101053517172</stp>
        <tr r="F18" s="47"/>
      </tp>
      <tp t="s">
        <v>#N/A N/A</v>
        <stp/>
        <stp>BQL|2538948286299736132</stp>
        <tr r="J10" s="2"/>
      </tp>
      <tp t="s">
        <v>#N/A N/A</v>
        <stp/>
        <stp>BQL|3401168910334764214</stp>
        <tr r="H22" s="2"/>
      </tp>
      <tp t="s">
        <v>#N/A N/A</v>
        <stp/>
        <stp>BQL|4475782476491955248</stp>
        <tr r="G11" s="56"/>
      </tp>
      <tp t="s">
        <v>#N/A N/A</v>
        <stp/>
        <stp>BQL|4551335424001857493</stp>
        <tr r="G20" s="56"/>
      </tp>
      <tp t="s">
        <v>#N/A N/A</v>
        <stp/>
        <stp>BQL|8851814258272252705</stp>
        <tr r="H17" s="2"/>
      </tp>
      <tp t="s">
        <v>#N/A N/A</v>
        <stp/>
        <stp>BQL|6301339070785994627</stp>
        <tr r="G12" s="56"/>
        <tr r="G13" s="56"/>
      </tp>
      <tp t="s">
        <v>#N/A N/A</v>
        <stp/>
        <stp>BQL|3986223209800800025</stp>
        <tr r="J21" s="2"/>
      </tp>
      <tp t="s">
        <v>#N/A N/A</v>
        <stp/>
        <stp>BQL|3783468569437636524</stp>
        <tr r="H13" s="2"/>
      </tp>
      <tp t="s">
        <v>#N/A N/A</v>
        <stp/>
        <stp>BQL|324589345515298032</stp>
        <tr r="G8" s="56"/>
      </tp>
      <tp t="s">
        <v>#N/A Requesting Data...2673383411</v>
        <stp/>
        <stp>BTODAY|2371188678518069832</stp>
        <tr r="C20" s="56"/>
        <tr r="C24" s="56"/>
        <tr r="C23" s="56"/>
        <tr r="C22" s="56"/>
        <tr r="C21" s="56"/>
        <tr r="C19" s="56"/>
        <tr r="C18" s="56"/>
        <tr r="C17" s="56"/>
        <tr r="C16" s="56"/>
        <tr r="C15" s="56"/>
        <tr r="C14" s="56"/>
        <tr r="C11" s="56"/>
        <tr r="C10" s="56"/>
        <tr r="C9" s="56"/>
        <tr r="C8" s="56"/>
        <tr r="C7" s="56"/>
        <tr r="C6" s="56"/>
        <tr r="C5" s="56"/>
        <tr r="C4" s="56"/>
        <tr r="C3" s="56"/>
        <tr r="G5" s="2"/>
        <tr r="C9" s="47"/>
      </tp>
      <tp t="s">
        <v>#N/A N/A</v>
        <stp/>
        <stp>BQL|396262014325020624</stp>
        <tr r="H10" s="2"/>
      </tp>
      <tp t="s">
        <v>#N/A N/A</v>
        <stp/>
        <stp>BQL|127283884084043358</stp>
        <tr r="I17" s="56"/>
      </tp>
      <tp t="s">
        <v>#N/A N/A</v>
        <stp/>
        <stp>BQL|569896702576081119</stp>
        <tr r="H15" s="2"/>
      </tp>
    </main>
  </volType>
</volType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18" Type="http://schemas.openxmlformats.org/officeDocument/2006/relationships/volatileDependencies" Target="volatileDependenci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'Time Series Analysis'!$F$18</c:f>
          <c:strCache>
            <c:ptCount val="1"/>
            <c:pt idx="0">
              <c:v>Tesla Inc - price, SHORT_INT</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598989824978488"/>
          <c:y val="0.10389373737530387"/>
          <c:w val="0.80542186403390581"/>
          <c:h val="0.71323465044066936"/>
        </c:manualLayout>
      </c:layout>
      <c:lineChart>
        <c:grouping val="standard"/>
        <c:varyColors val="0"/>
        <c:ser>
          <c:idx val="1"/>
          <c:order val="0"/>
          <c:tx>
            <c:strRef>
              <c:f>'Time Series Analysis'!$C$19</c:f>
              <c:strCache>
                <c:ptCount val="1"/>
                <c:pt idx="0">
                  <c:v>px_last</c:v>
                </c:pt>
              </c:strCache>
            </c:strRef>
          </c:tx>
          <c:spPr>
            <a:ln w="28575" cap="rnd">
              <a:solidFill>
                <a:schemeClr val="accent2"/>
              </a:solidFill>
              <a:round/>
            </a:ln>
            <a:effectLst/>
          </c:spPr>
          <c:marker>
            <c:symbol val="none"/>
          </c:marker>
          <c:cat>
            <c:numRef>
              <c:f>'Time Series Analysis'!$B$20:$B$385</c:f>
              <c:numCache>
                <c:formatCode>m/d/yyyy</c:formatCode>
                <c:ptCount val="366"/>
                <c:pt idx="0">
                  <c:v>45593</c:v>
                </c:pt>
                <c:pt idx="1">
                  <c:v>45594</c:v>
                </c:pt>
                <c:pt idx="2">
                  <c:v>45595</c:v>
                </c:pt>
                <c:pt idx="3">
                  <c:v>45596</c:v>
                </c:pt>
                <c:pt idx="4">
                  <c:v>45597</c:v>
                </c:pt>
                <c:pt idx="5">
                  <c:v>45598</c:v>
                </c:pt>
                <c:pt idx="6">
                  <c:v>45599</c:v>
                </c:pt>
                <c:pt idx="7">
                  <c:v>45600</c:v>
                </c:pt>
                <c:pt idx="8">
                  <c:v>45601</c:v>
                </c:pt>
                <c:pt idx="9">
                  <c:v>45602</c:v>
                </c:pt>
                <c:pt idx="10">
                  <c:v>45603</c:v>
                </c:pt>
                <c:pt idx="11">
                  <c:v>45604</c:v>
                </c:pt>
                <c:pt idx="12">
                  <c:v>45605</c:v>
                </c:pt>
                <c:pt idx="13">
                  <c:v>45606</c:v>
                </c:pt>
                <c:pt idx="14">
                  <c:v>45607</c:v>
                </c:pt>
                <c:pt idx="15">
                  <c:v>45608</c:v>
                </c:pt>
                <c:pt idx="16">
                  <c:v>45609</c:v>
                </c:pt>
                <c:pt idx="17">
                  <c:v>45610</c:v>
                </c:pt>
                <c:pt idx="18">
                  <c:v>45611</c:v>
                </c:pt>
                <c:pt idx="19">
                  <c:v>45612</c:v>
                </c:pt>
                <c:pt idx="20">
                  <c:v>45613</c:v>
                </c:pt>
                <c:pt idx="21">
                  <c:v>45614</c:v>
                </c:pt>
                <c:pt idx="22">
                  <c:v>45615</c:v>
                </c:pt>
                <c:pt idx="23">
                  <c:v>45616</c:v>
                </c:pt>
                <c:pt idx="24">
                  <c:v>45617</c:v>
                </c:pt>
                <c:pt idx="25">
                  <c:v>45618</c:v>
                </c:pt>
                <c:pt idx="26">
                  <c:v>45619</c:v>
                </c:pt>
                <c:pt idx="27">
                  <c:v>45620</c:v>
                </c:pt>
                <c:pt idx="28">
                  <c:v>45621</c:v>
                </c:pt>
                <c:pt idx="29">
                  <c:v>45622</c:v>
                </c:pt>
                <c:pt idx="30">
                  <c:v>45623</c:v>
                </c:pt>
                <c:pt idx="31">
                  <c:v>45624</c:v>
                </c:pt>
                <c:pt idx="32">
                  <c:v>45625</c:v>
                </c:pt>
                <c:pt idx="33">
                  <c:v>45626</c:v>
                </c:pt>
                <c:pt idx="34">
                  <c:v>45627</c:v>
                </c:pt>
                <c:pt idx="35">
                  <c:v>45628</c:v>
                </c:pt>
                <c:pt idx="36">
                  <c:v>45629</c:v>
                </c:pt>
                <c:pt idx="37">
                  <c:v>45630</c:v>
                </c:pt>
                <c:pt idx="38">
                  <c:v>45631</c:v>
                </c:pt>
                <c:pt idx="39">
                  <c:v>45632</c:v>
                </c:pt>
                <c:pt idx="40">
                  <c:v>45633</c:v>
                </c:pt>
                <c:pt idx="41">
                  <c:v>45634</c:v>
                </c:pt>
                <c:pt idx="42">
                  <c:v>45635</c:v>
                </c:pt>
                <c:pt idx="43">
                  <c:v>45636</c:v>
                </c:pt>
                <c:pt idx="44">
                  <c:v>45637</c:v>
                </c:pt>
                <c:pt idx="45">
                  <c:v>45638</c:v>
                </c:pt>
                <c:pt idx="46">
                  <c:v>45639</c:v>
                </c:pt>
                <c:pt idx="47">
                  <c:v>45640</c:v>
                </c:pt>
                <c:pt idx="48">
                  <c:v>45641</c:v>
                </c:pt>
                <c:pt idx="49">
                  <c:v>45642</c:v>
                </c:pt>
                <c:pt idx="50">
                  <c:v>45643</c:v>
                </c:pt>
                <c:pt idx="51">
                  <c:v>45644</c:v>
                </c:pt>
                <c:pt idx="52">
                  <c:v>45645</c:v>
                </c:pt>
                <c:pt idx="53">
                  <c:v>45646</c:v>
                </c:pt>
                <c:pt idx="54">
                  <c:v>45647</c:v>
                </c:pt>
                <c:pt idx="55">
                  <c:v>45648</c:v>
                </c:pt>
                <c:pt idx="56">
                  <c:v>45649</c:v>
                </c:pt>
                <c:pt idx="57">
                  <c:v>45650</c:v>
                </c:pt>
                <c:pt idx="58">
                  <c:v>45651</c:v>
                </c:pt>
                <c:pt idx="59">
                  <c:v>45652</c:v>
                </c:pt>
                <c:pt idx="60">
                  <c:v>45653</c:v>
                </c:pt>
                <c:pt idx="61">
                  <c:v>45654</c:v>
                </c:pt>
                <c:pt idx="62">
                  <c:v>45655</c:v>
                </c:pt>
                <c:pt idx="63">
                  <c:v>45656</c:v>
                </c:pt>
                <c:pt idx="64">
                  <c:v>45657</c:v>
                </c:pt>
                <c:pt idx="65">
                  <c:v>45658</c:v>
                </c:pt>
                <c:pt idx="66">
                  <c:v>45659</c:v>
                </c:pt>
                <c:pt idx="67">
                  <c:v>45660</c:v>
                </c:pt>
                <c:pt idx="68">
                  <c:v>45661</c:v>
                </c:pt>
                <c:pt idx="69">
                  <c:v>45662</c:v>
                </c:pt>
                <c:pt idx="70">
                  <c:v>45663</c:v>
                </c:pt>
                <c:pt idx="71">
                  <c:v>45664</c:v>
                </c:pt>
                <c:pt idx="72">
                  <c:v>45665</c:v>
                </c:pt>
                <c:pt idx="73">
                  <c:v>45666</c:v>
                </c:pt>
                <c:pt idx="74">
                  <c:v>45667</c:v>
                </c:pt>
                <c:pt idx="75">
                  <c:v>45668</c:v>
                </c:pt>
                <c:pt idx="76">
                  <c:v>45669</c:v>
                </c:pt>
                <c:pt idx="77">
                  <c:v>45670</c:v>
                </c:pt>
                <c:pt idx="78">
                  <c:v>45671</c:v>
                </c:pt>
                <c:pt idx="79">
                  <c:v>45672</c:v>
                </c:pt>
                <c:pt idx="80">
                  <c:v>45673</c:v>
                </c:pt>
                <c:pt idx="81">
                  <c:v>45674</c:v>
                </c:pt>
                <c:pt idx="82">
                  <c:v>45675</c:v>
                </c:pt>
                <c:pt idx="83">
                  <c:v>45676</c:v>
                </c:pt>
                <c:pt idx="84">
                  <c:v>45677</c:v>
                </c:pt>
                <c:pt idx="85">
                  <c:v>45678</c:v>
                </c:pt>
                <c:pt idx="86">
                  <c:v>45679</c:v>
                </c:pt>
                <c:pt idx="87">
                  <c:v>45680</c:v>
                </c:pt>
                <c:pt idx="88">
                  <c:v>45681</c:v>
                </c:pt>
                <c:pt idx="89">
                  <c:v>45682</c:v>
                </c:pt>
                <c:pt idx="90">
                  <c:v>45683</c:v>
                </c:pt>
                <c:pt idx="91">
                  <c:v>45684</c:v>
                </c:pt>
                <c:pt idx="92">
                  <c:v>45685</c:v>
                </c:pt>
                <c:pt idx="93">
                  <c:v>45686</c:v>
                </c:pt>
                <c:pt idx="94">
                  <c:v>45687</c:v>
                </c:pt>
                <c:pt idx="95">
                  <c:v>45688</c:v>
                </c:pt>
                <c:pt idx="96">
                  <c:v>45689</c:v>
                </c:pt>
                <c:pt idx="97">
                  <c:v>45690</c:v>
                </c:pt>
                <c:pt idx="98">
                  <c:v>45691</c:v>
                </c:pt>
                <c:pt idx="99">
                  <c:v>45692</c:v>
                </c:pt>
                <c:pt idx="100">
                  <c:v>45693</c:v>
                </c:pt>
                <c:pt idx="101">
                  <c:v>45694</c:v>
                </c:pt>
                <c:pt idx="102">
                  <c:v>45695</c:v>
                </c:pt>
                <c:pt idx="103">
                  <c:v>45696</c:v>
                </c:pt>
                <c:pt idx="104">
                  <c:v>45697</c:v>
                </c:pt>
                <c:pt idx="105">
                  <c:v>45698</c:v>
                </c:pt>
                <c:pt idx="106">
                  <c:v>45699</c:v>
                </c:pt>
                <c:pt idx="107">
                  <c:v>45700</c:v>
                </c:pt>
                <c:pt idx="108">
                  <c:v>45701</c:v>
                </c:pt>
                <c:pt idx="109">
                  <c:v>45702</c:v>
                </c:pt>
                <c:pt idx="110">
                  <c:v>45703</c:v>
                </c:pt>
                <c:pt idx="111">
                  <c:v>45704</c:v>
                </c:pt>
                <c:pt idx="112">
                  <c:v>45705</c:v>
                </c:pt>
                <c:pt idx="113">
                  <c:v>45706</c:v>
                </c:pt>
                <c:pt idx="114">
                  <c:v>45707</c:v>
                </c:pt>
                <c:pt idx="115">
                  <c:v>45708</c:v>
                </c:pt>
                <c:pt idx="116">
                  <c:v>45709</c:v>
                </c:pt>
                <c:pt idx="117">
                  <c:v>45710</c:v>
                </c:pt>
                <c:pt idx="118">
                  <c:v>45711</c:v>
                </c:pt>
                <c:pt idx="119">
                  <c:v>45712</c:v>
                </c:pt>
                <c:pt idx="120">
                  <c:v>45713</c:v>
                </c:pt>
                <c:pt idx="121">
                  <c:v>45714</c:v>
                </c:pt>
                <c:pt idx="122">
                  <c:v>45715</c:v>
                </c:pt>
                <c:pt idx="123">
                  <c:v>45716</c:v>
                </c:pt>
                <c:pt idx="124">
                  <c:v>45717</c:v>
                </c:pt>
                <c:pt idx="125">
                  <c:v>45718</c:v>
                </c:pt>
                <c:pt idx="126">
                  <c:v>45719</c:v>
                </c:pt>
                <c:pt idx="127">
                  <c:v>45720</c:v>
                </c:pt>
                <c:pt idx="128">
                  <c:v>45721</c:v>
                </c:pt>
                <c:pt idx="129">
                  <c:v>45722</c:v>
                </c:pt>
                <c:pt idx="130">
                  <c:v>45723</c:v>
                </c:pt>
                <c:pt idx="131">
                  <c:v>45724</c:v>
                </c:pt>
                <c:pt idx="132">
                  <c:v>45725</c:v>
                </c:pt>
                <c:pt idx="133">
                  <c:v>45726</c:v>
                </c:pt>
                <c:pt idx="134">
                  <c:v>45727</c:v>
                </c:pt>
                <c:pt idx="135">
                  <c:v>45728</c:v>
                </c:pt>
                <c:pt idx="136">
                  <c:v>45729</c:v>
                </c:pt>
                <c:pt idx="137">
                  <c:v>45730</c:v>
                </c:pt>
                <c:pt idx="138">
                  <c:v>45731</c:v>
                </c:pt>
                <c:pt idx="139">
                  <c:v>45732</c:v>
                </c:pt>
                <c:pt idx="140">
                  <c:v>45733</c:v>
                </c:pt>
                <c:pt idx="141">
                  <c:v>45734</c:v>
                </c:pt>
                <c:pt idx="142">
                  <c:v>45735</c:v>
                </c:pt>
                <c:pt idx="143">
                  <c:v>45736</c:v>
                </c:pt>
                <c:pt idx="144">
                  <c:v>45737</c:v>
                </c:pt>
                <c:pt idx="145">
                  <c:v>45738</c:v>
                </c:pt>
                <c:pt idx="146">
                  <c:v>45739</c:v>
                </c:pt>
                <c:pt idx="147">
                  <c:v>45740</c:v>
                </c:pt>
                <c:pt idx="148">
                  <c:v>45741</c:v>
                </c:pt>
                <c:pt idx="149">
                  <c:v>45742</c:v>
                </c:pt>
                <c:pt idx="150">
                  <c:v>45743</c:v>
                </c:pt>
                <c:pt idx="151">
                  <c:v>45744</c:v>
                </c:pt>
                <c:pt idx="152">
                  <c:v>45745</c:v>
                </c:pt>
                <c:pt idx="153">
                  <c:v>45746</c:v>
                </c:pt>
                <c:pt idx="154">
                  <c:v>45747</c:v>
                </c:pt>
                <c:pt idx="155">
                  <c:v>45748</c:v>
                </c:pt>
                <c:pt idx="156">
                  <c:v>45749</c:v>
                </c:pt>
                <c:pt idx="157">
                  <c:v>45750</c:v>
                </c:pt>
                <c:pt idx="158">
                  <c:v>45751</c:v>
                </c:pt>
                <c:pt idx="159">
                  <c:v>45752</c:v>
                </c:pt>
                <c:pt idx="160">
                  <c:v>45753</c:v>
                </c:pt>
                <c:pt idx="161">
                  <c:v>45754</c:v>
                </c:pt>
                <c:pt idx="162">
                  <c:v>45755</c:v>
                </c:pt>
                <c:pt idx="163">
                  <c:v>45756</c:v>
                </c:pt>
                <c:pt idx="164">
                  <c:v>45757</c:v>
                </c:pt>
                <c:pt idx="165">
                  <c:v>45758</c:v>
                </c:pt>
                <c:pt idx="166">
                  <c:v>45759</c:v>
                </c:pt>
                <c:pt idx="167">
                  <c:v>45760</c:v>
                </c:pt>
                <c:pt idx="168">
                  <c:v>45761</c:v>
                </c:pt>
                <c:pt idx="169">
                  <c:v>45762</c:v>
                </c:pt>
                <c:pt idx="170">
                  <c:v>45763</c:v>
                </c:pt>
                <c:pt idx="171">
                  <c:v>45764</c:v>
                </c:pt>
                <c:pt idx="172">
                  <c:v>45765</c:v>
                </c:pt>
                <c:pt idx="173">
                  <c:v>45766</c:v>
                </c:pt>
                <c:pt idx="174">
                  <c:v>45767</c:v>
                </c:pt>
                <c:pt idx="175">
                  <c:v>45768</c:v>
                </c:pt>
                <c:pt idx="176">
                  <c:v>45769</c:v>
                </c:pt>
                <c:pt idx="177">
                  <c:v>45770</c:v>
                </c:pt>
                <c:pt idx="178">
                  <c:v>45771</c:v>
                </c:pt>
                <c:pt idx="179">
                  <c:v>45772</c:v>
                </c:pt>
                <c:pt idx="180">
                  <c:v>45773</c:v>
                </c:pt>
                <c:pt idx="181">
                  <c:v>45774</c:v>
                </c:pt>
                <c:pt idx="182">
                  <c:v>45775</c:v>
                </c:pt>
                <c:pt idx="183">
                  <c:v>45776</c:v>
                </c:pt>
                <c:pt idx="184">
                  <c:v>45777</c:v>
                </c:pt>
                <c:pt idx="185">
                  <c:v>45778</c:v>
                </c:pt>
                <c:pt idx="186">
                  <c:v>45779</c:v>
                </c:pt>
                <c:pt idx="187">
                  <c:v>45780</c:v>
                </c:pt>
                <c:pt idx="188">
                  <c:v>45781</c:v>
                </c:pt>
                <c:pt idx="189">
                  <c:v>45782</c:v>
                </c:pt>
                <c:pt idx="190">
                  <c:v>45783</c:v>
                </c:pt>
                <c:pt idx="191">
                  <c:v>45784</c:v>
                </c:pt>
                <c:pt idx="192">
                  <c:v>45785</c:v>
                </c:pt>
                <c:pt idx="193">
                  <c:v>45786</c:v>
                </c:pt>
                <c:pt idx="194">
                  <c:v>45787</c:v>
                </c:pt>
                <c:pt idx="195">
                  <c:v>45788</c:v>
                </c:pt>
                <c:pt idx="196">
                  <c:v>45789</c:v>
                </c:pt>
                <c:pt idx="197">
                  <c:v>45790</c:v>
                </c:pt>
                <c:pt idx="198">
                  <c:v>45791</c:v>
                </c:pt>
                <c:pt idx="199">
                  <c:v>45792</c:v>
                </c:pt>
                <c:pt idx="200">
                  <c:v>45793</c:v>
                </c:pt>
                <c:pt idx="201">
                  <c:v>45794</c:v>
                </c:pt>
                <c:pt idx="202">
                  <c:v>45795</c:v>
                </c:pt>
                <c:pt idx="203">
                  <c:v>45796</c:v>
                </c:pt>
                <c:pt idx="204">
                  <c:v>45797</c:v>
                </c:pt>
                <c:pt idx="205">
                  <c:v>45798</c:v>
                </c:pt>
                <c:pt idx="206">
                  <c:v>45799</c:v>
                </c:pt>
                <c:pt idx="207">
                  <c:v>45800</c:v>
                </c:pt>
                <c:pt idx="208">
                  <c:v>45801</c:v>
                </c:pt>
                <c:pt idx="209">
                  <c:v>45802</c:v>
                </c:pt>
                <c:pt idx="210">
                  <c:v>45803</c:v>
                </c:pt>
                <c:pt idx="211">
                  <c:v>45804</c:v>
                </c:pt>
                <c:pt idx="212">
                  <c:v>45805</c:v>
                </c:pt>
                <c:pt idx="213">
                  <c:v>45806</c:v>
                </c:pt>
                <c:pt idx="214">
                  <c:v>45807</c:v>
                </c:pt>
                <c:pt idx="215">
                  <c:v>45808</c:v>
                </c:pt>
                <c:pt idx="216">
                  <c:v>45809</c:v>
                </c:pt>
                <c:pt idx="217">
                  <c:v>45810</c:v>
                </c:pt>
                <c:pt idx="218">
                  <c:v>45811</c:v>
                </c:pt>
                <c:pt idx="219">
                  <c:v>45812</c:v>
                </c:pt>
                <c:pt idx="220">
                  <c:v>45813</c:v>
                </c:pt>
                <c:pt idx="221">
                  <c:v>45814</c:v>
                </c:pt>
                <c:pt idx="222">
                  <c:v>45815</c:v>
                </c:pt>
                <c:pt idx="223">
                  <c:v>45816</c:v>
                </c:pt>
                <c:pt idx="224">
                  <c:v>45817</c:v>
                </c:pt>
                <c:pt idx="225">
                  <c:v>45818</c:v>
                </c:pt>
                <c:pt idx="226">
                  <c:v>45819</c:v>
                </c:pt>
                <c:pt idx="227">
                  <c:v>45820</c:v>
                </c:pt>
                <c:pt idx="228">
                  <c:v>45821</c:v>
                </c:pt>
                <c:pt idx="229">
                  <c:v>45822</c:v>
                </c:pt>
                <c:pt idx="230">
                  <c:v>45823</c:v>
                </c:pt>
                <c:pt idx="231">
                  <c:v>45824</c:v>
                </c:pt>
                <c:pt idx="232">
                  <c:v>45825</c:v>
                </c:pt>
                <c:pt idx="233">
                  <c:v>45826</c:v>
                </c:pt>
                <c:pt idx="234">
                  <c:v>45827</c:v>
                </c:pt>
                <c:pt idx="235">
                  <c:v>45828</c:v>
                </c:pt>
                <c:pt idx="236">
                  <c:v>45829</c:v>
                </c:pt>
                <c:pt idx="237">
                  <c:v>45830</c:v>
                </c:pt>
                <c:pt idx="238">
                  <c:v>45831</c:v>
                </c:pt>
                <c:pt idx="239">
                  <c:v>45832</c:v>
                </c:pt>
                <c:pt idx="240">
                  <c:v>45833</c:v>
                </c:pt>
                <c:pt idx="241">
                  <c:v>45834</c:v>
                </c:pt>
                <c:pt idx="242">
                  <c:v>45835</c:v>
                </c:pt>
                <c:pt idx="243">
                  <c:v>45836</c:v>
                </c:pt>
                <c:pt idx="244">
                  <c:v>45837</c:v>
                </c:pt>
                <c:pt idx="245">
                  <c:v>45838</c:v>
                </c:pt>
                <c:pt idx="246">
                  <c:v>45839</c:v>
                </c:pt>
                <c:pt idx="247">
                  <c:v>45840</c:v>
                </c:pt>
                <c:pt idx="248">
                  <c:v>45841</c:v>
                </c:pt>
                <c:pt idx="249">
                  <c:v>45842</c:v>
                </c:pt>
                <c:pt idx="250">
                  <c:v>45843</c:v>
                </c:pt>
                <c:pt idx="251">
                  <c:v>45844</c:v>
                </c:pt>
                <c:pt idx="252">
                  <c:v>45845</c:v>
                </c:pt>
                <c:pt idx="253">
                  <c:v>45846</c:v>
                </c:pt>
                <c:pt idx="254">
                  <c:v>45847</c:v>
                </c:pt>
                <c:pt idx="255">
                  <c:v>45848</c:v>
                </c:pt>
                <c:pt idx="256">
                  <c:v>45849</c:v>
                </c:pt>
                <c:pt idx="257">
                  <c:v>45850</c:v>
                </c:pt>
                <c:pt idx="258">
                  <c:v>45851</c:v>
                </c:pt>
                <c:pt idx="259">
                  <c:v>45852</c:v>
                </c:pt>
                <c:pt idx="260">
                  <c:v>45853</c:v>
                </c:pt>
                <c:pt idx="261">
                  <c:v>45854</c:v>
                </c:pt>
                <c:pt idx="262">
                  <c:v>45855</c:v>
                </c:pt>
                <c:pt idx="263">
                  <c:v>45856</c:v>
                </c:pt>
                <c:pt idx="264">
                  <c:v>45857</c:v>
                </c:pt>
                <c:pt idx="265">
                  <c:v>45858</c:v>
                </c:pt>
                <c:pt idx="266">
                  <c:v>45859</c:v>
                </c:pt>
                <c:pt idx="267">
                  <c:v>45860</c:v>
                </c:pt>
                <c:pt idx="268">
                  <c:v>45861</c:v>
                </c:pt>
                <c:pt idx="269">
                  <c:v>45862</c:v>
                </c:pt>
                <c:pt idx="270">
                  <c:v>45863</c:v>
                </c:pt>
                <c:pt idx="271">
                  <c:v>45864</c:v>
                </c:pt>
                <c:pt idx="272">
                  <c:v>45865</c:v>
                </c:pt>
                <c:pt idx="273">
                  <c:v>45866</c:v>
                </c:pt>
                <c:pt idx="274">
                  <c:v>45867</c:v>
                </c:pt>
                <c:pt idx="275">
                  <c:v>45868</c:v>
                </c:pt>
                <c:pt idx="276">
                  <c:v>45869</c:v>
                </c:pt>
                <c:pt idx="277">
                  <c:v>45870</c:v>
                </c:pt>
                <c:pt idx="278">
                  <c:v>45871</c:v>
                </c:pt>
                <c:pt idx="279">
                  <c:v>45872</c:v>
                </c:pt>
                <c:pt idx="280">
                  <c:v>45873</c:v>
                </c:pt>
                <c:pt idx="281">
                  <c:v>45874</c:v>
                </c:pt>
                <c:pt idx="282">
                  <c:v>45875</c:v>
                </c:pt>
                <c:pt idx="283">
                  <c:v>45876</c:v>
                </c:pt>
                <c:pt idx="284">
                  <c:v>45877</c:v>
                </c:pt>
                <c:pt idx="285">
                  <c:v>45878</c:v>
                </c:pt>
                <c:pt idx="286">
                  <c:v>45879</c:v>
                </c:pt>
                <c:pt idx="287">
                  <c:v>45880</c:v>
                </c:pt>
                <c:pt idx="288">
                  <c:v>45881</c:v>
                </c:pt>
                <c:pt idx="289">
                  <c:v>45882</c:v>
                </c:pt>
                <c:pt idx="290">
                  <c:v>45883</c:v>
                </c:pt>
                <c:pt idx="291">
                  <c:v>45884</c:v>
                </c:pt>
                <c:pt idx="292">
                  <c:v>45885</c:v>
                </c:pt>
                <c:pt idx="293">
                  <c:v>45886</c:v>
                </c:pt>
                <c:pt idx="294">
                  <c:v>45887</c:v>
                </c:pt>
                <c:pt idx="295">
                  <c:v>45888</c:v>
                </c:pt>
                <c:pt idx="296">
                  <c:v>45889</c:v>
                </c:pt>
                <c:pt idx="297">
                  <c:v>45890</c:v>
                </c:pt>
                <c:pt idx="298">
                  <c:v>45891</c:v>
                </c:pt>
                <c:pt idx="299">
                  <c:v>45892</c:v>
                </c:pt>
                <c:pt idx="300">
                  <c:v>45893</c:v>
                </c:pt>
                <c:pt idx="301">
                  <c:v>45894</c:v>
                </c:pt>
                <c:pt idx="302">
                  <c:v>45895</c:v>
                </c:pt>
                <c:pt idx="303">
                  <c:v>45896</c:v>
                </c:pt>
                <c:pt idx="304">
                  <c:v>45897</c:v>
                </c:pt>
                <c:pt idx="305">
                  <c:v>45898</c:v>
                </c:pt>
                <c:pt idx="306">
                  <c:v>45899</c:v>
                </c:pt>
                <c:pt idx="307">
                  <c:v>45900</c:v>
                </c:pt>
                <c:pt idx="308">
                  <c:v>45901</c:v>
                </c:pt>
                <c:pt idx="309">
                  <c:v>45902</c:v>
                </c:pt>
                <c:pt idx="310">
                  <c:v>45903</c:v>
                </c:pt>
                <c:pt idx="311">
                  <c:v>45904</c:v>
                </c:pt>
                <c:pt idx="312">
                  <c:v>45905</c:v>
                </c:pt>
                <c:pt idx="313">
                  <c:v>45906</c:v>
                </c:pt>
                <c:pt idx="314">
                  <c:v>45907</c:v>
                </c:pt>
                <c:pt idx="315">
                  <c:v>45908</c:v>
                </c:pt>
                <c:pt idx="316">
                  <c:v>45909</c:v>
                </c:pt>
                <c:pt idx="317">
                  <c:v>45910</c:v>
                </c:pt>
                <c:pt idx="318">
                  <c:v>45911</c:v>
                </c:pt>
                <c:pt idx="319">
                  <c:v>45912</c:v>
                </c:pt>
                <c:pt idx="320">
                  <c:v>45913</c:v>
                </c:pt>
                <c:pt idx="321">
                  <c:v>45914</c:v>
                </c:pt>
                <c:pt idx="322">
                  <c:v>45915</c:v>
                </c:pt>
                <c:pt idx="323">
                  <c:v>45916</c:v>
                </c:pt>
                <c:pt idx="324">
                  <c:v>45917</c:v>
                </c:pt>
                <c:pt idx="325">
                  <c:v>45918</c:v>
                </c:pt>
                <c:pt idx="326">
                  <c:v>45919</c:v>
                </c:pt>
                <c:pt idx="327">
                  <c:v>45920</c:v>
                </c:pt>
                <c:pt idx="328">
                  <c:v>45921</c:v>
                </c:pt>
                <c:pt idx="329">
                  <c:v>45922</c:v>
                </c:pt>
                <c:pt idx="330">
                  <c:v>45923</c:v>
                </c:pt>
                <c:pt idx="331">
                  <c:v>45924</c:v>
                </c:pt>
                <c:pt idx="332">
                  <c:v>45925</c:v>
                </c:pt>
                <c:pt idx="333">
                  <c:v>45926</c:v>
                </c:pt>
                <c:pt idx="334">
                  <c:v>45927</c:v>
                </c:pt>
                <c:pt idx="335">
                  <c:v>45928</c:v>
                </c:pt>
                <c:pt idx="336">
                  <c:v>45929</c:v>
                </c:pt>
                <c:pt idx="337">
                  <c:v>45930</c:v>
                </c:pt>
                <c:pt idx="338">
                  <c:v>45931</c:v>
                </c:pt>
                <c:pt idx="339">
                  <c:v>45932</c:v>
                </c:pt>
                <c:pt idx="340">
                  <c:v>45933</c:v>
                </c:pt>
                <c:pt idx="341">
                  <c:v>45934</c:v>
                </c:pt>
                <c:pt idx="342">
                  <c:v>45935</c:v>
                </c:pt>
                <c:pt idx="343">
                  <c:v>45936</c:v>
                </c:pt>
                <c:pt idx="344">
                  <c:v>45937</c:v>
                </c:pt>
                <c:pt idx="345">
                  <c:v>45938</c:v>
                </c:pt>
                <c:pt idx="346">
                  <c:v>45939</c:v>
                </c:pt>
                <c:pt idx="347">
                  <c:v>45940</c:v>
                </c:pt>
                <c:pt idx="348">
                  <c:v>45941</c:v>
                </c:pt>
                <c:pt idx="349">
                  <c:v>45942</c:v>
                </c:pt>
                <c:pt idx="350">
                  <c:v>45943</c:v>
                </c:pt>
                <c:pt idx="351">
                  <c:v>45944</c:v>
                </c:pt>
                <c:pt idx="352">
                  <c:v>45945</c:v>
                </c:pt>
                <c:pt idx="353">
                  <c:v>45946</c:v>
                </c:pt>
                <c:pt idx="354">
                  <c:v>45947</c:v>
                </c:pt>
                <c:pt idx="355">
                  <c:v>45948</c:v>
                </c:pt>
                <c:pt idx="356">
                  <c:v>45949</c:v>
                </c:pt>
                <c:pt idx="357">
                  <c:v>45950</c:v>
                </c:pt>
                <c:pt idx="358">
                  <c:v>45951</c:v>
                </c:pt>
                <c:pt idx="359">
                  <c:v>45952</c:v>
                </c:pt>
                <c:pt idx="360">
                  <c:v>45953</c:v>
                </c:pt>
                <c:pt idx="361">
                  <c:v>45954</c:v>
                </c:pt>
                <c:pt idx="362">
                  <c:v>45955</c:v>
                </c:pt>
                <c:pt idx="363">
                  <c:v>45956</c:v>
                </c:pt>
                <c:pt idx="364">
                  <c:v>45957</c:v>
                </c:pt>
                <c:pt idx="365">
                  <c:v>45958</c:v>
                </c:pt>
              </c:numCache>
            </c:numRef>
          </c:cat>
          <c:val>
            <c:numRef>
              <c:f>'Time Series Analysis'!$C$20:$C$385</c:f>
              <c:numCache>
                <c:formatCode>#,##0.00</c:formatCode>
                <c:ptCount val="366"/>
                <c:pt idx="0">
                  <c:v>262.51</c:v>
                </c:pt>
                <c:pt idx="1">
                  <c:v>259.52</c:v>
                </c:pt>
                <c:pt idx="2">
                  <c:v>257.55</c:v>
                </c:pt>
                <c:pt idx="3">
                  <c:v>249.85</c:v>
                </c:pt>
                <c:pt idx="4">
                  <c:v>248.98</c:v>
                </c:pt>
                <c:pt idx="5">
                  <c:v>248.98</c:v>
                </c:pt>
                <c:pt idx="6">
                  <c:v>248.98</c:v>
                </c:pt>
                <c:pt idx="7">
                  <c:v>242.84</c:v>
                </c:pt>
                <c:pt idx="8">
                  <c:v>251.44</c:v>
                </c:pt>
                <c:pt idx="9">
                  <c:v>288.52999999999997</c:v>
                </c:pt>
                <c:pt idx="10">
                  <c:v>296.91000000000003</c:v>
                </c:pt>
                <c:pt idx="11">
                  <c:v>321.22000000000003</c:v>
                </c:pt>
                <c:pt idx="12">
                  <c:v>321.22000000000003</c:v>
                </c:pt>
                <c:pt idx="13">
                  <c:v>321.22000000000003</c:v>
                </c:pt>
                <c:pt idx="14">
                  <c:v>350</c:v>
                </c:pt>
                <c:pt idx="15">
                  <c:v>328.49</c:v>
                </c:pt>
                <c:pt idx="16">
                  <c:v>330.24</c:v>
                </c:pt>
                <c:pt idx="17">
                  <c:v>311.18</c:v>
                </c:pt>
                <c:pt idx="18">
                  <c:v>320.72000000000003</c:v>
                </c:pt>
                <c:pt idx="19">
                  <c:v>320.72000000000003</c:v>
                </c:pt>
                <c:pt idx="20">
                  <c:v>320.72000000000003</c:v>
                </c:pt>
                <c:pt idx="21">
                  <c:v>338.74</c:v>
                </c:pt>
                <c:pt idx="22">
                  <c:v>346</c:v>
                </c:pt>
                <c:pt idx="23">
                  <c:v>342.03</c:v>
                </c:pt>
                <c:pt idx="24">
                  <c:v>339.64</c:v>
                </c:pt>
                <c:pt idx="25">
                  <c:v>352.56</c:v>
                </c:pt>
                <c:pt idx="26">
                  <c:v>352.56</c:v>
                </c:pt>
                <c:pt idx="27">
                  <c:v>352.56</c:v>
                </c:pt>
                <c:pt idx="28">
                  <c:v>338.59</c:v>
                </c:pt>
                <c:pt idx="29">
                  <c:v>338.23</c:v>
                </c:pt>
                <c:pt idx="30">
                  <c:v>332.89</c:v>
                </c:pt>
                <c:pt idx="31">
                  <c:v>332.89</c:v>
                </c:pt>
                <c:pt idx="32">
                  <c:v>345.16</c:v>
                </c:pt>
                <c:pt idx="33">
                  <c:v>345.16</c:v>
                </c:pt>
                <c:pt idx="34">
                  <c:v>345.16</c:v>
                </c:pt>
                <c:pt idx="35">
                  <c:v>357.09</c:v>
                </c:pt>
                <c:pt idx="36">
                  <c:v>351.42</c:v>
                </c:pt>
                <c:pt idx="37">
                  <c:v>357.93</c:v>
                </c:pt>
                <c:pt idx="38">
                  <c:v>369.49</c:v>
                </c:pt>
                <c:pt idx="39">
                  <c:v>389.22</c:v>
                </c:pt>
                <c:pt idx="40">
                  <c:v>389.22</c:v>
                </c:pt>
                <c:pt idx="41">
                  <c:v>389.22</c:v>
                </c:pt>
                <c:pt idx="42">
                  <c:v>389.79</c:v>
                </c:pt>
                <c:pt idx="43">
                  <c:v>400.99</c:v>
                </c:pt>
                <c:pt idx="44">
                  <c:v>424.77</c:v>
                </c:pt>
                <c:pt idx="45">
                  <c:v>418.1</c:v>
                </c:pt>
                <c:pt idx="46">
                  <c:v>436.23</c:v>
                </c:pt>
                <c:pt idx="47">
                  <c:v>436.23</c:v>
                </c:pt>
                <c:pt idx="48">
                  <c:v>436.23</c:v>
                </c:pt>
                <c:pt idx="49">
                  <c:v>463.02</c:v>
                </c:pt>
                <c:pt idx="50">
                  <c:v>479.86</c:v>
                </c:pt>
                <c:pt idx="51">
                  <c:v>440.13</c:v>
                </c:pt>
                <c:pt idx="52">
                  <c:v>436.17</c:v>
                </c:pt>
                <c:pt idx="53">
                  <c:v>421.06</c:v>
                </c:pt>
                <c:pt idx="54">
                  <c:v>421.06</c:v>
                </c:pt>
                <c:pt idx="55">
                  <c:v>421.06</c:v>
                </c:pt>
                <c:pt idx="56">
                  <c:v>430.6</c:v>
                </c:pt>
                <c:pt idx="57">
                  <c:v>462.28</c:v>
                </c:pt>
                <c:pt idx="58">
                  <c:v>462.28</c:v>
                </c:pt>
                <c:pt idx="59">
                  <c:v>454.13</c:v>
                </c:pt>
                <c:pt idx="60">
                  <c:v>431.66</c:v>
                </c:pt>
                <c:pt idx="61">
                  <c:v>431.66</c:v>
                </c:pt>
                <c:pt idx="62">
                  <c:v>431.66</c:v>
                </c:pt>
                <c:pt idx="63">
                  <c:v>417.41</c:v>
                </c:pt>
                <c:pt idx="64">
                  <c:v>403.84</c:v>
                </c:pt>
                <c:pt idx="65">
                  <c:v>403.84</c:v>
                </c:pt>
                <c:pt idx="66">
                  <c:v>379.28</c:v>
                </c:pt>
                <c:pt idx="67">
                  <c:v>410.44</c:v>
                </c:pt>
                <c:pt idx="68">
                  <c:v>410.44</c:v>
                </c:pt>
                <c:pt idx="69">
                  <c:v>410.44</c:v>
                </c:pt>
                <c:pt idx="70">
                  <c:v>411.05</c:v>
                </c:pt>
                <c:pt idx="71">
                  <c:v>394.36</c:v>
                </c:pt>
                <c:pt idx="72">
                  <c:v>394.94</c:v>
                </c:pt>
                <c:pt idx="73">
                  <c:v>394.94</c:v>
                </c:pt>
                <c:pt idx="74">
                  <c:v>394.74</c:v>
                </c:pt>
                <c:pt idx="75">
                  <c:v>394.74</c:v>
                </c:pt>
                <c:pt idx="76">
                  <c:v>394.74</c:v>
                </c:pt>
                <c:pt idx="77">
                  <c:v>403.31</c:v>
                </c:pt>
                <c:pt idx="78">
                  <c:v>396.36</c:v>
                </c:pt>
                <c:pt idx="79">
                  <c:v>428.22</c:v>
                </c:pt>
                <c:pt idx="80">
                  <c:v>413.82</c:v>
                </c:pt>
                <c:pt idx="81">
                  <c:v>426.5</c:v>
                </c:pt>
                <c:pt idx="82">
                  <c:v>426.5</c:v>
                </c:pt>
                <c:pt idx="83">
                  <c:v>426.5</c:v>
                </c:pt>
                <c:pt idx="84">
                  <c:v>426.5</c:v>
                </c:pt>
                <c:pt idx="85">
                  <c:v>424.07</c:v>
                </c:pt>
                <c:pt idx="86">
                  <c:v>415.11</c:v>
                </c:pt>
                <c:pt idx="87">
                  <c:v>412.38</c:v>
                </c:pt>
                <c:pt idx="88">
                  <c:v>406.58</c:v>
                </c:pt>
                <c:pt idx="89">
                  <c:v>406.58</c:v>
                </c:pt>
                <c:pt idx="90">
                  <c:v>406.58</c:v>
                </c:pt>
                <c:pt idx="91">
                  <c:v>397.15</c:v>
                </c:pt>
                <c:pt idx="92">
                  <c:v>398.09</c:v>
                </c:pt>
                <c:pt idx="93">
                  <c:v>389.1</c:v>
                </c:pt>
                <c:pt idx="94">
                  <c:v>400.28</c:v>
                </c:pt>
                <c:pt idx="95">
                  <c:v>404.6</c:v>
                </c:pt>
                <c:pt idx="96">
                  <c:v>404.6</c:v>
                </c:pt>
                <c:pt idx="97">
                  <c:v>404.6</c:v>
                </c:pt>
                <c:pt idx="98">
                  <c:v>383.68</c:v>
                </c:pt>
                <c:pt idx="99">
                  <c:v>392.21</c:v>
                </c:pt>
                <c:pt idx="100">
                  <c:v>378.17</c:v>
                </c:pt>
                <c:pt idx="101">
                  <c:v>374.32</c:v>
                </c:pt>
                <c:pt idx="102">
                  <c:v>361.62</c:v>
                </c:pt>
                <c:pt idx="103">
                  <c:v>361.62</c:v>
                </c:pt>
                <c:pt idx="104">
                  <c:v>361.62</c:v>
                </c:pt>
                <c:pt idx="105">
                  <c:v>350.73</c:v>
                </c:pt>
                <c:pt idx="106">
                  <c:v>328.5</c:v>
                </c:pt>
                <c:pt idx="107">
                  <c:v>336.51</c:v>
                </c:pt>
                <c:pt idx="108">
                  <c:v>355.94</c:v>
                </c:pt>
                <c:pt idx="109">
                  <c:v>355.84</c:v>
                </c:pt>
                <c:pt idx="110">
                  <c:v>355.84</c:v>
                </c:pt>
                <c:pt idx="111">
                  <c:v>355.84</c:v>
                </c:pt>
                <c:pt idx="112">
                  <c:v>355.84</c:v>
                </c:pt>
                <c:pt idx="113">
                  <c:v>354.11</c:v>
                </c:pt>
                <c:pt idx="114">
                  <c:v>360.56</c:v>
                </c:pt>
                <c:pt idx="115">
                  <c:v>354.4</c:v>
                </c:pt>
                <c:pt idx="116">
                  <c:v>337.8</c:v>
                </c:pt>
                <c:pt idx="117">
                  <c:v>337.8</c:v>
                </c:pt>
                <c:pt idx="118">
                  <c:v>337.8</c:v>
                </c:pt>
                <c:pt idx="119">
                  <c:v>330.53</c:v>
                </c:pt>
                <c:pt idx="120">
                  <c:v>302.8</c:v>
                </c:pt>
                <c:pt idx="121">
                  <c:v>290.8</c:v>
                </c:pt>
                <c:pt idx="122">
                  <c:v>281.95</c:v>
                </c:pt>
                <c:pt idx="123">
                  <c:v>292.98</c:v>
                </c:pt>
                <c:pt idx="124">
                  <c:v>292.98</c:v>
                </c:pt>
                <c:pt idx="125">
                  <c:v>292.98</c:v>
                </c:pt>
                <c:pt idx="126">
                  <c:v>284.64999999999998</c:v>
                </c:pt>
                <c:pt idx="127">
                  <c:v>272.04000000000002</c:v>
                </c:pt>
                <c:pt idx="128">
                  <c:v>279.10000000000002</c:v>
                </c:pt>
                <c:pt idx="129">
                  <c:v>263.45</c:v>
                </c:pt>
                <c:pt idx="130">
                  <c:v>262.67</c:v>
                </c:pt>
                <c:pt idx="131">
                  <c:v>262.67</c:v>
                </c:pt>
                <c:pt idx="132">
                  <c:v>262.67</c:v>
                </c:pt>
                <c:pt idx="133">
                  <c:v>222.15</c:v>
                </c:pt>
                <c:pt idx="134">
                  <c:v>230.58</c:v>
                </c:pt>
                <c:pt idx="135">
                  <c:v>248.09</c:v>
                </c:pt>
                <c:pt idx="136">
                  <c:v>240.68</c:v>
                </c:pt>
                <c:pt idx="137">
                  <c:v>249.98</c:v>
                </c:pt>
                <c:pt idx="138">
                  <c:v>249.98</c:v>
                </c:pt>
                <c:pt idx="139">
                  <c:v>249.98</c:v>
                </c:pt>
                <c:pt idx="140">
                  <c:v>238.01</c:v>
                </c:pt>
                <c:pt idx="141">
                  <c:v>225.31</c:v>
                </c:pt>
                <c:pt idx="142">
                  <c:v>235.86</c:v>
                </c:pt>
                <c:pt idx="143">
                  <c:v>236.26</c:v>
                </c:pt>
                <c:pt idx="144">
                  <c:v>248.71</c:v>
                </c:pt>
                <c:pt idx="145">
                  <c:v>248.71</c:v>
                </c:pt>
                <c:pt idx="146">
                  <c:v>248.71</c:v>
                </c:pt>
                <c:pt idx="147">
                  <c:v>278.39</c:v>
                </c:pt>
                <c:pt idx="148">
                  <c:v>288.14</c:v>
                </c:pt>
                <c:pt idx="149">
                  <c:v>272.06</c:v>
                </c:pt>
                <c:pt idx="150">
                  <c:v>273.13</c:v>
                </c:pt>
                <c:pt idx="151">
                  <c:v>263.55</c:v>
                </c:pt>
                <c:pt idx="152">
                  <c:v>263.55</c:v>
                </c:pt>
                <c:pt idx="153">
                  <c:v>263.55</c:v>
                </c:pt>
                <c:pt idx="154">
                  <c:v>259.16000000000003</c:v>
                </c:pt>
                <c:pt idx="155">
                  <c:v>268.45999999999998</c:v>
                </c:pt>
                <c:pt idx="156">
                  <c:v>282.76</c:v>
                </c:pt>
                <c:pt idx="157">
                  <c:v>267.27999999999997</c:v>
                </c:pt>
                <c:pt idx="158">
                  <c:v>239.43</c:v>
                </c:pt>
                <c:pt idx="159">
                  <c:v>239.43</c:v>
                </c:pt>
                <c:pt idx="160">
                  <c:v>239.43</c:v>
                </c:pt>
                <c:pt idx="161">
                  <c:v>233.29</c:v>
                </c:pt>
                <c:pt idx="162">
                  <c:v>221.86</c:v>
                </c:pt>
                <c:pt idx="163">
                  <c:v>272.2</c:v>
                </c:pt>
                <c:pt idx="164">
                  <c:v>252.4</c:v>
                </c:pt>
                <c:pt idx="165">
                  <c:v>252.31</c:v>
                </c:pt>
                <c:pt idx="166">
                  <c:v>252.31</c:v>
                </c:pt>
                <c:pt idx="167">
                  <c:v>252.31</c:v>
                </c:pt>
                <c:pt idx="168">
                  <c:v>252.35</c:v>
                </c:pt>
                <c:pt idx="169">
                  <c:v>254.11</c:v>
                </c:pt>
                <c:pt idx="170">
                  <c:v>241.55</c:v>
                </c:pt>
                <c:pt idx="171">
                  <c:v>241.37</c:v>
                </c:pt>
                <c:pt idx="172">
                  <c:v>241.37</c:v>
                </c:pt>
                <c:pt idx="173">
                  <c:v>241.37</c:v>
                </c:pt>
                <c:pt idx="174">
                  <c:v>241.37</c:v>
                </c:pt>
                <c:pt idx="175">
                  <c:v>227.5</c:v>
                </c:pt>
                <c:pt idx="176">
                  <c:v>237.97</c:v>
                </c:pt>
                <c:pt idx="177">
                  <c:v>250.74</c:v>
                </c:pt>
                <c:pt idx="178">
                  <c:v>259.51</c:v>
                </c:pt>
                <c:pt idx="179">
                  <c:v>284.95</c:v>
                </c:pt>
                <c:pt idx="180">
                  <c:v>284.95</c:v>
                </c:pt>
                <c:pt idx="181">
                  <c:v>284.95</c:v>
                </c:pt>
                <c:pt idx="182">
                  <c:v>285.88</c:v>
                </c:pt>
                <c:pt idx="183">
                  <c:v>292.02999999999997</c:v>
                </c:pt>
                <c:pt idx="184">
                  <c:v>282.16000000000003</c:v>
                </c:pt>
                <c:pt idx="185">
                  <c:v>280.52</c:v>
                </c:pt>
                <c:pt idx="186">
                  <c:v>287.20999999999998</c:v>
                </c:pt>
                <c:pt idx="187">
                  <c:v>287.20999999999998</c:v>
                </c:pt>
                <c:pt idx="188">
                  <c:v>287.20999999999998</c:v>
                </c:pt>
                <c:pt idx="189">
                  <c:v>280.26</c:v>
                </c:pt>
                <c:pt idx="190">
                  <c:v>275.35000000000002</c:v>
                </c:pt>
                <c:pt idx="191">
                  <c:v>276.22000000000003</c:v>
                </c:pt>
                <c:pt idx="192">
                  <c:v>284.82</c:v>
                </c:pt>
                <c:pt idx="193">
                  <c:v>298.26</c:v>
                </c:pt>
                <c:pt idx="194">
                  <c:v>298.26</c:v>
                </c:pt>
                <c:pt idx="195">
                  <c:v>298.26</c:v>
                </c:pt>
                <c:pt idx="196">
                  <c:v>318.38</c:v>
                </c:pt>
                <c:pt idx="197">
                  <c:v>334.07</c:v>
                </c:pt>
                <c:pt idx="198">
                  <c:v>347.68</c:v>
                </c:pt>
                <c:pt idx="199">
                  <c:v>342.82</c:v>
                </c:pt>
                <c:pt idx="200">
                  <c:v>349.98</c:v>
                </c:pt>
                <c:pt idx="201">
                  <c:v>349.98</c:v>
                </c:pt>
                <c:pt idx="202">
                  <c:v>349.98</c:v>
                </c:pt>
                <c:pt idx="203">
                  <c:v>342.09</c:v>
                </c:pt>
                <c:pt idx="204">
                  <c:v>343.82</c:v>
                </c:pt>
                <c:pt idx="205">
                  <c:v>334.62</c:v>
                </c:pt>
                <c:pt idx="206">
                  <c:v>341.04</c:v>
                </c:pt>
                <c:pt idx="207">
                  <c:v>339.34</c:v>
                </c:pt>
                <c:pt idx="208">
                  <c:v>339.34</c:v>
                </c:pt>
                <c:pt idx="209">
                  <c:v>339.34</c:v>
                </c:pt>
                <c:pt idx="210">
                  <c:v>339.34</c:v>
                </c:pt>
                <c:pt idx="211">
                  <c:v>362.89</c:v>
                </c:pt>
                <c:pt idx="212">
                  <c:v>356.9</c:v>
                </c:pt>
                <c:pt idx="213">
                  <c:v>358.43</c:v>
                </c:pt>
                <c:pt idx="214">
                  <c:v>346.46</c:v>
                </c:pt>
                <c:pt idx="215">
                  <c:v>346.46</c:v>
                </c:pt>
                <c:pt idx="216">
                  <c:v>346.46</c:v>
                </c:pt>
                <c:pt idx="217">
                  <c:v>342.69</c:v>
                </c:pt>
                <c:pt idx="218">
                  <c:v>344.27</c:v>
                </c:pt>
                <c:pt idx="219">
                  <c:v>332.05</c:v>
                </c:pt>
                <c:pt idx="220">
                  <c:v>284.7</c:v>
                </c:pt>
                <c:pt idx="221">
                  <c:v>295.14</c:v>
                </c:pt>
                <c:pt idx="222">
                  <c:v>295.14</c:v>
                </c:pt>
                <c:pt idx="223">
                  <c:v>295.14</c:v>
                </c:pt>
                <c:pt idx="224">
                  <c:v>308.58</c:v>
                </c:pt>
                <c:pt idx="225">
                  <c:v>326.08999999999997</c:v>
                </c:pt>
                <c:pt idx="226">
                  <c:v>326.43</c:v>
                </c:pt>
                <c:pt idx="227">
                  <c:v>319.11</c:v>
                </c:pt>
                <c:pt idx="228">
                  <c:v>325.31</c:v>
                </c:pt>
                <c:pt idx="229">
                  <c:v>325.31</c:v>
                </c:pt>
                <c:pt idx="230">
                  <c:v>325.31</c:v>
                </c:pt>
                <c:pt idx="231">
                  <c:v>329.13</c:v>
                </c:pt>
                <c:pt idx="232">
                  <c:v>316.35000000000002</c:v>
                </c:pt>
                <c:pt idx="233">
                  <c:v>322.05</c:v>
                </c:pt>
                <c:pt idx="234">
                  <c:v>322.05</c:v>
                </c:pt>
                <c:pt idx="235">
                  <c:v>322.16000000000003</c:v>
                </c:pt>
                <c:pt idx="236">
                  <c:v>322.16000000000003</c:v>
                </c:pt>
                <c:pt idx="237">
                  <c:v>322.16000000000003</c:v>
                </c:pt>
                <c:pt idx="238">
                  <c:v>348.68</c:v>
                </c:pt>
                <c:pt idx="239">
                  <c:v>340.47</c:v>
                </c:pt>
                <c:pt idx="240">
                  <c:v>327.55</c:v>
                </c:pt>
                <c:pt idx="241">
                  <c:v>325.77999999999997</c:v>
                </c:pt>
                <c:pt idx="242">
                  <c:v>323.63</c:v>
                </c:pt>
                <c:pt idx="243">
                  <c:v>323.63</c:v>
                </c:pt>
                <c:pt idx="244">
                  <c:v>323.63</c:v>
                </c:pt>
                <c:pt idx="245">
                  <c:v>317.66000000000003</c:v>
                </c:pt>
                <c:pt idx="246">
                  <c:v>300.70999999999998</c:v>
                </c:pt>
                <c:pt idx="247">
                  <c:v>315.64999999999998</c:v>
                </c:pt>
                <c:pt idx="248">
                  <c:v>315.35000000000002</c:v>
                </c:pt>
                <c:pt idx="249">
                  <c:v>315.35000000000002</c:v>
                </c:pt>
                <c:pt idx="250">
                  <c:v>315.35000000000002</c:v>
                </c:pt>
                <c:pt idx="251">
                  <c:v>315.35000000000002</c:v>
                </c:pt>
                <c:pt idx="252">
                  <c:v>293.94</c:v>
                </c:pt>
                <c:pt idx="253">
                  <c:v>297.81</c:v>
                </c:pt>
                <c:pt idx="254">
                  <c:v>295.88</c:v>
                </c:pt>
                <c:pt idx="255">
                  <c:v>309.87</c:v>
                </c:pt>
                <c:pt idx="256">
                  <c:v>313.51</c:v>
                </c:pt>
                <c:pt idx="257">
                  <c:v>313.51</c:v>
                </c:pt>
                <c:pt idx="258">
                  <c:v>313.51</c:v>
                </c:pt>
                <c:pt idx="259">
                  <c:v>316.89999999999998</c:v>
                </c:pt>
                <c:pt idx="260">
                  <c:v>310.77999999999997</c:v>
                </c:pt>
                <c:pt idx="261">
                  <c:v>321.67</c:v>
                </c:pt>
                <c:pt idx="262">
                  <c:v>319.41000000000003</c:v>
                </c:pt>
                <c:pt idx="263">
                  <c:v>329.65</c:v>
                </c:pt>
                <c:pt idx="264">
                  <c:v>329.65</c:v>
                </c:pt>
                <c:pt idx="265">
                  <c:v>329.65</c:v>
                </c:pt>
                <c:pt idx="266">
                  <c:v>328.49</c:v>
                </c:pt>
                <c:pt idx="267">
                  <c:v>332.11</c:v>
                </c:pt>
                <c:pt idx="268">
                  <c:v>332.56</c:v>
                </c:pt>
                <c:pt idx="269">
                  <c:v>305.3</c:v>
                </c:pt>
                <c:pt idx="270">
                  <c:v>316.06</c:v>
                </c:pt>
                <c:pt idx="271">
                  <c:v>316.06</c:v>
                </c:pt>
                <c:pt idx="272">
                  <c:v>316.06</c:v>
                </c:pt>
                <c:pt idx="273">
                  <c:v>325.58999999999997</c:v>
                </c:pt>
                <c:pt idx="274">
                  <c:v>321.2</c:v>
                </c:pt>
                <c:pt idx="275">
                  <c:v>319.04000000000002</c:v>
                </c:pt>
                <c:pt idx="276">
                  <c:v>308.27</c:v>
                </c:pt>
                <c:pt idx="277">
                  <c:v>302.63</c:v>
                </c:pt>
                <c:pt idx="278">
                  <c:v>302.63</c:v>
                </c:pt>
                <c:pt idx="279">
                  <c:v>302.63</c:v>
                </c:pt>
                <c:pt idx="280">
                  <c:v>309.26</c:v>
                </c:pt>
                <c:pt idx="281">
                  <c:v>308.72000000000003</c:v>
                </c:pt>
                <c:pt idx="282">
                  <c:v>319.91000000000003</c:v>
                </c:pt>
                <c:pt idx="283">
                  <c:v>322.27</c:v>
                </c:pt>
                <c:pt idx="284">
                  <c:v>329.65</c:v>
                </c:pt>
                <c:pt idx="285">
                  <c:v>329.65</c:v>
                </c:pt>
                <c:pt idx="286">
                  <c:v>329.65</c:v>
                </c:pt>
                <c:pt idx="287">
                  <c:v>339.03</c:v>
                </c:pt>
                <c:pt idx="288">
                  <c:v>340.84</c:v>
                </c:pt>
                <c:pt idx="289">
                  <c:v>339.38</c:v>
                </c:pt>
                <c:pt idx="290">
                  <c:v>335.58</c:v>
                </c:pt>
                <c:pt idx="291">
                  <c:v>330.56</c:v>
                </c:pt>
                <c:pt idx="292">
                  <c:v>330.56</c:v>
                </c:pt>
                <c:pt idx="293">
                  <c:v>330.56</c:v>
                </c:pt>
                <c:pt idx="294">
                  <c:v>335.16</c:v>
                </c:pt>
                <c:pt idx="295">
                  <c:v>329.31</c:v>
                </c:pt>
                <c:pt idx="296">
                  <c:v>323.89999999999998</c:v>
                </c:pt>
                <c:pt idx="297">
                  <c:v>320.11</c:v>
                </c:pt>
                <c:pt idx="298">
                  <c:v>340.01</c:v>
                </c:pt>
                <c:pt idx="299">
                  <c:v>340.01</c:v>
                </c:pt>
                <c:pt idx="300">
                  <c:v>340.01</c:v>
                </c:pt>
                <c:pt idx="301">
                  <c:v>346.6</c:v>
                </c:pt>
                <c:pt idx="302">
                  <c:v>351.67</c:v>
                </c:pt>
                <c:pt idx="303">
                  <c:v>349.6</c:v>
                </c:pt>
                <c:pt idx="304">
                  <c:v>345.98</c:v>
                </c:pt>
                <c:pt idx="305">
                  <c:v>333.87</c:v>
                </c:pt>
                <c:pt idx="306">
                  <c:v>333.87</c:v>
                </c:pt>
                <c:pt idx="307">
                  <c:v>333.87</c:v>
                </c:pt>
                <c:pt idx="308">
                  <c:v>333.87</c:v>
                </c:pt>
                <c:pt idx="309">
                  <c:v>329.36</c:v>
                </c:pt>
                <c:pt idx="310">
                  <c:v>334.09</c:v>
                </c:pt>
                <c:pt idx="311">
                  <c:v>338.53</c:v>
                </c:pt>
                <c:pt idx="312">
                  <c:v>350.84</c:v>
                </c:pt>
                <c:pt idx="313">
                  <c:v>350.84</c:v>
                </c:pt>
                <c:pt idx="314">
                  <c:v>350.84</c:v>
                </c:pt>
                <c:pt idx="315">
                  <c:v>346.4</c:v>
                </c:pt>
                <c:pt idx="316">
                  <c:v>346.97</c:v>
                </c:pt>
                <c:pt idx="317">
                  <c:v>347.79</c:v>
                </c:pt>
                <c:pt idx="318">
                  <c:v>368.81</c:v>
                </c:pt>
                <c:pt idx="319">
                  <c:v>395.94</c:v>
                </c:pt>
                <c:pt idx="320">
                  <c:v>395.94</c:v>
                </c:pt>
                <c:pt idx="321">
                  <c:v>395.94</c:v>
                </c:pt>
                <c:pt idx="322">
                  <c:v>410.04</c:v>
                </c:pt>
                <c:pt idx="323">
                  <c:v>421.62</c:v>
                </c:pt>
                <c:pt idx="324">
                  <c:v>425.86</c:v>
                </c:pt>
                <c:pt idx="325">
                  <c:v>416.85</c:v>
                </c:pt>
                <c:pt idx="326">
                  <c:v>426.07</c:v>
                </c:pt>
                <c:pt idx="327">
                  <c:v>426.07</c:v>
                </c:pt>
                <c:pt idx="328">
                  <c:v>426.07</c:v>
                </c:pt>
                <c:pt idx="329">
                  <c:v>434.21</c:v>
                </c:pt>
                <c:pt idx="330">
                  <c:v>425.85</c:v>
                </c:pt>
                <c:pt idx="331">
                  <c:v>442.79</c:v>
                </c:pt>
                <c:pt idx="332">
                  <c:v>423.39</c:v>
                </c:pt>
                <c:pt idx="333">
                  <c:v>440.4</c:v>
                </c:pt>
                <c:pt idx="334">
                  <c:v>440.4</c:v>
                </c:pt>
                <c:pt idx="335">
                  <c:v>440.4</c:v>
                </c:pt>
                <c:pt idx="336">
                  <c:v>443.21</c:v>
                </c:pt>
                <c:pt idx="337">
                  <c:v>444.72</c:v>
                </c:pt>
                <c:pt idx="338">
                  <c:v>459.46</c:v>
                </c:pt>
                <c:pt idx="339">
                  <c:v>436</c:v>
                </c:pt>
                <c:pt idx="340">
                  <c:v>429.83</c:v>
                </c:pt>
                <c:pt idx="341">
                  <c:v>429.83</c:v>
                </c:pt>
                <c:pt idx="342">
                  <c:v>429.83</c:v>
                </c:pt>
                <c:pt idx="343">
                  <c:v>453.25</c:v>
                </c:pt>
                <c:pt idx="344">
                  <c:v>433.09</c:v>
                </c:pt>
                <c:pt idx="345">
                  <c:v>438.69</c:v>
                </c:pt>
                <c:pt idx="346">
                  <c:v>435.54</c:v>
                </c:pt>
                <c:pt idx="347">
                  <c:v>413.49</c:v>
                </c:pt>
                <c:pt idx="348">
                  <c:v>413.49</c:v>
                </c:pt>
                <c:pt idx="349">
                  <c:v>413.49</c:v>
                </c:pt>
                <c:pt idx="350">
                  <c:v>435.9</c:v>
                </c:pt>
                <c:pt idx="351">
                  <c:v>429.24</c:v>
                </c:pt>
                <c:pt idx="352">
                  <c:v>435.15</c:v>
                </c:pt>
                <c:pt idx="353">
                  <c:v>428.75</c:v>
                </c:pt>
                <c:pt idx="354">
                  <c:v>439.31</c:v>
                </c:pt>
                <c:pt idx="355">
                  <c:v>439.31</c:v>
                </c:pt>
                <c:pt idx="356">
                  <c:v>439.31</c:v>
                </c:pt>
                <c:pt idx="357">
                  <c:v>447.43</c:v>
                </c:pt>
                <c:pt idx="358">
                  <c:v>442.6</c:v>
                </c:pt>
                <c:pt idx="359">
                  <c:v>438.97</c:v>
                </c:pt>
                <c:pt idx="360">
                  <c:v>448.98</c:v>
                </c:pt>
                <c:pt idx="361">
                  <c:v>433.72</c:v>
                </c:pt>
                <c:pt idx="362">
                  <c:v>433.72</c:v>
                </c:pt>
                <c:pt idx="363">
                  <c:v>433.72</c:v>
                </c:pt>
                <c:pt idx="364">
                  <c:v>452.42</c:v>
                </c:pt>
                <c:pt idx="365">
                  <c:v>462.45498657226563</c:v>
                </c:pt>
              </c:numCache>
            </c:numRef>
          </c:val>
          <c:smooth val="0"/>
          <c:extLst>
            <c:ext xmlns:c16="http://schemas.microsoft.com/office/drawing/2014/chart" uri="{C3380CC4-5D6E-409C-BE32-E72D297353CC}">
              <c16:uniqueId val="{00000005-25A6-4AE7-BA11-FFC2C0EF0221}"/>
            </c:ext>
          </c:extLst>
        </c:ser>
        <c:dLbls>
          <c:showLegendKey val="0"/>
          <c:showVal val="0"/>
          <c:showCatName val="0"/>
          <c:showSerName val="0"/>
          <c:showPercent val="0"/>
          <c:showBubbleSize val="0"/>
        </c:dLbls>
        <c:marker val="1"/>
        <c:smooth val="0"/>
        <c:axId val="2010028975"/>
        <c:axId val="1716264783"/>
      </c:lineChart>
      <c:lineChart>
        <c:grouping val="standard"/>
        <c:varyColors val="0"/>
        <c:ser>
          <c:idx val="2"/>
          <c:order val="1"/>
          <c:tx>
            <c:strRef>
              <c:f>'Time Series Analysis'!$D$19</c:f>
              <c:strCache>
                <c:ptCount val="1"/>
                <c:pt idx="0">
                  <c:v>SHORT_INT</c:v>
                </c:pt>
              </c:strCache>
            </c:strRef>
          </c:tx>
          <c:spPr>
            <a:ln w="28575" cap="rnd">
              <a:solidFill>
                <a:schemeClr val="accent3"/>
              </a:solidFill>
              <a:round/>
            </a:ln>
            <a:effectLst/>
          </c:spPr>
          <c:marker>
            <c:symbol val="none"/>
          </c:marker>
          <c:cat>
            <c:numRef>
              <c:f>'Time Series Analysis'!$B$20:$B$385</c:f>
              <c:numCache>
                <c:formatCode>m/d/yyyy</c:formatCode>
                <c:ptCount val="366"/>
                <c:pt idx="0">
                  <c:v>45593</c:v>
                </c:pt>
                <c:pt idx="1">
                  <c:v>45594</c:v>
                </c:pt>
                <c:pt idx="2">
                  <c:v>45595</c:v>
                </c:pt>
                <c:pt idx="3">
                  <c:v>45596</c:v>
                </c:pt>
                <c:pt idx="4">
                  <c:v>45597</c:v>
                </c:pt>
                <c:pt idx="5">
                  <c:v>45598</c:v>
                </c:pt>
                <c:pt idx="6">
                  <c:v>45599</c:v>
                </c:pt>
                <c:pt idx="7">
                  <c:v>45600</c:v>
                </c:pt>
                <c:pt idx="8">
                  <c:v>45601</c:v>
                </c:pt>
                <c:pt idx="9">
                  <c:v>45602</c:v>
                </c:pt>
                <c:pt idx="10">
                  <c:v>45603</c:v>
                </c:pt>
                <c:pt idx="11">
                  <c:v>45604</c:v>
                </c:pt>
                <c:pt idx="12">
                  <c:v>45605</c:v>
                </c:pt>
                <c:pt idx="13">
                  <c:v>45606</c:v>
                </c:pt>
                <c:pt idx="14">
                  <c:v>45607</c:v>
                </c:pt>
                <c:pt idx="15">
                  <c:v>45608</c:v>
                </c:pt>
                <c:pt idx="16">
                  <c:v>45609</c:v>
                </c:pt>
                <c:pt idx="17">
                  <c:v>45610</c:v>
                </c:pt>
                <c:pt idx="18">
                  <c:v>45611</c:v>
                </c:pt>
                <c:pt idx="19">
                  <c:v>45612</c:v>
                </c:pt>
                <c:pt idx="20">
                  <c:v>45613</c:v>
                </c:pt>
                <c:pt idx="21">
                  <c:v>45614</c:v>
                </c:pt>
                <c:pt idx="22">
                  <c:v>45615</c:v>
                </c:pt>
                <c:pt idx="23">
                  <c:v>45616</c:v>
                </c:pt>
                <c:pt idx="24">
                  <c:v>45617</c:v>
                </c:pt>
                <c:pt idx="25">
                  <c:v>45618</c:v>
                </c:pt>
                <c:pt idx="26">
                  <c:v>45619</c:v>
                </c:pt>
                <c:pt idx="27">
                  <c:v>45620</c:v>
                </c:pt>
                <c:pt idx="28">
                  <c:v>45621</c:v>
                </c:pt>
                <c:pt idx="29">
                  <c:v>45622</c:v>
                </c:pt>
                <c:pt idx="30">
                  <c:v>45623</c:v>
                </c:pt>
                <c:pt idx="31">
                  <c:v>45624</c:v>
                </c:pt>
                <c:pt idx="32">
                  <c:v>45625</c:v>
                </c:pt>
                <c:pt idx="33">
                  <c:v>45626</c:v>
                </c:pt>
                <c:pt idx="34">
                  <c:v>45627</c:v>
                </c:pt>
                <c:pt idx="35">
                  <c:v>45628</c:v>
                </c:pt>
                <c:pt idx="36">
                  <c:v>45629</c:v>
                </c:pt>
                <c:pt idx="37">
                  <c:v>45630</c:v>
                </c:pt>
                <c:pt idx="38">
                  <c:v>45631</c:v>
                </c:pt>
                <c:pt idx="39">
                  <c:v>45632</c:v>
                </c:pt>
                <c:pt idx="40">
                  <c:v>45633</c:v>
                </c:pt>
                <c:pt idx="41">
                  <c:v>45634</c:v>
                </c:pt>
                <c:pt idx="42">
                  <c:v>45635</c:v>
                </c:pt>
                <c:pt idx="43">
                  <c:v>45636</c:v>
                </c:pt>
                <c:pt idx="44">
                  <c:v>45637</c:v>
                </c:pt>
                <c:pt idx="45">
                  <c:v>45638</c:v>
                </c:pt>
                <c:pt idx="46">
                  <c:v>45639</c:v>
                </c:pt>
                <c:pt idx="47">
                  <c:v>45640</c:v>
                </c:pt>
                <c:pt idx="48">
                  <c:v>45641</c:v>
                </c:pt>
                <c:pt idx="49">
                  <c:v>45642</c:v>
                </c:pt>
                <c:pt idx="50">
                  <c:v>45643</c:v>
                </c:pt>
                <c:pt idx="51">
                  <c:v>45644</c:v>
                </c:pt>
                <c:pt idx="52">
                  <c:v>45645</c:v>
                </c:pt>
                <c:pt idx="53">
                  <c:v>45646</c:v>
                </c:pt>
                <c:pt idx="54">
                  <c:v>45647</c:v>
                </c:pt>
                <c:pt idx="55">
                  <c:v>45648</c:v>
                </c:pt>
                <c:pt idx="56">
                  <c:v>45649</c:v>
                </c:pt>
                <c:pt idx="57">
                  <c:v>45650</c:v>
                </c:pt>
                <c:pt idx="58">
                  <c:v>45651</c:v>
                </c:pt>
                <c:pt idx="59">
                  <c:v>45652</c:v>
                </c:pt>
                <c:pt idx="60">
                  <c:v>45653</c:v>
                </c:pt>
                <c:pt idx="61">
                  <c:v>45654</c:v>
                </c:pt>
                <c:pt idx="62">
                  <c:v>45655</c:v>
                </c:pt>
                <c:pt idx="63">
                  <c:v>45656</c:v>
                </c:pt>
                <c:pt idx="64">
                  <c:v>45657</c:v>
                </c:pt>
                <c:pt idx="65">
                  <c:v>45658</c:v>
                </c:pt>
                <c:pt idx="66">
                  <c:v>45659</c:v>
                </c:pt>
                <c:pt idx="67">
                  <c:v>45660</c:v>
                </c:pt>
                <c:pt idx="68">
                  <c:v>45661</c:v>
                </c:pt>
                <c:pt idx="69">
                  <c:v>45662</c:v>
                </c:pt>
                <c:pt idx="70">
                  <c:v>45663</c:v>
                </c:pt>
                <c:pt idx="71">
                  <c:v>45664</c:v>
                </c:pt>
                <c:pt idx="72">
                  <c:v>45665</c:v>
                </c:pt>
                <c:pt idx="73">
                  <c:v>45666</c:v>
                </c:pt>
                <c:pt idx="74">
                  <c:v>45667</c:v>
                </c:pt>
                <c:pt idx="75">
                  <c:v>45668</c:v>
                </c:pt>
                <c:pt idx="76">
                  <c:v>45669</c:v>
                </c:pt>
                <c:pt idx="77">
                  <c:v>45670</c:v>
                </c:pt>
                <c:pt idx="78">
                  <c:v>45671</c:v>
                </c:pt>
                <c:pt idx="79">
                  <c:v>45672</c:v>
                </c:pt>
                <c:pt idx="80">
                  <c:v>45673</c:v>
                </c:pt>
                <c:pt idx="81">
                  <c:v>45674</c:v>
                </c:pt>
                <c:pt idx="82">
                  <c:v>45675</c:v>
                </c:pt>
                <c:pt idx="83">
                  <c:v>45676</c:v>
                </c:pt>
                <c:pt idx="84">
                  <c:v>45677</c:v>
                </c:pt>
                <c:pt idx="85">
                  <c:v>45678</c:v>
                </c:pt>
                <c:pt idx="86">
                  <c:v>45679</c:v>
                </c:pt>
                <c:pt idx="87">
                  <c:v>45680</c:v>
                </c:pt>
                <c:pt idx="88">
                  <c:v>45681</c:v>
                </c:pt>
                <c:pt idx="89">
                  <c:v>45682</c:v>
                </c:pt>
                <c:pt idx="90">
                  <c:v>45683</c:v>
                </c:pt>
                <c:pt idx="91">
                  <c:v>45684</c:v>
                </c:pt>
                <c:pt idx="92">
                  <c:v>45685</c:v>
                </c:pt>
                <c:pt idx="93">
                  <c:v>45686</c:v>
                </c:pt>
                <c:pt idx="94">
                  <c:v>45687</c:v>
                </c:pt>
                <c:pt idx="95">
                  <c:v>45688</c:v>
                </c:pt>
                <c:pt idx="96">
                  <c:v>45689</c:v>
                </c:pt>
                <c:pt idx="97">
                  <c:v>45690</c:v>
                </c:pt>
                <c:pt idx="98">
                  <c:v>45691</c:v>
                </c:pt>
                <c:pt idx="99">
                  <c:v>45692</c:v>
                </c:pt>
                <c:pt idx="100">
                  <c:v>45693</c:v>
                </c:pt>
                <c:pt idx="101">
                  <c:v>45694</c:v>
                </c:pt>
                <c:pt idx="102">
                  <c:v>45695</c:v>
                </c:pt>
                <c:pt idx="103">
                  <c:v>45696</c:v>
                </c:pt>
                <c:pt idx="104">
                  <c:v>45697</c:v>
                </c:pt>
                <c:pt idx="105">
                  <c:v>45698</c:v>
                </c:pt>
                <c:pt idx="106">
                  <c:v>45699</c:v>
                </c:pt>
                <c:pt idx="107">
                  <c:v>45700</c:v>
                </c:pt>
                <c:pt idx="108">
                  <c:v>45701</c:v>
                </c:pt>
                <c:pt idx="109">
                  <c:v>45702</c:v>
                </c:pt>
                <c:pt idx="110">
                  <c:v>45703</c:v>
                </c:pt>
                <c:pt idx="111">
                  <c:v>45704</c:v>
                </c:pt>
                <c:pt idx="112">
                  <c:v>45705</c:v>
                </c:pt>
                <c:pt idx="113">
                  <c:v>45706</c:v>
                </c:pt>
                <c:pt idx="114">
                  <c:v>45707</c:v>
                </c:pt>
                <c:pt idx="115">
                  <c:v>45708</c:v>
                </c:pt>
                <c:pt idx="116">
                  <c:v>45709</c:v>
                </c:pt>
                <c:pt idx="117">
                  <c:v>45710</c:v>
                </c:pt>
                <c:pt idx="118">
                  <c:v>45711</c:v>
                </c:pt>
                <c:pt idx="119">
                  <c:v>45712</c:v>
                </c:pt>
                <c:pt idx="120">
                  <c:v>45713</c:v>
                </c:pt>
                <c:pt idx="121">
                  <c:v>45714</c:v>
                </c:pt>
                <c:pt idx="122">
                  <c:v>45715</c:v>
                </c:pt>
                <c:pt idx="123">
                  <c:v>45716</c:v>
                </c:pt>
                <c:pt idx="124">
                  <c:v>45717</c:v>
                </c:pt>
                <c:pt idx="125">
                  <c:v>45718</c:v>
                </c:pt>
                <c:pt idx="126">
                  <c:v>45719</c:v>
                </c:pt>
                <c:pt idx="127">
                  <c:v>45720</c:v>
                </c:pt>
                <c:pt idx="128">
                  <c:v>45721</c:v>
                </c:pt>
                <c:pt idx="129">
                  <c:v>45722</c:v>
                </c:pt>
                <c:pt idx="130">
                  <c:v>45723</c:v>
                </c:pt>
                <c:pt idx="131">
                  <c:v>45724</c:v>
                </c:pt>
                <c:pt idx="132">
                  <c:v>45725</c:v>
                </c:pt>
                <c:pt idx="133">
                  <c:v>45726</c:v>
                </c:pt>
                <c:pt idx="134">
                  <c:v>45727</c:v>
                </c:pt>
                <c:pt idx="135">
                  <c:v>45728</c:v>
                </c:pt>
                <c:pt idx="136">
                  <c:v>45729</c:v>
                </c:pt>
                <c:pt idx="137">
                  <c:v>45730</c:v>
                </c:pt>
                <c:pt idx="138">
                  <c:v>45731</c:v>
                </c:pt>
                <c:pt idx="139">
                  <c:v>45732</c:v>
                </c:pt>
                <c:pt idx="140">
                  <c:v>45733</c:v>
                </c:pt>
                <c:pt idx="141">
                  <c:v>45734</c:v>
                </c:pt>
                <c:pt idx="142">
                  <c:v>45735</c:v>
                </c:pt>
                <c:pt idx="143">
                  <c:v>45736</c:v>
                </c:pt>
                <c:pt idx="144">
                  <c:v>45737</c:v>
                </c:pt>
                <c:pt idx="145">
                  <c:v>45738</c:v>
                </c:pt>
                <c:pt idx="146">
                  <c:v>45739</c:v>
                </c:pt>
                <c:pt idx="147">
                  <c:v>45740</c:v>
                </c:pt>
                <c:pt idx="148">
                  <c:v>45741</c:v>
                </c:pt>
                <c:pt idx="149">
                  <c:v>45742</c:v>
                </c:pt>
                <c:pt idx="150">
                  <c:v>45743</c:v>
                </c:pt>
                <c:pt idx="151">
                  <c:v>45744</c:v>
                </c:pt>
                <c:pt idx="152">
                  <c:v>45745</c:v>
                </c:pt>
                <c:pt idx="153">
                  <c:v>45746</c:v>
                </c:pt>
                <c:pt idx="154">
                  <c:v>45747</c:v>
                </c:pt>
                <c:pt idx="155">
                  <c:v>45748</c:v>
                </c:pt>
                <c:pt idx="156">
                  <c:v>45749</c:v>
                </c:pt>
                <c:pt idx="157">
                  <c:v>45750</c:v>
                </c:pt>
                <c:pt idx="158">
                  <c:v>45751</c:v>
                </c:pt>
                <c:pt idx="159">
                  <c:v>45752</c:v>
                </c:pt>
                <c:pt idx="160">
                  <c:v>45753</c:v>
                </c:pt>
                <c:pt idx="161">
                  <c:v>45754</c:v>
                </c:pt>
                <c:pt idx="162">
                  <c:v>45755</c:v>
                </c:pt>
                <c:pt idx="163">
                  <c:v>45756</c:v>
                </c:pt>
                <c:pt idx="164">
                  <c:v>45757</c:v>
                </c:pt>
                <c:pt idx="165">
                  <c:v>45758</c:v>
                </c:pt>
                <c:pt idx="166">
                  <c:v>45759</c:v>
                </c:pt>
                <c:pt idx="167">
                  <c:v>45760</c:v>
                </c:pt>
                <c:pt idx="168">
                  <c:v>45761</c:v>
                </c:pt>
                <c:pt idx="169">
                  <c:v>45762</c:v>
                </c:pt>
                <c:pt idx="170">
                  <c:v>45763</c:v>
                </c:pt>
                <c:pt idx="171">
                  <c:v>45764</c:v>
                </c:pt>
                <c:pt idx="172">
                  <c:v>45765</c:v>
                </c:pt>
                <c:pt idx="173">
                  <c:v>45766</c:v>
                </c:pt>
                <c:pt idx="174">
                  <c:v>45767</c:v>
                </c:pt>
                <c:pt idx="175">
                  <c:v>45768</c:v>
                </c:pt>
                <c:pt idx="176">
                  <c:v>45769</c:v>
                </c:pt>
                <c:pt idx="177">
                  <c:v>45770</c:v>
                </c:pt>
                <c:pt idx="178">
                  <c:v>45771</c:v>
                </c:pt>
                <c:pt idx="179">
                  <c:v>45772</c:v>
                </c:pt>
                <c:pt idx="180">
                  <c:v>45773</c:v>
                </c:pt>
                <c:pt idx="181">
                  <c:v>45774</c:v>
                </c:pt>
                <c:pt idx="182">
                  <c:v>45775</c:v>
                </c:pt>
                <c:pt idx="183">
                  <c:v>45776</c:v>
                </c:pt>
                <c:pt idx="184">
                  <c:v>45777</c:v>
                </c:pt>
                <c:pt idx="185">
                  <c:v>45778</c:v>
                </c:pt>
                <c:pt idx="186">
                  <c:v>45779</c:v>
                </c:pt>
                <c:pt idx="187">
                  <c:v>45780</c:v>
                </c:pt>
                <c:pt idx="188">
                  <c:v>45781</c:v>
                </c:pt>
                <c:pt idx="189">
                  <c:v>45782</c:v>
                </c:pt>
                <c:pt idx="190">
                  <c:v>45783</c:v>
                </c:pt>
                <c:pt idx="191">
                  <c:v>45784</c:v>
                </c:pt>
                <c:pt idx="192">
                  <c:v>45785</c:v>
                </c:pt>
                <c:pt idx="193">
                  <c:v>45786</c:v>
                </c:pt>
                <c:pt idx="194">
                  <c:v>45787</c:v>
                </c:pt>
                <c:pt idx="195">
                  <c:v>45788</c:v>
                </c:pt>
                <c:pt idx="196">
                  <c:v>45789</c:v>
                </c:pt>
                <c:pt idx="197">
                  <c:v>45790</c:v>
                </c:pt>
                <c:pt idx="198">
                  <c:v>45791</c:v>
                </c:pt>
                <c:pt idx="199">
                  <c:v>45792</c:v>
                </c:pt>
                <c:pt idx="200">
                  <c:v>45793</c:v>
                </c:pt>
                <c:pt idx="201">
                  <c:v>45794</c:v>
                </c:pt>
                <c:pt idx="202">
                  <c:v>45795</c:v>
                </c:pt>
                <c:pt idx="203">
                  <c:v>45796</c:v>
                </c:pt>
                <c:pt idx="204">
                  <c:v>45797</c:v>
                </c:pt>
                <c:pt idx="205">
                  <c:v>45798</c:v>
                </c:pt>
                <c:pt idx="206">
                  <c:v>45799</c:v>
                </c:pt>
                <c:pt idx="207">
                  <c:v>45800</c:v>
                </c:pt>
                <c:pt idx="208">
                  <c:v>45801</c:v>
                </c:pt>
                <c:pt idx="209">
                  <c:v>45802</c:v>
                </c:pt>
                <c:pt idx="210">
                  <c:v>45803</c:v>
                </c:pt>
                <c:pt idx="211">
                  <c:v>45804</c:v>
                </c:pt>
                <c:pt idx="212">
                  <c:v>45805</c:v>
                </c:pt>
                <c:pt idx="213">
                  <c:v>45806</c:v>
                </c:pt>
                <c:pt idx="214">
                  <c:v>45807</c:v>
                </c:pt>
                <c:pt idx="215">
                  <c:v>45808</c:v>
                </c:pt>
                <c:pt idx="216">
                  <c:v>45809</c:v>
                </c:pt>
                <c:pt idx="217">
                  <c:v>45810</c:v>
                </c:pt>
                <c:pt idx="218">
                  <c:v>45811</c:v>
                </c:pt>
                <c:pt idx="219">
                  <c:v>45812</c:v>
                </c:pt>
                <c:pt idx="220">
                  <c:v>45813</c:v>
                </c:pt>
                <c:pt idx="221">
                  <c:v>45814</c:v>
                </c:pt>
                <c:pt idx="222">
                  <c:v>45815</c:v>
                </c:pt>
                <c:pt idx="223">
                  <c:v>45816</c:v>
                </c:pt>
                <c:pt idx="224">
                  <c:v>45817</c:v>
                </c:pt>
                <c:pt idx="225">
                  <c:v>45818</c:v>
                </c:pt>
                <c:pt idx="226">
                  <c:v>45819</c:v>
                </c:pt>
                <c:pt idx="227">
                  <c:v>45820</c:v>
                </c:pt>
                <c:pt idx="228">
                  <c:v>45821</c:v>
                </c:pt>
                <c:pt idx="229">
                  <c:v>45822</c:v>
                </c:pt>
                <c:pt idx="230">
                  <c:v>45823</c:v>
                </c:pt>
                <c:pt idx="231">
                  <c:v>45824</c:v>
                </c:pt>
                <c:pt idx="232">
                  <c:v>45825</c:v>
                </c:pt>
                <c:pt idx="233">
                  <c:v>45826</c:v>
                </c:pt>
                <c:pt idx="234">
                  <c:v>45827</c:v>
                </c:pt>
                <c:pt idx="235">
                  <c:v>45828</c:v>
                </c:pt>
                <c:pt idx="236">
                  <c:v>45829</c:v>
                </c:pt>
                <c:pt idx="237">
                  <c:v>45830</c:v>
                </c:pt>
                <c:pt idx="238">
                  <c:v>45831</c:v>
                </c:pt>
                <c:pt idx="239">
                  <c:v>45832</c:v>
                </c:pt>
                <c:pt idx="240">
                  <c:v>45833</c:v>
                </c:pt>
                <c:pt idx="241">
                  <c:v>45834</c:v>
                </c:pt>
                <c:pt idx="242">
                  <c:v>45835</c:v>
                </c:pt>
                <c:pt idx="243">
                  <c:v>45836</c:v>
                </c:pt>
                <c:pt idx="244">
                  <c:v>45837</c:v>
                </c:pt>
                <c:pt idx="245">
                  <c:v>45838</c:v>
                </c:pt>
                <c:pt idx="246">
                  <c:v>45839</c:v>
                </c:pt>
                <c:pt idx="247">
                  <c:v>45840</c:v>
                </c:pt>
                <c:pt idx="248">
                  <c:v>45841</c:v>
                </c:pt>
                <c:pt idx="249">
                  <c:v>45842</c:v>
                </c:pt>
                <c:pt idx="250">
                  <c:v>45843</c:v>
                </c:pt>
                <c:pt idx="251">
                  <c:v>45844</c:v>
                </c:pt>
                <c:pt idx="252">
                  <c:v>45845</c:v>
                </c:pt>
                <c:pt idx="253">
                  <c:v>45846</c:v>
                </c:pt>
                <c:pt idx="254">
                  <c:v>45847</c:v>
                </c:pt>
                <c:pt idx="255">
                  <c:v>45848</c:v>
                </c:pt>
                <c:pt idx="256">
                  <c:v>45849</c:v>
                </c:pt>
                <c:pt idx="257">
                  <c:v>45850</c:v>
                </c:pt>
                <c:pt idx="258">
                  <c:v>45851</c:v>
                </c:pt>
                <c:pt idx="259">
                  <c:v>45852</c:v>
                </c:pt>
                <c:pt idx="260">
                  <c:v>45853</c:v>
                </c:pt>
                <c:pt idx="261">
                  <c:v>45854</c:v>
                </c:pt>
                <c:pt idx="262">
                  <c:v>45855</c:v>
                </c:pt>
                <c:pt idx="263">
                  <c:v>45856</c:v>
                </c:pt>
                <c:pt idx="264">
                  <c:v>45857</c:v>
                </c:pt>
                <c:pt idx="265">
                  <c:v>45858</c:v>
                </c:pt>
                <c:pt idx="266">
                  <c:v>45859</c:v>
                </c:pt>
                <c:pt idx="267">
                  <c:v>45860</c:v>
                </c:pt>
                <c:pt idx="268">
                  <c:v>45861</c:v>
                </c:pt>
                <c:pt idx="269">
                  <c:v>45862</c:v>
                </c:pt>
                <c:pt idx="270">
                  <c:v>45863</c:v>
                </c:pt>
                <c:pt idx="271">
                  <c:v>45864</c:v>
                </c:pt>
                <c:pt idx="272">
                  <c:v>45865</c:v>
                </c:pt>
                <c:pt idx="273">
                  <c:v>45866</c:v>
                </c:pt>
                <c:pt idx="274">
                  <c:v>45867</c:v>
                </c:pt>
                <c:pt idx="275">
                  <c:v>45868</c:v>
                </c:pt>
                <c:pt idx="276">
                  <c:v>45869</c:v>
                </c:pt>
                <c:pt idx="277">
                  <c:v>45870</c:v>
                </c:pt>
                <c:pt idx="278">
                  <c:v>45871</c:v>
                </c:pt>
                <c:pt idx="279">
                  <c:v>45872</c:v>
                </c:pt>
                <c:pt idx="280">
                  <c:v>45873</c:v>
                </c:pt>
                <c:pt idx="281">
                  <c:v>45874</c:v>
                </c:pt>
                <c:pt idx="282">
                  <c:v>45875</c:v>
                </c:pt>
                <c:pt idx="283">
                  <c:v>45876</c:v>
                </c:pt>
                <c:pt idx="284">
                  <c:v>45877</c:v>
                </c:pt>
                <c:pt idx="285">
                  <c:v>45878</c:v>
                </c:pt>
                <c:pt idx="286">
                  <c:v>45879</c:v>
                </c:pt>
                <c:pt idx="287">
                  <c:v>45880</c:v>
                </c:pt>
                <c:pt idx="288">
                  <c:v>45881</c:v>
                </c:pt>
                <c:pt idx="289">
                  <c:v>45882</c:v>
                </c:pt>
                <c:pt idx="290">
                  <c:v>45883</c:v>
                </c:pt>
                <c:pt idx="291">
                  <c:v>45884</c:v>
                </c:pt>
                <c:pt idx="292">
                  <c:v>45885</c:v>
                </c:pt>
                <c:pt idx="293">
                  <c:v>45886</c:v>
                </c:pt>
                <c:pt idx="294">
                  <c:v>45887</c:v>
                </c:pt>
                <c:pt idx="295">
                  <c:v>45888</c:v>
                </c:pt>
                <c:pt idx="296">
                  <c:v>45889</c:v>
                </c:pt>
                <c:pt idx="297">
                  <c:v>45890</c:v>
                </c:pt>
                <c:pt idx="298">
                  <c:v>45891</c:v>
                </c:pt>
                <c:pt idx="299">
                  <c:v>45892</c:v>
                </c:pt>
                <c:pt idx="300">
                  <c:v>45893</c:v>
                </c:pt>
                <c:pt idx="301">
                  <c:v>45894</c:v>
                </c:pt>
                <c:pt idx="302">
                  <c:v>45895</c:v>
                </c:pt>
                <c:pt idx="303">
                  <c:v>45896</c:v>
                </c:pt>
                <c:pt idx="304">
                  <c:v>45897</c:v>
                </c:pt>
                <c:pt idx="305">
                  <c:v>45898</c:v>
                </c:pt>
                <c:pt idx="306">
                  <c:v>45899</c:v>
                </c:pt>
                <c:pt idx="307">
                  <c:v>45900</c:v>
                </c:pt>
                <c:pt idx="308">
                  <c:v>45901</c:v>
                </c:pt>
                <c:pt idx="309">
                  <c:v>45902</c:v>
                </c:pt>
                <c:pt idx="310">
                  <c:v>45903</c:v>
                </c:pt>
                <c:pt idx="311">
                  <c:v>45904</c:v>
                </c:pt>
                <c:pt idx="312">
                  <c:v>45905</c:v>
                </c:pt>
                <c:pt idx="313">
                  <c:v>45906</c:v>
                </c:pt>
                <c:pt idx="314">
                  <c:v>45907</c:v>
                </c:pt>
                <c:pt idx="315">
                  <c:v>45908</c:v>
                </c:pt>
                <c:pt idx="316">
                  <c:v>45909</c:v>
                </c:pt>
                <c:pt idx="317">
                  <c:v>45910</c:v>
                </c:pt>
                <c:pt idx="318">
                  <c:v>45911</c:v>
                </c:pt>
                <c:pt idx="319">
                  <c:v>45912</c:v>
                </c:pt>
                <c:pt idx="320">
                  <c:v>45913</c:v>
                </c:pt>
                <c:pt idx="321">
                  <c:v>45914</c:v>
                </c:pt>
                <c:pt idx="322">
                  <c:v>45915</c:v>
                </c:pt>
                <c:pt idx="323">
                  <c:v>45916</c:v>
                </c:pt>
                <c:pt idx="324">
                  <c:v>45917</c:v>
                </c:pt>
                <c:pt idx="325">
                  <c:v>45918</c:v>
                </c:pt>
                <c:pt idx="326">
                  <c:v>45919</c:v>
                </c:pt>
                <c:pt idx="327">
                  <c:v>45920</c:v>
                </c:pt>
                <c:pt idx="328">
                  <c:v>45921</c:v>
                </c:pt>
                <c:pt idx="329">
                  <c:v>45922</c:v>
                </c:pt>
                <c:pt idx="330">
                  <c:v>45923</c:v>
                </c:pt>
                <c:pt idx="331">
                  <c:v>45924</c:v>
                </c:pt>
                <c:pt idx="332">
                  <c:v>45925</c:v>
                </c:pt>
                <c:pt idx="333">
                  <c:v>45926</c:v>
                </c:pt>
                <c:pt idx="334">
                  <c:v>45927</c:v>
                </c:pt>
                <c:pt idx="335">
                  <c:v>45928</c:v>
                </c:pt>
                <c:pt idx="336">
                  <c:v>45929</c:v>
                </c:pt>
                <c:pt idx="337">
                  <c:v>45930</c:v>
                </c:pt>
                <c:pt idx="338">
                  <c:v>45931</c:v>
                </c:pt>
                <c:pt idx="339">
                  <c:v>45932</c:v>
                </c:pt>
                <c:pt idx="340">
                  <c:v>45933</c:v>
                </c:pt>
                <c:pt idx="341">
                  <c:v>45934</c:v>
                </c:pt>
                <c:pt idx="342">
                  <c:v>45935</c:v>
                </c:pt>
                <c:pt idx="343">
                  <c:v>45936</c:v>
                </c:pt>
                <c:pt idx="344">
                  <c:v>45937</c:v>
                </c:pt>
                <c:pt idx="345">
                  <c:v>45938</c:v>
                </c:pt>
                <c:pt idx="346">
                  <c:v>45939</c:v>
                </c:pt>
                <c:pt idx="347">
                  <c:v>45940</c:v>
                </c:pt>
                <c:pt idx="348">
                  <c:v>45941</c:v>
                </c:pt>
                <c:pt idx="349">
                  <c:v>45942</c:v>
                </c:pt>
                <c:pt idx="350">
                  <c:v>45943</c:v>
                </c:pt>
                <c:pt idx="351">
                  <c:v>45944</c:v>
                </c:pt>
                <c:pt idx="352">
                  <c:v>45945</c:v>
                </c:pt>
                <c:pt idx="353">
                  <c:v>45946</c:v>
                </c:pt>
                <c:pt idx="354">
                  <c:v>45947</c:v>
                </c:pt>
                <c:pt idx="355">
                  <c:v>45948</c:v>
                </c:pt>
                <c:pt idx="356">
                  <c:v>45949</c:v>
                </c:pt>
                <c:pt idx="357">
                  <c:v>45950</c:v>
                </c:pt>
                <c:pt idx="358">
                  <c:v>45951</c:v>
                </c:pt>
                <c:pt idx="359">
                  <c:v>45952</c:v>
                </c:pt>
                <c:pt idx="360">
                  <c:v>45953</c:v>
                </c:pt>
                <c:pt idx="361">
                  <c:v>45954</c:v>
                </c:pt>
                <c:pt idx="362">
                  <c:v>45955</c:v>
                </c:pt>
                <c:pt idx="363">
                  <c:v>45956</c:v>
                </c:pt>
                <c:pt idx="364">
                  <c:v>45957</c:v>
                </c:pt>
                <c:pt idx="365">
                  <c:v>45958</c:v>
                </c:pt>
              </c:numCache>
            </c:numRef>
          </c:cat>
          <c:val>
            <c:numRef>
              <c:f>'Time Series Analysis'!$D$20:$D$385</c:f>
              <c:numCache>
                <c:formatCode>#,##0.00</c:formatCode>
                <c:ptCount val="366"/>
                <c:pt idx="0">
                  <c:v>77150977</c:v>
                </c:pt>
                <c:pt idx="1">
                  <c:v>78996384</c:v>
                </c:pt>
                <c:pt idx="2">
                  <c:v>77222588</c:v>
                </c:pt>
                <c:pt idx="3">
                  <c:v>78194093</c:v>
                </c:pt>
                <c:pt idx="4">
                  <c:v>77944508</c:v>
                </c:pt>
                <c:pt idx="5">
                  <c:v>77944508</c:v>
                </c:pt>
                <c:pt idx="6">
                  <c:v>77944508</c:v>
                </c:pt>
                <c:pt idx="7">
                  <c:v>78431759</c:v>
                </c:pt>
                <c:pt idx="8">
                  <c:v>77701046</c:v>
                </c:pt>
                <c:pt idx="9">
                  <c:v>78220344</c:v>
                </c:pt>
                <c:pt idx="10">
                  <c:v>78841234</c:v>
                </c:pt>
                <c:pt idx="11">
                  <c:v>78080806</c:v>
                </c:pt>
                <c:pt idx="12">
                  <c:v>78080806</c:v>
                </c:pt>
                <c:pt idx="13">
                  <c:v>78080806</c:v>
                </c:pt>
                <c:pt idx="14">
                  <c:v>79571873</c:v>
                </c:pt>
                <c:pt idx="15">
                  <c:v>80630501</c:v>
                </c:pt>
                <c:pt idx="16">
                  <c:v>78382857</c:v>
                </c:pt>
                <c:pt idx="17">
                  <c:v>76072226</c:v>
                </c:pt>
                <c:pt idx="18">
                  <c:v>74363017</c:v>
                </c:pt>
                <c:pt idx="19">
                  <c:v>74363017</c:v>
                </c:pt>
                <c:pt idx="20">
                  <c:v>74363017</c:v>
                </c:pt>
                <c:pt idx="21">
                  <c:v>76444266</c:v>
                </c:pt>
                <c:pt idx="22">
                  <c:v>76304000</c:v>
                </c:pt>
                <c:pt idx="23">
                  <c:v>75712023</c:v>
                </c:pt>
                <c:pt idx="24">
                  <c:v>77024240</c:v>
                </c:pt>
                <c:pt idx="25">
                  <c:v>77812677</c:v>
                </c:pt>
                <c:pt idx="26">
                  <c:v>77812677</c:v>
                </c:pt>
                <c:pt idx="27">
                  <c:v>77812677</c:v>
                </c:pt>
                <c:pt idx="28">
                  <c:v>76487391</c:v>
                </c:pt>
                <c:pt idx="29">
                  <c:v>76254828</c:v>
                </c:pt>
                <c:pt idx="30">
                  <c:v>77116542</c:v>
                </c:pt>
                <c:pt idx="31">
                  <c:v>76901838</c:v>
                </c:pt>
                <c:pt idx="32">
                  <c:v>76901838</c:v>
                </c:pt>
                <c:pt idx="33">
                  <c:v>76901838</c:v>
                </c:pt>
                <c:pt idx="34">
                  <c:v>76901838</c:v>
                </c:pt>
                <c:pt idx="35">
                  <c:v>77192871</c:v>
                </c:pt>
                <c:pt idx="36">
                  <c:v>78531730</c:v>
                </c:pt>
                <c:pt idx="37">
                  <c:v>77242277</c:v>
                </c:pt>
                <c:pt idx="38">
                  <c:v>78543701</c:v>
                </c:pt>
                <c:pt idx="39">
                  <c:v>78903641</c:v>
                </c:pt>
                <c:pt idx="40">
                  <c:v>78903641</c:v>
                </c:pt>
                <c:pt idx="41">
                  <c:v>78903641</c:v>
                </c:pt>
                <c:pt idx="42">
                  <c:v>78405282</c:v>
                </c:pt>
                <c:pt idx="43">
                  <c:v>78823007</c:v>
                </c:pt>
                <c:pt idx="44">
                  <c:v>79665940</c:v>
                </c:pt>
                <c:pt idx="45">
                  <c:v>80034301</c:v>
                </c:pt>
                <c:pt idx="46">
                  <c:v>80278813</c:v>
                </c:pt>
                <c:pt idx="47">
                  <c:v>80278813</c:v>
                </c:pt>
                <c:pt idx="48">
                  <c:v>80278813</c:v>
                </c:pt>
                <c:pt idx="49">
                  <c:v>80765425</c:v>
                </c:pt>
                <c:pt idx="50">
                  <c:v>78857437</c:v>
                </c:pt>
                <c:pt idx="51">
                  <c:v>78135933</c:v>
                </c:pt>
                <c:pt idx="52">
                  <c:v>77366080</c:v>
                </c:pt>
                <c:pt idx="53">
                  <c:v>76919548</c:v>
                </c:pt>
                <c:pt idx="54">
                  <c:v>76919548</c:v>
                </c:pt>
                <c:pt idx="55">
                  <c:v>76919548</c:v>
                </c:pt>
                <c:pt idx="56">
                  <c:v>75735257</c:v>
                </c:pt>
                <c:pt idx="57">
                  <c:v>73902569</c:v>
                </c:pt>
                <c:pt idx="58">
                  <c:v>73607654</c:v>
                </c:pt>
                <c:pt idx="59">
                  <c:v>73607654</c:v>
                </c:pt>
                <c:pt idx="60">
                  <c:v>70842392</c:v>
                </c:pt>
                <c:pt idx="61">
                  <c:v>70842392</c:v>
                </c:pt>
                <c:pt idx="62">
                  <c:v>70842392</c:v>
                </c:pt>
                <c:pt idx="63">
                  <c:v>70535581</c:v>
                </c:pt>
                <c:pt idx="64">
                  <c:v>69627759</c:v>
                </c:pt>
                <c:pt idx="65">
                  <c:v>67379077</c:v>
                </c:pt>
                <c:pt idx="66">
                  <c:v>67379077</c:v>
                </c:pt>
                <c:pt idx="67">
                  <c:v>66568760</c:v>
                </c:pt>
                <c:pt idx="68">
                  <c:v>66568760</c:v>
                </c:pt>
                <c:pt idx="69">
                  <c:v>66568760</c:v>
                </c:pt>
                <c:pt idx="70">
                  <c:v>66328350</c:v>
                </c:pt>
                <c:pt idx="71">
                  <c:v>66069365</c:v>
                </c:pt>
                <c:pt idx="72">
                  <c:v>65430637</c:v>
                </c:pt>
                <c:pt idx="73">
                  <c:v>66133957</c:v>
                </c:pt>
                <c:pt idx="74">
                  <c:v>66133957</c:v>
                </c:pt>
                <c:pt idx="75">
                  <c:v>66133957</c:v>
                </c:pt>
                <c:pt idx="76">
                  <c:v>66133957</c:v>
                </c:pt>
                <c:pt idx="77">
                  <c:v>62117652</c:v>
                </c:pt>
                <c:pt idx="78">
                  <c:v>62463415</c:v>
                </c:pt>
                <c:pt idx="79">
                  <c:v>63038142</c:v>
                </c:pt>
                <c:pt idx="80">
                  <c:v>63254084</c:v>
                </c:pt>
                <c:pt idx="81">
                  <c:v>62309845</c:v>
                </c:pt>
                <c:pt idx="82">
                  <c:v>62309845</c:v>
                </c:pt>
                <c:pt idx="83">
                  <c:v>62309845</c:v>
                </c:pt>
                <c:pt idx="84">
                  <c:v>61621960</c:v>
                </c:pt>
                <c:pt idx="85">
                  <c:v>61621960</c:v>
                </c:pt>
                <c:pt idx="86">
                  <c:v>62866242</c:v>
                </c:pt>
                <c:pt idx="87">
                  <c:v>63098492</c:v>
                </c:pt>
                <c:pt idx="88">
                  <c:v>62130317</c:v>
                </c:pt>
                <c:pt idx="89">
                  <c:v>62130317</c:v>
                </c:pt>
                <c:pt idx="90">
                  <c:v>62130317</c:v>
                </c:pt>
                <c:pt idx="91">
                  <c:v>61037378</c:v>
                </c:pt>
                <c:pt idx="92">
                  <c:v>60108561</c:v>
                </c:pt>
                <c:pt idx="93">
                  <c:v>60700592</c:v>
                </c:pt>
                <c:pt idx="94">
                  <c:v>60614319</c:v>
                </c:pt>
                <c:pt idx="95">
                  <c:v>59640727</c:v>
                </c:pt>
                <c:pt idx="96">
                  <c:v>59640727</c:v>
                </c:pt>
                <c:pt idx="97">
                  <c:v>59640727</c:v>
                </c:pt>
                <c:pt idx="98">
                  <c:v>59612004</c:v>
                </c:pt>
                <c:pt idx="99">
                  <c:v>59332187</c:v>
                </c:pt>
                <c:pt idx="100">
                  <c:v>59504823</c:v>
                </c:pt>
                <c:pt idx="101">
                  <c:v>61989043</c:v>
                </c:pt>
                <c:pt idx="102">
                  <c:v>59661191</c:v>
                </c:pt>
                <c:pt idx="103">
                  <c:v>59661191</c:v>
                </c:pt>
                <c:pt idx="104">
                  <c:v>59661191</c:v>
                </c:pt>
                <c:pt idx="105">
                  <c:v>59984082</c:v>
                </c:pt>
                <c:pt idx="106">
                  <c:v>62323189</c:v>
                </c:pt>
                <c:pt idx="107">
                  <c:v>60070520</c:v>
                </c:pt>
                <c:pt idx="108">
                  <c:v>60659650</c:v>
                </c:pt>
                <c:pt idx="109">
                  <c:v>60839140</c:v>
                </c:pt>
                <c:pt idx="110">
                  <c:v>60839140</c:v>
                </c:pt>
                <c:pt idx="111">
                  <c:v>60839140</c:v>
                </c:pt>
                <c:pt idx="112">
                  <c:v>61498198</c:v>
                </c:pt>
                <c:pt idx="113">
                  <c:v>61498198</c:v>
                </c:pt>
                <c:pt idx="114">
                  <c:v>62951793</c:v>
                </c:pt>
                <c:pt idx="115">
                  <c:v>64114550</c:v>
                </c:pt>
                <c:pt idx="116">
                  <c:v>62730715</c:v>
                </c:pt>
                <c:pt idx="117">
                  <c:v>62730715</c:v>
                </c:pt>
                <c:pt idx="118">
                  <c:v>62730715</c:v>
                </c:pt>
                <c:pt idx="119">
                  <c:v>65076285</c:v>
                </c:pt>
                <c:pt idx="120">
                  <c:v>63588815</c:v>
                </c:pt>
                <c:pt idx="121">
                  <c:v>64718004</c:v>
                </c:pt>
                <c:pt idx="122">
                  <c:v>66746083</c:v>
                </c:pt>
                <c:pt idx="123">
                  <c:v>68037562</c:v>
                </c:pt>
                <c:pt idx="124">
                  <c:v>68037562</c:v>
                </c:pt>
                <c:pt idx="125">
                  <c:v>68037562</c:v>
                </c:pt>
                <c:pt idx="126">
                  <c:v>67129145</c:v>
                </c:pt>
                <c:pt idx="127">
                  <c:v>69096093</c:v>
                </c:pt>
                <c:pt idx="128">
                  <c:v>69089073</c:v>
                </c:pt>
                <c:pt idx="129">
                  <c:v>71899068</c:v>
                </c:pt>
                <c:pt idx="130">
                  <c:v>74191807</c:v>
                </c:pt>
                <c:pt idx="131">
                  <c:v>74191807</c:v>
                </c:pt>
                <c:pt idx="132">
                  <c:v>74191807</c:v>
                </c:pt>
                <c:pt idx="133">
                  <c:v>73325943</c:v>
                </c:pt>
                <c:pt idx="134">
                  <c:v>74670206</c:v>
                </c:pt>
                <c:pt idx="135">
                  <c:v>77250156</c:v>
                </c:pt>
                <c:pt idx="136">
                  <c:v>78482111</c:v>
                </c:pt>
                <c:pt idx="137">
                  <c:v>79531877</c:v>
                </c:pt>
                <c:pt idx="138">
                  <c:v>79531877</c:v>
                </c:pt>
                <c:pt idx="139">
                  <c:v>79531877</c:v>
                </c:pt>
                <c:pt idx="140">
                  <c:v>81331870</c:v>
                </c:pt>
                <c:pt idx="141">
                  <c:v>80296397</c:v>
                </c:pt>
                <c:pt idx="142">
                  <c:v>80594032</c:v>
                </c:pt>
                <c:pt idx="143">
                  <c:v>79849567</c:v>
                </c:pt>
                <c:pt idx="144">
                  <c:v>78658832</c:v>
                </c:pt>
                <c:pt idx="145">
                  <c:v>78658832</c:v>
                </c:pt>
                <c:pt idx="146">
                  <c:v>78658832</c:v>
                </c:pt>
                <c:pt idx="147">
                  <c:v>78636490</c:v>
                </c:pt>
                <c:pt idx="148">
                  <c:v>78015313</c:v>
                </c:pt>
                <c:pt idx="149">
                  <c:v>79379260</c:v>
                </c:pt>
                <c:pt idx="150">
                  <c:v>78991178</c:v>
                </c:pt>
                <c:pt idx="151">
                  <c:v>77421970</c:v>
                </c:pt>
                <c:pt idx="152">
                  <c:v>77421970</c:v>
                </c:pt>
                <c:pt idx="153">
                  <c:v>77421970</c:v>
                </c:pt>
                <c:pt idx="154">
                  <c:v>77253347</c:v>
                </c:pt>
                <c:pt idx="155">
                  <c:v>76463964</c:v>
                </c:pt>
                <c:pt idx="156">
                  <c:v>76124299</c:v>
                </c:pt>
                <c:pt idx="157">
                  <c:v>77745476</c:v>
                </c:pt>
                <c:pt idx="158">
                  <c:v>78172889</c:v>
                </c:pt>
                <c:pt idx="159">
                  <c:v>78172889</c:v>
                </c:pt>
                <c:pt idx="160">
                  <c:v>78172889</c:v>
                </c:pt>
                <c:pt idx="161">
                  <c:v>79383485</c:v>
                </c:pt>
                <c:pt idx="162">
                  <c:v>78179344</c:v>
                </c:pt>
                <c:pt idx="163">
                  <c:v>79218491</c:v>
                </c:pt>
                <c:pt idx="164">
                  <c:v>79126224</c:v>
                </c:pt>
                <c:pt idx="165">
                  <c:v>79563976</c:v>
                </c:pt>
                <c:pt idx="166">
                  <c:v>79563976</c:v>
                </c:pt>
                <c:pt idx="167">
                  <c:v>79563976</c:v>
                </c:pt>
                <c:pt idx="168">
                  <c:v>80706405</c:v>
                </c:pt>
                <c:pt idx="169">
                  <c:v>81292809</c:v>
                </c:pt>
                <c:pt idx="170">
                  <c:v>81302709</c:v>
                </c:pt>
                <c:pt idx="171">
                  <c:v>81436402</c:v>
                </c:pt>
                <c:pt idx="172">
                  <c:v>81454337</c:v>
                </c:pt>
                <c:pt idx="173">
                  <c:v>81454337</c:v>
                </c:pt>
                <c:pt idx="174">
                  <c:v>81454337</c:v>
                </c:pt>
                <c:pt idx="175">
                  <c:v>76288451</c:v>
                </c:pt>
                <c:pt idx="176">
                  <c:v>80997738</c:v>
                </c:pt>
                <c:pt idx="177">
                  <c:v>80618128</c:v>
                </c:pt>
                <c:pt idx="178">
                  <c:v>80872481</c:v>
                </c:pt>
                <c:pt idx="179">
                  <c:v>81321739</c:v>
                </c:pt>
                <c:pt idx="180">
                  <c:v>81321739</c:v>
                </c:pt>
                <c:pt idx="181">
                  <c:v>81321739</c:v>
                </c:pt>
                <c:pt idx="182">
                  <c:v>82451219</c:v>
                </c:pt>
                <c:pt idx="183">
                  <c:v>81355005</c:v>
                </c:pt>
                <c:pt idx="184">
                  <c:v>81393414</c:v>
                </c:pt>
                <c:pt idx="185">
                  <c:v>81317940</c:v>
                </c:pt>
                <c:pt idx="186">
                  <c:v>80654174</c:v>
                </c:pt>
                <c:pt idx="187">
                  <c:v>80654174</c:v>
                </c:pt>
                <c:pt idx="188">
                  <c:v>80654174</c:v>
                </c:pt>
                <c:pt idx="189">
                  <c:v>82070542</c:v>
                </c:pt>
                <c:pt idx="190">
                  <c:v>81869977</c:v>
                </c:pt>
                <c:pt idx="191">
                  <c:v>82847454</c:v>
                </c:pt>
                <c:pt idx="192">
                  <c:v>83213904</c:v>
                </c:pt>
                <c:pt idx="193">
                  <c:v>83036339</c:v>
                </c:pt>
                <c:pt idx="194">
                  <c:v>83036339</c:v>
                </c:pt>
                <c:pt idx="195">
                  <c:v>83036339</c:v>
                </c:pt>
                <c:pt idx="196">
                  <c:v>83941957</c:v>
                </c:pt>
                <c:pt idx="197">
                  <c:v>84648679</c:v>
                </c:pt>
                <c:pt idx="198">
                  <c:v>84751962</c:v>
                </c:pt>
                <c:pt idx="199">
                  <c:v>84646304</c:v>
                </c:pt>
                <c:pt idx="200">
                  <c:v>85015009</c:v>
                </c:pt>
                <c:pt idx="201">
                  <c:v>85015009</c:v>
                </c:pt>
                <c:pt idx="202">
                  <c:v>85015009</c:v>
                </c:pt>
                <c:pt idx="203">
                  <c:v>84046359</c:v>
                </c:pt>
                <c:pt idx="204">
                  <c:v>83287544</c:v>
                </c:pt>
                <c:pt idx="205">
                  <c:v>82641740</c:v>
                </c:pt>
                <c:pt idx="206">
                  <c:v>82173378</c:v>
                </c:pt>
                <c:pt idx="207">
                  <c:v>81214499</c:v>
                </c:pt>
                <c:pt idx="208">
                  <c:v>81214499</c:v>
                </c:pt>
                <c:pt idx="209">
                  <c:v>81214499</c:v>
                </c:pt>
                <c:pt idx="210">
                  <c:v>79806585</c:v>
                </c:pt>
                <c:pt idx="211">
                  <c:v>79806585</c:v>
                </c:pt>
                <c:pt idx="212">
                  <c:v>81429570</c:v>
                </c:pt>
                <c:pt idx="213">
                  <c:v>80085217</c:v>
                </c:pt>
                <c:pt idx="214">
                  <c:v>79394696</c:v>
                </c:pt>
                <c:pt idx="215">
                  <c:v>79394696</c:v>
                </c:pt>
                <c:pt idx="216">
                  <c:v>79394696</c:v>
                </c:pt>
                <c:pt idx="217">
                  <c:v>76998079</c:v>
                </c:pt>
                <c:pt idx="218">
                  <c:v>77332680</c:v>
                </c:pt>
                <c:pt idx="219">
                  <c:v>77862245</c:v>
                </c:pt>
                <c:pt idx="220">
                  <c:v>76753203</c:v>
                </c:pt>
                <c:pt idx="221">
                  <c:v>77285274</c:v>
                </c:pt>
                <c:pt idx="222">
                  <c:v>77285274</c:v>
                </c:pt>
                <c:pt idx="223">
                  <c:v>77285274</c:v>
                </c:pt>
                <c:pt idx="224">
                  <c:v>78178481</c:v>
                </c:pt>
                <c:pt idx="225">
                  <c:v>78522618</c:v>
                </c:pt>
                <c:pt idx="226">
                  <c:v>76277694</c:v>
                </c:pt>
                <c:pt idx="227">
                  <c:v>75461190</c:v>
                </c:pt>
                <c:pt idx="228">
                  <c:v>76594798</c:v>
                </c:pt>
                <c:pt idx="229">
                  <c:v>76594798</c:v>
                </c:pt>
                <c:pt idx="230">
                  <c:v>76594798</c:v>
                </c:pt>
                <c:pt idx="231">
                  <c:v>77096746</c:v>
                </c:pt>
                <c:pt idx="232">
                  <c:v>76936559</c:v>
                </c:pt>
                <c:pt idx="233">
                  <c:v>77837881</c:v>
                </c:pt>
                <c:pt idx="234">
                  <c:v>77468884</c:v>
                </c:pt>
                <c:pt idx="235">
                  <c:v>77468884</c:v>
                </c:pt>
                <c:pt idx="236">
                  <c:v>77468884</c:v>
                </c:pt>
                <c:pt idx="237">
                  <c:v>77468884</c:v>
                </c:pt>
                <c:pt idx="238">
                  <c:v>78052445</c:v>
                </c:pt>
                <c:pt idx="239">
                  <c:v>78049823</c:v>
                </c:pt>
                <c:pt idx="240">
                  <c:v>79416460</c:v>
                </c:pt>
                <c:pt idx="241">
                  <c:v>79594263</c:v>
                </c:pt>
                <c:pt idx="242">
                  <c:v>79263829</c:v>
                </c:pt>
                <c:pt idx="243">
                  <c:v>79263829</c:v>
                </c:pt>
                <c:pt idx="244">
                  <c:v>79263829</c:v>
                </c:pt>
                <c:pt idx="245">
                  <c:v>79845016</c:v>
                </c:pt>
                <c:pt idx="246">
                  <c:v>80074233</c:v>
                </c:pt>
                <c:pt idx="247">
                  <c:v>79143806</c:v>
                </c:pt>
                <c:pt idx="248">
                  <c:v>78055220</c:v>
                </c:pt>
                <c:pt idx="249">
                  <c:v>76887412</c:v>
                </c:pt>
                <c:pt idx="250">
                  <c:v>76887412</c:v>
                </c:pt>
                <c:pt idx="251">
                  <c:v>76887412</c:v>
                </c:pt>
                <c:pt idx="252">
                  <c:v>76887412</c:v>
                </c:pt>
                <c:pt idx="253">
                  <c:v>74306002</c:v>
                </c:pt>
                <c:pt idx="254">
                  <c:v>72877411</c:v>
                </c:pt>
                <c:pt idx="255">
                  <c:v>71760387</c:v>
                </c:pt>
                <c:pt idx="256">
                  <c:v>71307307</c:v>
                </c:pt>
                <c:pt idx="257">
                  <c:v>71307307</c:v>
                </c:pt>
                <c:pt idx="258">
                  <c:v>71307307</c:v>
                </c:pt>
                <c:pt idx="259">
                  <c:v>69577756</c:v>
                </c:pt>
                <c:pt idx="260">
                  <c:v>67732235</c:v>
                </c:pt>
                <c:pt idx="261">
                  <c:v>69962139</c:v>
                </c:pt>
                <c:pt idx="262">
                  <c:v>70306230</c:v>
                </c:pt>
                <c:pt idx="263">
                  <c:v>70028449</c:v>
                </c:pt>
                <c:pt idx="264">
                  <c:v>70028449</c:v>
                </c:pt>
                <c:pt idx="265">
                  <c:v>70028449</c:v>
                </c:pt>
                <c:pt idx="266">
                  <c:v>70999201</c:v>
                </c:pt>
                <c:pt idx="267">
                  <c:v>70600880</c:v>
                </c:pt>
                <c:pt idx="268">
                  <c:v>71590310</c:v>
                </c:pt>
                <c:pt idx="269">
                  <c:v>71523149</c:v>
                </c:pt>
                <c:pt idx="270">
                  <c:v>70002126</c:v>
                </c:pt>
                <c:pt idx="271">
                  <c:v>70002126</c:v>
                </c:pt>
                <c:pt idx="272">
                  <c:v>70002126</c:v>
                </c:pt>
                <c:pt idx="273">
                  <c:v>71879187</c:v>
                </c:pt>
                <c:pt idx="274">
                  <c:v>71394076</c:v>
                </c:pt>
                <c:pt idx="275">
                  <c:v>72307273</c:v>
                </c:pt>
                <c:pt idx="276">
                  <c:v>73537179</c:v>
                </c:pt>
                <c:pt idx="277">
                  <c:v>71986527</c:v>
                </c:pt>
                <c:pt idx="278">
                  <c:v>71986527</c:v>
                </c:pt>
                <c:pt idx="279">
                  <c:v>71986527</c:v>
                </c:pt>
                <c:pt idx="280">
                  <c:v>72550508</c:v>
                </c:pt>
                <c:pt idx="281">
                  <c:v>73377664</c:v>
                </c:pt>
                <c:pt idx="282">
                  <c:v>73887797</c:v>
                </c:pt>
                <c:pt idx="283">
                  <c:v>75274400</c:v>
                </c:pt>
                <c:pt idx="284">
                  <c:v>74177336</c:v>
                </c:pt>
                <c:pt idx="285">
                  <c:v>74177336</c:v>
                </c:pt>
                <c:pt idx="286">
                  <c:v>74177336</c:v>
                </c:pt>
                <c:pt idx="287">
                  <c:v>74658331</c:v>
                </c:pt>
                <c:pt idx="288">
                  <c:v>77178635</c:v>
                </c:pt>
                <c:pt idx="289">
                  <c:v>77383488</c:v>
                </c:pt>
                <c:pt idx="290">
                  <c:v>77872527</c:v>
                </c:pt>
                <c:pt idx="291">
                  <c:v>78096508</c:v>
                </c:pt>
                <c:pt idx="292">
                  <c:v>78096508</c:v>
                </c:pt>
                <c:pt idx="293">
                  <c:v>78096508</c:v>
                </c:pt>
                <c:pt idx="294">
                  <c:v>76710309</c:v>
                </c:pt>
                <c:pt idx="295">
                  <c:v>76685906</c:v>
                </c:pt>
                <c:pt idx="296">
                  <c:v>76868751</c:v>
                </c:pt>
                <c:pt idx="297">
                  <c:v>76998753</c:v>
                </c:pt>
                <c:pt idx="298">
                  <c:v>77149537</c:v>
                </c:pt>
                <c:pt idx="299">
                  <c:v>77149537</c:v>
                </c:pt>
                <c:pt idx="300">
                  <c:v>77149537</c:v>
                </c:pt>
                <c:pt idx="301">
                  <c:v>77389953</c:v>
                </c:pt>
                <c:pt idx="302">
                  <c:v>77894847</c:v>
                </c:pt>
                <c:pt idx="303">
                  <c:v>79029604</c:v>
                </c:pt>
                <c:pt idx="304">
                  <c:v>78554344</c:v>
                </c:pt>
                <c:pt idx="305">
                  <c:v>78479597</c:v>
                </c:pt>
                <c:pt idx="306">
                  <c:v>78479597</c:v>
                </c:pt>
                <c:pt idx="307">
                  <c:v>78479597</c:v>
                </c:pt>
                <c:pt idx="308">
                  <c:v>78272760</c:v>
                </c:pt>
                <c:pt idx="309">
                  <c:v>78272760</c:v>
                </c:pt>
                <c:pt idx="310">
                  <c:v>79649655</c:v>
                </c:pt>
                <c:pt idx="311">
                  <c:v>80332062</c:v>
                </c:pt>
                <c:pt idx="312">
                  <c:v>81062062</c:v>
                </c:pt>
                <c:pt idx="313">
                  <c:v>81062062</c:v>
                </c:pt>
                <c:pt idx="314">
                  <c:v>81062062</c:v>
                </c:pt>
                <c:pt idx="315">
                  <c:v>81771952</c:v>
                </c:pt>
                <c:pt idx="316">
                  <c:v>83982160</c:v>
                </c:pt>
                <c:pt idx="317">
                  <c:v>84680657</c:v>
                </c:pt>
                <c:pt idx="318">
                  <c:v>85764531</c:v>
                </c:pt>
                <c:pt idx="319">
                  <c:v>86290846</c:v>
                </c:pt>
                <c:pt idx="320">
                  <c:v>86290846</c:v>
                </c:pt>
                <c:pt idx="321">
                  <c:v>86290846</c:v>
                </c:pt>
                <c:pt idx="322">
                  <c:v>86943270</c:v>
                </c:pt>
                <c:pt idx="323">
                  <c:v>86213226</c:v>
                </c:pt>
                <c:pt idx="324">
                  <c:v>85319712</c:v>
                </c:pt>
                <c:pt idx="325">
                  <c:v>84404093</c:v>
                </c:pt>
                <c:pt idx="326">
                  <c:v>83505706</c:v>
                </c:pt>
                <c:pt idx="327">
                  <c:v>83505706</c:v>
                </c:pt>
                <c:pt idx="328">
                  <c:v>83505706</c:v>
                </c:pt>
                <c:pt idx="329">
                  <c:v>82685631</c:v>
                </c:pt>
                <c:pt idx="330">
                  <c:v>79977843</c:v>
                </c:pt>
                <c:pt idx="331">
                  <c:v>79038466</c:v>
                </c:pt>
                <c:pt idx="332">
                  <c:v>79816419</c:v>
                </c:pt>
                <c:pt idx="333">
                  <c:v>78124468</c:v>
                </c:pt>
                <c:pt idx="334">
                  <c:v>78124468</c:v>
                </c:pt>
                <c:pt idx="335">
                  <c:v>78124468</c:v>
                </c:pt>
                <c:pt idx="336">
                  <c:v>76890203</c:v>
                </c:pt>
                <c:pt idx="337">
                  <c:v>74022265</c:v>
                </c:pt>
                <c:pt idx="338">
                  <c:v>76816175</c:v>
                </c:pt>
                <c:pt idx="339">
                  <c:v>76599306</c:v>
                </c:pt>
                <c:pt idx="340">
                  <c:v>76300824</c:v>
                </c:pt>
                <c:pt idx="341">
                  <c:v>76300824</c:v>
                </c:pt>
                <c:pt idx="342">
                  <c:v>76300824</c:v>
                </c:pt>
                <c:pt idx="343">
                  <c:v>76019735</c:v>
                </c:pt>
                <c:pt idx="344">
                  <c:v>74889928</c:v>
                </c:pt>
                <c:pt idx="345">
                  <c:v>74510659</c:v>
                </c:pt>
                <c:pt idx="346">
                  <c:v>74106228</c:v>
                </c:pt>
                <c:pt idx="347">
                  <c:v>71876720</c:v>
                </c:pt>
                <c:pt idx="348">
                  <c:v>71876720</c:v>
                </c:pt>
                <c:pt idx="349">
                  <c:v>71876720</c:v>
                </c:pt>
                <c:pt idx="350">
                  <c:v>72445851</c:v>
                </c:pt>
                <c:pt idx="351">
                  <c:v>71810879</c:v>
                </c:pt>
                <c:pt idx="352">
                  <c:v>71696877</c:v>
                </c:pt>
                <c:pt idx="353">
                  <c:v>72686353</c:v>
                </c:pt>
                <c:pt idx="354">
                  <c:v>72556558</c:v>
                </c:pt>
                <c:pt idx="355">
                  <c:v>72556558</c:v>
                </c:pt>
                <c:pt idx="356">
                  <c:v>72556558</c:v>
                </c:pt>
                <c:pt idx="357">
                  <c:v>72424929</c:v>
                </c:pt>
                <c:pt idx="358">
                  <c:v>72575011</c:v>
                </c:pt>
                <c:pt idx="359">
                  <c:v>72561317</c:v>
                </c:pt>
                <c:pt idx="360">
                  <c:v>72730888</c:v>
                </c:pt>
                <c:pt idx="361">
                  <c:v>72614133</c:v>
                </c:pt>
                <c:pt idx="362">
                  <c:v>72614133</c:v>
                </c:pt>
                <c:pt idx="363">
                  <c:v>72614133</c:v>
                </c:pt>
                <c:pt idx="364">
                  <c:v>72711987</c:v>
                </c:pt>
                <c:pt idx="365">
                  <c:v>72781230</c:v>
                </c:pt>
              </c:numCache>
            </c:numRef>
          </c:val>
          <c:smooth val="0"/>
          <c:extLst>
            <c:ext xmlns:c16="http://schemas.microsoft.com/office/drawing/2014/chart" uri="{C3380CC4-5D6E-409C-BE32-E72D297353CC}">
              <c16:uniqueId val="{00000006-25A6-4AE7-BA11-FFC2C0EF0221}"/>
            </c:ext>
          </c:extLst>
        </c:ser>
        <c:dLbls>
          <c:showLegendKey val="0"/>
          <c:showVal val="0"/>
          <c:showCatName val="0"/>
          <c:showSerName val="0"/>
          <c:showPercent val="0"/>
          <c:showBubbleSize val="0"/>
        </c:dLbls>
        <c:marker val="1"/>
        <c:smooth val="0"/>
        <c:axId val="1150856704"/>
        <c:axId val="1150856224"/>
      </c:lineChart>
      <c:dateAx>
        <c:axId val="2010028975"/>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16264783"/>
        <c:crosses val="autoZero"/>
        <c:auto val="1"/>
        <c:lblOffset val="100"/>
        <c:baseTimeUnit val="days"/>
      </c:dateAx>
      <c:valAx>
        <c:axId val="171626478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10028975"/>
        <c:crosses val="autoZero"/>
        <c:crossBetween val="between"/>
      </c:valAx>
      <c:valAx>
        <c:axId val="1150856224"/>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0856704"/>
        <c:crosses val="max"/>
        <c:crossBetween val="between"/>
      </c:valAx>
      <c:dateAx>
        <c:axId val="1150856704"/>
        <c:scaling>
          <c:orientation val="minMax"/>
        </c:scaling>
        <c:delete val="1"/>
        <c:axPos val="b"/>
        <c:numFmt formatCode="m/d/yyyy" sourceLinked="1"/>
        <c:majorTickMark val="out"/>
        <c:minorTickMark val="none"/>
        <c:tickLblPos val="nextTo"/>
        <c:crossAx val="1150856224"/>
        <c:crosses val="autoZero"/>
        <c:auto val="1"/>
        <c:lblOffset val="100"/>
        <c:baseTimeUnit val="day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4</xdr:col>
      <xdr:colOff>96492</xdr:colOff>
      <xdr:row>0</xdr:row>
      <xdr:rowOff>24847</xdr:rowOff>
    </xdr:from>
    <xdr:to>
      <xdr:col>20</xdr:col>
      <xdr:colOff>242357</xdr:colOff>
      <xdr:row>3</xdr:row>
      <xdr:rowOff>101047</xdr:rowOff>
    </xdr:to>
    <xdr:sp macro="" textlink="">
      <xdr:nvSpPr>
        <xdr:cNvPr id="2" name="BannerTitle">
          <a:extLst>
            <a:ext uri="{FF2B5EF4-FFF2-40B4-BE49-F238E27FC236}">
              <a16:creationId xmlns:a16="http://schemas.microsoft.com/office/drawing/2014/main" id="{E55E73C3-6C12-4916-9B68-F33B21C3EA5F}"/>
            </a:ext>
          </a:extLst>
        </xdr:cNvPr>
        <xdr:cNvSpPr>
          <a:spLocks noChangeArrowheads="1"/>
        </xdr:cNvSpPr>
      </xdr:nvSpPr>
      <xdr:spPr bwMode="auto">
        <a:xfrm>
          <a:off x="1057275" y="24847"/>
          <a:ext cx="10762008" cy="647700"/>
        </a:xfrm>
        <a:prstGeom prst="rect">
          <a:avLst/>
        </a:prstGeom>
        <a:gradFill flip="none" rotWithShape="1">
          <a:gsLst>
            <a:gs pos="0">
              <a:schemeClr val="tx2"/>
            </a:gs>
            <a:gs pos="98000">
              <a:schemeClr val="bg1"/>
            </a:gs>
          </a:gsLst>
          <a:path path="circle">
            <a:fillToRect l="50000" t="50000" r="50000" b="50000"/>
          </a:path>
          <a:tileRect/>
        </a:gradFill>
        <a:ln w="9525">
          <a:noFill/>
          <a:miter lim="800000"/>
          <a:headEnd/>
          <a:tailEnd/>
        </a:ln>
      </xdr:spPr>
      <xdr:txBody>
        <a:bodyPr vertOverflow="clip" wrap="square" lIns="54864" tIns="50292" rIns="54864" bIns="50292" anchor="ctr" upright="1"/>
        <a:lstStyle/>
        <a:p>
          <a:pPr algn="ctr" rtl="0">
            <a:defRPr sz="1000"/>
          </a:pPr>
          <a:r>
            <a:rPr lang="en-US" sz="3200" b="1" i="0" u="none" strike="noStrike" baseline="0">
              <a:solidFill>
                <a:srgbClr val="F2F2F2"/>
              </a:solidFill>
              <a:latin typeface="Calibri"/>
            </a:rPr>
            <a:t>BQL Short Interest</a:t>
          </a:r>
        </a:p>
      </xdr:txBody>
    </xdr:sp>
    <xdr:clientData/>
  </xdr:twoCellAnchor>
  <xdr:absoluteAnchor>
    <xdr:pos x="0" y="0"/>
    <xdr:ext cx="2247900" cy="696002"/>
    <xdr:pic>
      <xdr:nvPicPr>
        <xdr:cNvPr id="3" name="Bloomberg">
          <a:extLst>
            <a:ext uri="{FF2B5EF4-FFF2-40B4-BE49-F238E27FC236}">
              <a16:creationId xmlns:a16="http://schemas.microsoft.com/office/drawing/2014/main" id="{53DE9B38-972B-475F-B9A6-BD354DEA74A4}"/>
            </a:ext>
          </a:extLst>
        </xdr:cNvPr>
        <xdr:cNvPicPr>
          <a:picLocks noChangeAspect="1"/>
        </xdr:cNvPicPr>
      </xdr:nvPicPr>
      <xdr:blipFill>
        <a:blip xmlns:r="http://schemas.openxmlformats.org/officeDocument/2006/relationships" r:embed="rId1"/>
        <a:stretch>
          <a:fillRect/>
        </a:stretch>
      </xdr:blipFill>
      <xdr:spPr>
        <a:xfrm>
          <a:off x="0" y="0"/>
          <a:ext cx="2247900" cy="696002"/>
        </a:xfrm>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twoCellAnchor editAs="absolute">
    <xdr:from>
      <xdr:col>1</xdr:col>
      <xdr:colOff>760290</xdr:colOff>
      <xdr:row>0</xdr:row>
      <xdr:rowOff>14654</xdr:rowOff>
    </xdr:from>
    <xdr:to>
      <xdr:col>5</xdr:col>
      <xdr:colOff>1888758</xdr:colOff>
      <xdr:row>3</xdr:row>
      <xdr:rowOff>72048</xdr:rowOff>
    </xdr:to>
    <xdr:sp macro="" textlink="">
      <xdr:nvSpPr>
        <xdr:cNvPr id="2" name="BannerTitle">
          <a:extLst>
            <a:ext uri="{FF2B5EF4-FFF2-40B4-BE49-F238E27FC236}">
              <a16:creationId xmlns:a16="http://schemas.microsoft.com/office/drawing/2014/main" id="{9A33675A-9311-4E6D-AB51-479313B706D4}"/>
            </a:ext>
          </a:extLst>
        </xdr:cNvPr>
        <xdr:cNvSpPr>
          <a:spLocks noChangeArrowheads="1"/>
        </xdr:cNvSpPr>
      </xdr:nvSpPr>
      <xdr:spPr bwMode="auto">
        <a:xfrm>
          <a:off x="982540" y="14654"/>
          <a:ext cx="8304335" cy="676519"/>
        </a:xfrm>
        <a:prstGeom prst="rect">
          <a:avLst/>
        </a:prstGeom>
        <a:gradFill flip="none" rotWithShape="1">
          <a:gsLst>
            <a:gs pos="0">
              <a:schemeClr val="tx2"/>
            </a:gs>
            <a:gs pos="98000">
              <a:schemeClr val="bg1"/>
            </a:gs>
          </a:gsLst>
          <a:path path="circle">
            <a:fillToRect l="50000" t="50000" r="50000" b="50000"/>
          </a:path>
          <a:tileRect/>
        </a:gradFill>
        <a:ln w="9525">
          <a:noFill/>
          <a:miter lim="800000"/>
          <a:headEnd/>
          <a:tailEnd/>
        </a:ln>
      </xdr:spPr>
      <xdr:txBody>
        <a:bodyPr vertOverflow="clip" wrap="square" lIns="54864" tIns="50292" rIns="54864" bIns="50292" anchor="ctr" upright="1"/>
        <a:lstStyle/>
        <a:p>
          <a:pPr algn="ctr" rtl="0">
            <a:defRPr sz="1000"/>
          </a:pPr>
          <a:r>
            <a:rPr lang="en-US" sz="3200" b="1" i="0" u="none" strike="noStrike" baseline="0">
              <a:solidFill>
                <a:srgbClr val="F2F2F2"/>
              </a:solidFill>
              <a:latin typeface="Calibri"/>
            </a:rPr>
            <a:t>Fields &amp; Parameters</a:t>
          </a:r>
        </a:p>
      </xdr:txBody>
    </xdr:sp>
    <xdr:clientData/>
  </xdr:twoCellAnchor>
  <xdr:absoluteAnchor>
    <xdr:pos x="0" y="0"/>
    <xdr:ext cx="2247900" cy="696002"/>
    <xdr:pic>
      <xdr:nvPicPr>
        <xdr:cNvPr id="6" name="Bloomberg">
          <a:extLst>
            <a:ext uri="{FF2B5EF4-FFF2-40B4-BE49-F238E27FC236}">
              <a16:creationId xmlns:a16="http://schemas.microsoft.com/office/drawing/2014/main" id="{C53A6213-AD1B-46BC-962B-84D8A7C9B795}"/>
            </a:ext>
          </a:extLst>
        </xdr:cNvPr>
        <xdr:cNvPicPr>
          <a:picLocks noChangeAspect="1"/>
        </xdr:cNvPicPr>
      </xdr:nvPicPr>
      <xdr:blipFill>
        <a:blip xmlns:r="http://schemas.openxmlformats.org/officeDocument/2006/relationships" r:embed="rId1"/>
        <a:stretch>
          <a:fillRect/>
        </a:stretch>
      </xdr:blipFill>
      <xdr:spPr>
        <a:xfrm>
          <a:off x="0" y="0"/>
          <a:ext cx="2247900" cy="696002"/>
        </a:xfrm>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twoCellAnchor editAs="absolute">
    <xdr:from>
      <xdr:col>1</xdr:col>
      <xdr:colOff>898280</xdr:colOff>
      <xdr:row>0</xdr:row>
      <xdr:rowOff>0</xdr:rowOff>
    </xdr:from>
    <xdr:to>
      <xdr:col>6</xdr:col>
      <xdr:colOff>759758</xdr:colOff>
      <xdr:row>3</xdr:row>
      <xdr:rowOff>82794</xdr:rowOff>
    </xdr:to>
    <xdr:sp macro="" textlink="">
      <xdr:nvSpPr>
        <xdr:cNvPr id="2" name="BannerTitle">
          <a:extLst>
            <a:ext uri="{FF2B5EF4-FFF2-40B4-BE49-F238E27FC236}">
              <a16:creationId xmlns:a16="http://schemas.microsoft.com/office/drawing/2014/main" id="{8BCAF979-5D42-4FEB-85DB-FF217ADFF9AF}"/>
            </a:ext>
          </a:extLst>
        </xdr:cNvPr>
        <xdr:cNvSpPr>
          <a:spLocks noChangeArrowheads="1"/>
        </xdr:cNvSpPr>
      </xdr:nvSpPr>
      <xdr:spPr bwMode="auto">
        <a:xfrm>
          <a:off x="1060205" y="0"/>
          <a:ext cx="10036419" cy="654294"/>
        </a:xfrm>
        <a:prstGeom prst="rect">
          <a:avLst/>
        </a:prstGeom>
        <a:gradFill flip="none" rotWithShape="1">
          <a:gsLst>
            <a:gs pos="0">
              <a:schemeClr val="tx2"/>
            </a:gs>
            <a:gs pos="98000">
              <a:schemeClr val="bg1"/>
            </a:gs>
          </a:gsLst>
          <a:path path="circle">
            <a:fillToRect l="50000" t="50000" r="50000" b="50000"/>
          </a:path>
          <a:tileRect/>
        </a:gradFill>
        <a:ln w="9525">
          <a:noFill/>
          <a:miter lim="800000"/>
          <a:headEnd/>
          <a:tailEnd/>
        </a:ln>
      </xdr:spPr>
      <xdr:txBody>
        <a:bodyPr vertOverflow="clip" wrap="square" lIns="54864" tIns="50292" rIns="54864" bIns="50292" anchor="ctr" upright="1"/>
        <a:lstStyle/>
        <a:p>
          <a:pPr algn="ctr" rtl="0">
            <a:defRPr sz="1000"/>
          </a:pPr>
          <a:r>
            <a:rPr lang="en-US" sz="3200" b="1" i="0" u="none" strike="noStrike" baseline="0">
              <a:solidFill>
                <a:srgbClr val="F2F2F2"/>
              </a:solidFill>
              <a:latin typeface="Calibri"/>
            </a:rPr>
            <a:t>Single Company Timeseries</a:t>
          </a:r>
        </a:p>
      </xdr:txBody>
    </xdr:sp>
    <xdr:clientData/>
  </xdr:twoCellAnchor>
  <xdr:absoluteAnchor>
    <xdr:pos x="0" y="0"/>
    <xdr:ext cx="2228850" cy="690104"/>
    <xdr:pic>
      <xdr:nvPicPr>
        <xdr:cNvPr id="3" name="Bloomberg">
          <a:extLst>
            <a:ext uri="{FF2B5EF4-FFF2-40B4-BE49-F238E27FC236}">
              <a16:creationId xmlns:a16="http://schemas.microsoft.com/office/drawing/2014/main" id="{B6C1AE46-62D5-4DE6-ADBB-3AF75268F807}"/>
            </a:ext>
          </a:extLst>
        </xdr:cNvPr>
        <xdr:cNvPicPr>
          <a:picLocks noChangeAspect="1"/>
        </xdr:cNvPicPr>
      </xdr:nvPicPr>
      <xdr:blipFill>
        <a:blip xmlns:r="http://schemas.openxmlformats.org/officeDocument/2006/relationships" r:embed="rId1"/>
        <a:stretch>
          <a:fillRect/>
        </a:stretch>
      </xdr:blipFill>
      <xdr:spPr>
        <a:xfrm>
          <a:off x="0" y="0"/>
          <a:ext cx="2228850" cy="690104"/>
        </a:xfrm>
        <a:prstGeom prst="rect">
          <a:avLst/>
        </a:prstGeom>
      </xdr:spPr>
    </xdr:pic>
    <xdr:clientData/>
  </xdr:absoluteAnchor>
  <xdr:twoCellAnchor>
    <xdr:from>
      <xdr:col>5</xdr:col>
      <xdr:colOff>131389</xdr:colOff>
      <xdr:row>18</xdr:row>
      <xdr:rowOff>29974</xdr:rowOff>
    </xdr:from>
    <xdr:to>
      <xdr:col>11</xdr:col>
      <xdr:colOff>828675</xdr:colOff>
      <xdr:row>43</xdr:row>
      <xdr:rowOff>168087</xdr:rowOff>
    </xdr:to>
    <xdr:graphicFrame macro="">
      <xdr:nvGraphicFramePr>
        <xdr:cNvPr id="4" name="Chart 3">
          <a:extLst>
            <a:ext uri="{FF2B5EF4-FFF2-40B4-BE49-F238E27FC236}">
              <a16:creationId xmlns:a16="http://schemas.microsoft.com/office/drawing/2014/main" id="{509676F0-FAF6-8258-B8C2-0C29228029F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898280</xdr:colOff>
      <xdr:row>0</xdr:row>
      <xdr:rowOff>0</xdr:rowOff>
    </xdr:from>
    <xdr:to>
      <xdr:col>9</xdr:col>
      <xdr:colOff>294651</xdr:colOff>
      <xdr:row>3</xdr:row>
      <xdr:rowOff>82794</xdr:rowOff>
    </xdr:to>
    <xdr:sp macro="" textlink="">
      <xdr:nvSpPr>
        <xdr:cNvPr id="2" name="BannerTitle">
          <a:extLst>
            <a:ext uri="{FF2B5EF4-FFF2-40B4-BE49-F238E27FC236}">
              <a16:creationId xmlns:a16="http://schemas.microsoft.com/office/drawing/2014/main" id="{DC657F29-53DB-4E41-A493-234EAFF35EBD}"/>
            </a:ext>
          </a:extLst>
        </xdr:cNvPr>
        <xdr:cNvSpPr>
          <a:spLocks noChangeArrowheads="1"/>
        </xdr:cNvSpPr>
      </xdr:nvSpPr>
      <xdr:spPr bwMode="auto">
        <a:xfrm>
          <a:off x="1060205" y="0"/>
          <a:ext cx="12751046" cy="654294"/>
        </a:xfrm>
        <a:prstGeom prst="rect">
          <a:avLst/>
        </a:prstGeom>
        <a:gradFill flip="none" rotWithShape="1">
          <a:gsLst>
            <a:gs pos="0">
              <a:schemeClr val="tx2"/>
            </a:gs>
            <a:gs pos="98000">
              <a:schemeClr val="bg1"/>
            </a:gs>
          </a:gsLst>
          <a:path path="circle">
            <a:fillToRect l="50000" t="50000" r="50000" b="50000"/>
          </a:path>
          <a:tileRect/>
        </a:gradFill>
        <a:ln w="9525">
          <a:noFill/>
          <a:miter lim="800000"/>
          <a:headEnd/>
          <a:tailEnd/>
        </a:ln>
      </xdr:spPr>
      <xdr:txBody>
        <a:bodyPr vertOverflow="clip" wrap="square" lIns="54864" tIns="50292" rIns="54864" bIns="50292" anchor="ctr" upright="1"/>
        <a:lstStyle/>
        <a:p>
          <a:pPr algn="ctr" rtl="0">
            <a:defRPr sz="1000"/>
          </a:pPr>
          <a:r>
            <a:rPr lang="en-US" sz="3200" b="1" i="0" u="none" strike="noStrike" baseline="0">
              <a:solidFill>
                <a:srgbClr val="F2F2F2"/>
              </a:solidFill>
              <a:latin typeface="Calibri"/>
            </a:rPr>
            <a:t>Portfolio Short Interest Analysis</a:t>
          </a:r>
        </a:p>
      </xdr:txBody>
    </xdr:sp>
    <xdr:clientData/>
  </xdr:twoCellAnchor>
  <xdr:absoluteAnchor>
    <xdr:pos x="0" y="0"/>
    <xdr:ext cx="2228850" cy="690104"/>
    <xdr:pic>
      <xdr:nvPicPr>
        <xdr:cNvPr id="3" name="Bloomberg">
          <a:extLst>
            <a:ext uri="{FF2B5EF4-FFF2-40B4-BE49-F238E27FC236}">
              <a16:creationId xmlns:a16="http://schemas.microsoft.com/office/drawing/2014/main" id="{E09D4C50-0BAA-4591-9455-761294A1ACD2}"/>
            </a:ext>
          </a:extLst>
        </xdr:cNvPr>
        <xdr:cNvPicPr>
          <a:picLocks noChangeAspect="1"/>
        </xdr:cNvPicPr>
      </xdr:nvPicPr>
      <xdr:blipFill>
        <a:blip xmlns:r="http://schemas.openxmlformats.org/officeDocument/2006/relationships" r:embed="rId1"/>
        <a:stretch>
          <a:fillRect/>
        </a:stretch>
      </xdr:blipFill>
      <xdr:spPr>
        <a:xfrm>
          <a:off x="0" y="0"/>
          <a:ext cx="2228850" cy="690104"/>
        </a:xfrm>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twoCellAnchor editAs="absolute">
    <xdr:from>
      <xdr:col>1</xdr:col>
      <xdr:colOff>898280</xdr:colOff>
      <xdr:row>0</xdr:row>
      <xdr:rowOff>0</xdr:rowOff>
    </xdr:from>
    <xdr:to>
      <xdr:col>10</xdr:col>
      <xdr:colOff>248478</xdr:colOff>
      <xdr:row>3</xdr:row>
      <xdr:rowOff>82794</xdr:rowOff>
    </xdr:to>
    <xdr:sp macro="" textlink="">
      <xdr:nvSpPr>
        <xdr:cNvPr id="2" name="BannerTitle">
          <a:extLst>
            <a:ext uri="{FF2B5EF4-FFF2-40B4-BE49-F238E27FC236}">
              <a16:creationId xmlns:a16="http://schemas.microsoft.com/office/drawing/2014/main" id="{0F073A0F-9FFA-4BC6-A0FE-E4802067A7F1}"/>
            </a:ext>
          </a:extLst>
        </xdr:cNvPr>
        <xdr:cNvSpPr>
          <a:spLocks noChangeArrowheads="1"/>
        </xdr:cNvSpPr>
      </xdr:nvSpPr>
      <xdr:spPr bwMode="auto">
        <a:xfrm>
          <a:off x="1063932" y="0"/>
          <a:ext cx="8287133" cy="654294"/>
        </a:xfrm>
        <a:prstGeom prst="rect">
          <a:avLst/>
        </a:prstGeom>
        <a:gradFill flip="none" rotWithShape="1">
          <a:gsLst>
            <a:gs pos="0">
              <a:schemeClr val="tx2"/>
            </a:gs>
            <a:gs pos="98000">
              <a:schemeClr val="bg1"/>
            </a:gs>
          </a:gsLst>
          <a:path path="circle">
            <a:fillToRect l="50000" t="50000" r="50000" b="50000"/>
          </a:path>
          <a:tileRect/>
        </a:gradFill>
        <a:ln w="9525">
          <a:noFill/>
          <a:miter lim="800000"/>
          <a:headEnd/>
          <a:tailEnd/>
        </a:ln>
      </xdr:spPr>
      <xdr:txBody>
        <a:bodyPr vertOverflow="clip" wrap="square" lIns="54864" tIns="50292" rIns="54864" bIns="50292" anchor="ctr" upright="1"/>
        <a:lstStyle/>
        <a:p>
          <a:pPr algn="ctr" rtl="0">
            <a:defRPr sz="1000"/>
          </a:pPr>
          <a:r>
            <a:rPr lang="en-US" sz="3200" b="1" i="0" u="none" strike="noStrike" baseline="0">
              <a:solidFill>
                <a:srgbClr val="F2F2F2"/>
              </a:solidFill>
              <a:latin typeface="Calibri"/>
            </a:rPr>
            <a:t>Portfolio Finance Trend Analysis</a:t>
          </a:r>
        </a:p>
      </xdr:txBody>
    </xdr:sp>
    <xdr:clientData/>
  </xdr:twoCellAnchor>
  <xdr:absoluteAnchor>
    <xdr:pos x="0" y="0"/>
    <xdr:ext cx="2228850" cy="690104"/>
    <xdr:pic>
      <xdr:nvPicPr>
        <xdr:cNvPr id="3" name="Bloomberg">
          <a:extLst>
            <a:ext uri="{FF2B5EF4-FFF2-40B4-BE49-F238E27FC236}">
              <a16:creationId xmlns:a16="http://schemas.microsoft.com/office/drawing/2014/main" id="{2622DDE8-36FB-439D-9CD7-56F54B67EB90}"/>
            </a:ext>
          </a:extLst>
        </xdr:cNvPr>
        <xdr:cNvPicPr>
          <a:picLocks noChangeAspect="1"/>
        </xdr:cNvPicPr>
      </xdr:nvPicPr>
      <xdr:blipFill>
        <a:blip xmlns:r="http://schemas.openxmlformats.org/officeDocument/2006/relationships" r:embed="rId1"/>
        <a:stretch>
          <a:fillRect/>
        </a:stretch>
      </xdr:blipFill>
      <xdr:spPr>
        <a:xfrm>
          <a:off x="0" y="0"/>
          <a:ext cx="2228850" cy="690104"/>
        </a:xfrm>
        <a:prstGeom prst="rect">
          <a:avLst/>
        </a:prstGeom>
      </xdr:spPr>
    </xdr:pic>
    <xdr:clientData/>
  </xdr:absoluteAnchor>
</xdr:wsDr>
</file>

<file path=xl/persons/person.xml><?xml version="1.0" encoding="utf-8"?>
<personList xmlns="http://schemas.microsoft.com/office/spreadsheetml/2018/threadedcomments" xmlns:x="http://schemas.openxmlformats.org/spreadsheetml/2006/main">
  <person displayName="Sat Bhattacharya" id="{BEC10BC6-DCEA-4512-B4BE-878124331429}" userId="S::sbhattacharya@s3partners.net::aa326ef7-c23c-462e-a290-04f0788deb5f"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9" dT="2025-09-10T04:14:54.73" personId="{BEC10BC6-DCEA-4512-B4BE-878124331429}" id="{42DA20BD-1E13-4206-8165-4BD6CB27CABF}">
    <text xml:space="preserve">="("&amp;$M$6&amp;",dates="&amp;BQL.DATE($L$5)&amp;")"
</text>
  </threadedComment>
  <threadedComment ref="I9" dT="2025-09-10T04:14:54.73" personId="{BEC10BC6-DCEA-4512-B4BE-878124331429}" id="{DDD296AD-CE91-4A9F-B1A7-9F029052EBF6}">
    <text xml:space="preserve">="("&amp;$M$6&amp;",dates="&amp;BQL.DATE($L$5)&amp;")"
</text>
  </threadedComment>
  <threadedComment ref="G21" dT="2025-09-10T04:15:30.42" personId="{BEC10BC6-DCEA-4512-B4BE-878124331429}" id="{65F60B74-7088-42AD-9E4B-74F82319E4F6}">
    <text xml:space="preserve">="("&amp;$M$6&amp;",dates="&amp;BQL.DATE($L$5)&amp;","&amp;D20&amp;")"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A9FCE-6B9B-4575-9942-5693050BACAE}">
  <sheetPr codeName="Sheet1">
    <tabColor theme="3"/>
  </sheetPr>
  <dimension ref="B4:AB386"/>
  <sheetViews>
    <sheetView showGridLines="0" tabSelected="1" zoomScaleNormal="100" workbookViewId="0">
      <selection activeCell="B6" sqref="B6"/>
    </sheetView>
  </sheetViews>
  <sheetFormatPr defaultRowHeight="15" x14ac:dyDescent="0.25"/>
  <cols>
    <col min="1" max="1" width="2.42578125" customWidth="1"/>
    <col min="2" max="4" width="4" customWidth="1"/>
    <col min="6" max="6" width="14.7109375" bestFit="1" customWidth="1"/>
    <col min="7" max="7" width="14.5703125" bestFit="1" customWidth="1"/>
    <col min="17" max="17" width="10.28515625" bestFit="1" customWidth="1"/>
  </cols>
  <sheetData>
    <row r="4" spans="2:28" ht="14.25" customHeight="1" x14ac:dyDescent="0.25">
      <c r="B4" s="112"/>
      <c r="C4" s="112"/>
      <c r="D4" s="112"/>
      <c r="E4" s="112"/>
      <c r="F4" s="112"/>
      <c r="G4" s="112"/>
      <c r="H4" s="112"/>
      <c r="I4" s="112"/>
      <c r="J4" s="112"/>
      <c r="K4" s="112"/>
      <c r="L4" s="112"/>
      <c r="M4" s="112"/>
      <c r="N4" s="112"/>
      <c r="O4" s="112"/>
      <c r="P4" s="112"/>
      <c r="Q4" s="112"/>
    </row>
    <row r="5" spans="2:28" ht="17.25" customHeight="1" x14ac:dyDescent="0.25"/>
    <row r="6" spans="2:28" x14ac:dyDescent="0.25">
      <c r="B6" s="3" t="s">
        <v>0</v>
      </c>
    </row>
    <row r="7" spans="2:28" x14ac:dyDescent="0.25">
      <c r="B7" s="3" t="s">
        <v>1</v>
      </c>
    </row>
    <row r="8" spans="2:28" x14ac:dyDescent="0.25">
      <c r="B8" s="3"/>
    </row>
    <row r="9" spans="2:28" ht="245.25" customHeight="1" x14ac:dyDescent="0.25">
      <c r="B9" s="113" t="s">
        <v>2</v>
      </c>
      <c r="C9" s="113"/>
      <c r="D9" s="113"/>
      <c r="E9" s="113"/>
      <c r="F9" s="113"/>
      <c r="G9" s="113"/>
      <c r="H9" s="113"/>
      <c r="I9" s="113"/>
      <c r="J9" s="113"/>
      <c r="K9" s="113"/>
      <c r="L9" s="113"/>
      <c r="M9" s="113"/>
      <c r="N9" s="113"/>
      <c r="O9" s="113"/>
      <c r="P9" s="113"/>
      <c r="Q9" s="113"/>
      <c r="R9" s="113"/>
      <c r="S9" s="113"/>
      <c r="T9" s="113"/>
      <c r="U9" s="113"/>
    </row>
    <row r="10" spans="2:28" ht="18.75" x14ac:dyDescent="0.3">
      <c r="B10" s="98" t="s">
        <v>3</v>
      </c>
      <c r="J10" s="6"/>
      <c r="K10" s="6"/>
      <c r="L10" s="6"/>
      <c r="M10" s="6"/>
      <c r="N10" s="6"/>
      <c r="O10" s="6"/>
    </row>
    <row r="11" spans="2:28" ht="18.75" x14ac:dyDescent="0.3">
      <c r="P11" s="99"/>
      <c r="Q11" s="100"/>
      <c r="R11" s="100"/>
      <c r="S11" s="100"/>
      <c r="T11" s="100"/>
      <c r="U11" s="100"/>
      <c r="V11" s="100"/>
      <c r="W11" s="100"/>
      <c r="X11" s="100"/>
      <c r="Y11" s="100"/>
      <c r="Z11" s="100"/>
      <c r="AA11" s="100"/>
      <c r="AB11" s="100"/>
    </row>
    <row r="12" spans="2:28" ht="15.75" x14ac:dyDescent="0.25">
      <c r="B12" s="3" t="s">
        <v>4</v>
      </c>
      <c r="F12" s="91" t="s">
        <v>5</v>
      </c>
      <c r="G12" s="90"/>
      <c r="H12" s="90"/>
      <c r="I12" s="90"/>
      <c r="J12" s="103"/>
      <c r="K12" s="103"/>
      <c r="L12" s="103"/>
      <c r="M12" s="104"/>
    </row>
    <row r="13" spans="2:28" ht="15.75" x14ac:dyDescent="0.25">
      <c r="B13" s="3"/>
      <c r="F13" s="92"/>
      <c r="G13" s="6"/>
      <c r="H13" s="6"/>
      <c r="I13" s="6"/>
    </row>
    <row r="14" spans="2:28" ht="15.75" x14ac:dyDescent="0.25">
      <c r="B14" s="3" t="s">
        <v>6</v>
      </c>
      <c r="F14" s="92"/>
      <c r="G14" s="6"/>
      <c r="H14" s="6"/>
      <c r="I14" s="6"/>
    </row>
    <row r="15" spans="2:28" x14ac:dyDescent="0.25">
      <c r="B15" s="3" t="s">
        <v>7</v>
      </c>
      <c r="F15" s="89" t="s">
        <v>8</v>
      </c>
    </row>
    <row r="16" spans="2:28" x14ac:dyDescent="0.25">
      <c r="B16" s="3"/>
      <c r="F16" s="105" t="s">
        <v>8</v>
      </c>
      <c r="Q16" s="5"/>
    </row>
    <row r="17" spans="2:17" x14ac:dyDescent="0.25">
      <c r="B17" s="3"/>
      <c r="F17" s="101"/>
      <c r="Q17" s="5"/>
    </row>
    <row r="18" spans="2:17" x14ac:dyDescent="0.25">
      <c r="B18" s="3" t="s">
        <v>9</v>
      </c>
      <c r="F18" s="1" t="s">
        <v>10</v>
      </c>
      <c r="Q18" s="5"/>
    </row>
    <row r="19" spans="2:17" x14ac:dyDescent="0.25">
      <c r="B19" s="3"/>
      <c r="F19" s="1" t="str">
        <f>_xll.BQL("TSLA US EQUITY", "SHORT_INT(source=S3)","dates=range(-1y,2025-10-01,frq=d)","fill=prev","cols=2;rows=368")</f>
        <v/>
      </c>
      <c r="G19" t="s">
        <v>11</v>
      </c>
      <c r="Q19" s="5"/>
    </row>
    <row r="20" spans="2:17" x14ac:dyDescent="0.25">
      <c r="B20" s="93" t="s">
        <v>12</v>
      </c>
      <c r="C20" s="1"/>
      <c r="F20" t="s">
        <v>13</v>
      </c>
      <c r="G20" t="s">
        <v>14</v>
      </c>
      <c r="I20" s="94"/>
      <c r="Q20" s="5"/>
    </row>
    <row r="21" spans="2:17" x14ac:dyDescent="0.25">
      <c r="C21" s="1"/>
      <c r="F21" s="5">
        <v>45566</v>
      </c>
      <c r="G21" s="102">
        <v>74332630</v>
      </c>
      <c r="Q21" s="5"/>
    </row>
    <row r="22" spans="2:17" x14ac:dyDescent="0.25">
      <c r="C22" s="1"/>
      <c r="F22" s="5">
        <v>45567</v>
      </c>
      <c r="G22" s="102">
        <v>73946837</v>
      </c>
      <c r="Q22" s="5"/>
    </row>
    <row r="23" spans="2:17" x14ac:dyDescent="0.25">
      <c r="B23" s="95" t="s">
        <v>15</v>
      </c>
      <c r="C23" s="1"/>
      <c r="F23" s="5">
        <v>45568</v>
      </c>
      <c r="G23" s="102">
        <v>73507321</v>
      </c>
      <c r="Q23" s="5"/>
    </row>
    <row r="24" spans="2:17" x14ac:dyDescent="0.25">
      <c r="B24" s="93" t="s">
        <v>12</v>
      </c>
      <c r="C24" s="1"/>
      <c r="F24" s="5">
        <v>45569</v>
      </c>
      <c r="G24" s="102">
        <v>73032348</v>
      </c>
      <c r="I24" s="94" t="s">
        <v>16</v>
      </c>
      <c r="Q24" s="5"/>
    </row>
    <row r="25" spans="2:17" x14ac:dyDescent="0.25">
      <c r="C25" s="1"/>
      <c r="F25" s="5">
        <v>45570</v>
      </c>
      <c r="G25" s="102">
        <v>73032348</v>
      </c>
      <c r="Q25" s="5"/>
    </row>
    <row r="26" spans="2:17" x14ac:dyDescent="0.25">
      <c r="F26" s="5">
        <v>45571</v>
      </c>
      <c r="G26" s="102">
        <v>73032348</v>
      </c>
      <c r="Q26" s="5"/>
    </row>
    <row r="27" spans="2:17" x14ac:dyDescent="0.25">
      <c r="B27" s="3"/>
      <c r="F27" s="5">
        <v>45572</v>
      </c>
      <c r="G27" s="102">
        <v>74401261</v>
      </c>
      <c r="Q27" s="5"/>
    </row>
    <row r="28" spans="2:17" x14ac:dyDescent="0.25">
      <c r="C28" s="1"/>
      <c r="F28" s="5">
        <v>45573</v>
      </c>
      <c r="G28" s="102">
        <v>75577113</v>
      </c>
      <c r="Q28" s="5"/>
    </row>
    <row r="29" spans="2:17" x14ac:dyDescent="0.25">
      <c r="C29" s="1"/>
      <c r="D29" s="2"/>
      <c r="F29" s="5">
        <v>45574</v>
      </c>
      <c r="G29" s="102">
        <v>76840314</v>
      </c>
      <c r="Q29" s="5"/>
    </row>
    <row r="30" spans="2:17" x14ac:dyDescent="0.25">
      <c r="C30" s="1"/>
      <c r="F30" s="5">
        <v>45575</v>
      </c>
      <c r="G30" s="102">
        <v>77832410</v>
      </c>
      <c r="Q30" s="5"/>
    </row>
    <row r="31" spans="2:17" x14ac:dyDescent="0.25">
      <c r="C31" s="1"/>
      <c r="F31" s="5">
        <v>45576</v>
      </c>
      <c r="G31" s="102">
        <v>77526424</v>
      </c>
      <c r="Q31" s="5"/>
    </row>
    <row r="32" spans="2:17" x14ac:dyDescent="0.25">
      <c r="B32" s="3"/>
      <c r="D32" s="1"/>
      <c r="F32" s="5">
        <v>45577</v>
      </c>
      <c r="G32" s="102">
        <v>77526424</v>
      </c>
      <c r="Q32" s="5"/>
    </row>
    <row r="33" spans="3:17" x14ac:dyDescent="0.25">
      <c r="C33" s="1"/>
      <c r="F33" s="5">
        <v>45578</v>
      </c>
      <c r="G33" s="102">
        <v>77526424</v>
      </c>
      <c r="Q33" s="5"/>
    </row>
    <row r="34" spans="3:17" x14ac:dyDescent="0.25">
      <c r="C34" s="1"/>
      <c r="F34" s="5">
        <v>45579</v>
      </c>
      <c r="G34" s="102">
        <v>77166166</v>
      </c>
      <c r="Q34" s="5"/>
    </row>
    <row r="35" spans="3:17" x14ac:dyDescent="0.25">
      <c r="C35" s="1"/>
      <c r="D35" s="1"/>
      <c r="F35" s="5">
        <v>45580</v>
      </c>
      <c r="G35" s="102">
        <v>78376361</v>
      </c>
      <c r="Q35" s="5"/>
    </row>
    <row r="36" spans="3:17" x14ac:dyDescent="0.25">
      <c r="F36" s="5">
        <v>45581</v>
      </c>
      <c r="G36" s="102">
        <v>79364249</v>
      </c>
      <c r="Q36" s="5"/>
    </row>
    <row r="37" spans="3:17" x14ac:dyDescent="0.25">
      <c r="F37" s="5">
        <v>45582</v>
      </c>
      <c r="G37" s="102">
        <v>78417139</v>
      </c>
      <c r="Q37" s="5"/>
    </row>
    <row r="38" spans="3:17" x14ac:dyDescent="0.25">
      <c r="F38" s="5">
        <v>45583</v>
      </c>
      <c r="G38" s="102">
        <v>77725797</v>
      </c>
      <c r="Q38" s="5"/>
    </row>
    <row r="39" spans="3:17" x14ac:dyDescent="0.25">
      <c r="F39" s="5">
        <v>45584</v>
      </c>
      <c r="G39" s="102">
        <v>77725797</v>
      </c>
      <c r="Q39" s="5"/>
    </row>
    <row r="40" spans="3:17" x14ac:dyDescent="0.25">
      <c r="F40" s="5">
        <v>45585</v>
      </c>
      <c r="G40" s="102">
        <v>77725797</v>
      </c>
      <c r="Q40" s="5"/>
    </row>
    <row r="41" spans="3:17" x14ac:dyDescent="0.25">
      <c r="F41" s="5">
        <v>45586</v>
      </c>
      <c r="G41" s="102">
        <v>77181044</v>
      </c>
      <c r="Q41" s="5"/>
    </row>
    <row r="42" spans="3:17" x14ac:dyDescent="0.25">
      <c r="F42" s="5">
        <v>45587</v>
      </c>
      <c r="G42" s="102">
        <v>77639407</v>
      </c>
      <c r="Q42" s="5"/>
    </row>
    <row r="43" spans="3:17" x14ac:dyDescent="0.25">
      <c r="F43" s="5">
        <v>45588</v>
      </c>
      <c r="G43" s="102">
        <v>78087122</v>
      </c>
      <c r="Q43" s="5"/>
    </row>
    <row r="44" spans="3:17" x14ac:dyDescent="0.25">
      <c r="F44" s="5">
        <v>45589</v>
      </c>
      <c r="G44" s="102">
        <v>78514235</v>
      </c>
      <c r="Q44" s="5"/>
    </row>
    <row r="45" spans="3:17" x14ac:dyDescent="0.25">
      <c r="F45" s="5">
        <v>45590</v>
      </c>
      <c r="G45" s="102">
        <v>78039333</v>
      </c>
      <c r="Q45" s="5"/>
    </row>
    <row r="46" spans="3:17" x14ac:dyDescent="0.25">
      <c r="F46" s="5">
        <v>45591</v>
      </c>
      <c r="G46" s="102">
        <v>78039333</v>
      </c>
      <c r="Q46" s="5"/>
    </row>
    <row r="47" spans="3:17" x14ac:dyDescent="0.25">
      <c r="F47" s="5">
        <v>45592</v>
      </c>
      <c r="G47" s="102">
        <v>78039333</v>
      </c>
      <c r="Q47" s="5"/>
    </row>
    <row r="48" spans="3:17" x14ac:dyDescent="0.25">
      <c r="F48" s="5">
        <v>45593</v>
      </c>
      <c r="G48" s="102">
        <v>77150977</v>
      </c>
      <c r="Q48" s="5"/>
    </row>
    <row r="49" spans="6:17" x14ac:dyDescent="0.25">
      <c r="F49" s="5">
        <v>45594</v>
      </c>
      <c r="G49" s="102">
        <v>78996384</v>
      </c>
      <c r="Q49" s="5"/>
    </row>
    <row r="50" spans="6:17" x14ac:dyDescent="0.25">
      <c r="F50" s="5">
        <v>45595</v>
      </c>
      <c r="G50" s="102">
        <v>77222588</v>
      </c>
      <c r="Q50" s="5"/>
    </row>
    <row r="51" spans="6:17" x14ac:dyDescent="0.25">
      <c r="F51" s="5">
        <v>45596</v>
      </c>
      <c r="G51" s="102">
        <v>78194093</v>
      </c>
      <c r="Q51" s="5"/>
    </row>
    <row r="52" spans="6:17" x14ac:dyDescent="0.25">
      <c r="F52" s="5">
        <v>45597</v>
      </c>
      <c r="G52" s="102">
        <v>77944508</v>
      </c>
      <c r="Q52" s="5"/>
    </row>
    <row r="53" spans="6:17" x14ac:dyDescent="0.25">
      <c r="F53" s="5">
        <v>45598</v>
      </c>
      <c r="G53" s="102">
        <v>77944508</v>
      </c>
      <c r="Q53" s="5"/>
    </row>
    <row r="54" spans="6:17" x14ac:dyDescent="0.25">
      <c r="F54" s="5">
        <v>45599</v>
      </c>
      <c r="G54" s="102">
        <v>77944508</v>
      </c>
      <c r="Q54" s="5"/>
    </row>
    <row r="55" spans="6:17" x14ac:dyDescent="0.25">
      <c r="F55" s="5">
        <v>45600</v>
      </c>
      <c r="G55" s="102">
        <v>78431759</v>
      </c>
      <c r="Q55" s="5"/>
    </row>
    <row r="56" spans="6:17" x14ac:dyDescent="0.25">
      <c r="F56" s="5">
        <v>45601</v>
      </c>
      <c r="G56" s="102">
        <v>77701046</v>
      </c>
      <c r="Q56" s="5"/>
    </row>
    <row r="57" spans="6:17" x14ac:dyDescent="0.25">
      <c r="F57" s="5">
        <v>45602</v>
      </c>
      <c r="G57" s="102">
        <v>78220344</v>
      </c>
      <c r="Q57" s="5"/>
    </row>
    <row r="58" spans="6:17" x14ac:dyDescent="0.25">
      <c r="F58" s="5">
        <v>45603</v>
      </c>
      <c r="G58" s="102">
        <v>78841234</v>
      </c>
      <c r="Q58" s="5"/>
    </row>
    <row r="59" spans="6:17" x14ac:dyDescent="0.25">
      <c r="F59" s="5">
        <v>45604</v>
      </c>
      <c r="G59" s="102">
        <v>78080806</v>
      </c>
      <c r="Q59" s="5"/>
    </row>
    <row r="60" spans="6:17" x14ac:dyDescent="0.25">
      <c r="F60" s="5">
        <v>45605</v>
      </c>
      <c r="G60" s="102">
        <v>78080806</v>
      </c>
      <c r="Q60" s="5"/>
    </row>
    <row r="61" spans="6:17" x14ac:dyDescent="0.25">
      <c r="F61" s="5">
        <v>45606</v>
      </c>
      <c r="G61" s="102">
        <v>78080806</v>
      </c>
      <c r="Q61" s="5"/>
    </row>
    <row r="62" spans="6:17" x14ac:dyDescent="0.25">
      <c r="F62" s="5">
        <v>45607</v>
      </c>
      <c r="G62" s="102">
        <v>79571873</v>
      </c>
      <c r="Q62" s="5"/>
    </row>
    <row r="63" spans="6:17" x14ac:dyDescent="0.25">
      <c r="F63" s="5">
        <v>45608</v>
      </c>
      <c r="G63" s="102">
        <v>80630501</v>
      </c>
      <c r="Q63" s="5"/>
    </row>
    <row r="64" spans="6:17" x14ac:dyDescent="0.25">
      <c r="F64" s="5">
        <v>45609</v>
      </c>
      <c r="G64" s="102">
        <v>78382857</v>
      </c>
      <c r="Q64" s="5"/>
    </row>
    <row r="65" spans="6:17" x14ac:dyDescent="0.25">
      <c r="F65" s="5">
        <v>45610</v>
      </c>
      <c r="G65" s="102">
        <v>76072226</v>
      </c>
      <c r="Q65" s="5"/>
    </row>
    <row r="66" spans="6:17" x14ac:dyDescent="0.25">
      <c r="F66" s="5">
        <v>45611</v>
      </c>
      <c r="G66" s="102">
        <v>74363017</v>
      </c>
      <c r="Q66" s="5"/>
    </row>
    <row r="67" spans="6:17" x14ac:dyDescent="0.25">
      <c r="F67" s="5">
        <v>45612</v>
      </c>
      <c r="G67" s="102">
        <v>74363017</v>
      </c>
      <c r="Q67" s="5"/>
    </row>
    <row r="68" spans="6:17" x14ac:dyDescent="0.25">
      <c r="F68" s="5">
        <v>45613</v>
      </c>
      <c r="G68" s="102">
        <v>74363017</v>
      </c>
      <c r="Q68" s="5"/>
    </row>
    <row r="69" spans="6:17" x14ac:dyDescent="0.25">
      <c r="F69" s="5">
        <v>45614</v>
      </c>
      <c r="G69" s="102">
        <v>76444266</v>
      </c>
      <c r="Q69" s="5"/>
    </row>
    <row r="70" spans="6:17" x14ac:dyDescent="0.25">
      <c r="F70" s="5">
        <v>45615</v>
      </c>
      <c r="G70" s="102">
        <v>76304000</v>
      </c>
      <c r="Q70" s="5"/>
    </row>
    <row r="71" spans="6:17" x14ac:dyDescent="0.25">
      <c r="F71" s="5">
        <v>45616</v>
      </c>
      <c r="G71" s="102">
        <v>75712023</v>
      </c>
      <c r="Q71" s="5"/>
    </row>
    <row r="72" spans="6:17" x14ac:dyDescent="0.25">
      <c r="F72" s="5">
        <v>45617</v>
      </c>
      <c r="G72" s="102">
        <v>77024240</v>
      </c>
      <c r="Q72" s="5"/>
    </row>
    <row r="73" spans="6:17" x14ac:dyDescent="0.25">
      <c r="F73" s="5">
        <v>45618</v>
      </c>
      <c r="G73" s="102">
        <v>77812677</v>
      </c>
      <c r="Q73" s="5"/>
    </row>
    <row r="74" spans="6:17" x14ac:dyDescent="0.25">
      <c r="F74" s="5">
        <v>45619</v>
      </c>
      <c r="G74" s="102">
        <v>77812677</v>
      </c>
      <c r="Q74" s="5"/>
    </row>
    <row r="75" spans="6:17" x14ac:dyDescent="0.25">
      <c r="F75" s="5">
        <v>45620</v>
      </c>
      <c r="G75" s="102">
        <v>77812677</v>
      </c>
      <c r="Q75" s="5"/>
    </row>
    <row r="76" spans="6:17" x14ac:dyDescent="0.25">
      <c r="F76" s="5">
        <v>45621</v>
      </c>
      <c r="G76" s="102">
        <v>76487391</v>
      </c>
      <c r="Q76" s="5"/>
    </row>
    <row r="77" spans="6:17" x14ac:dyDescent="0.25">
      <c r="F77" s="5">
        <v>45622</v>
      </c>
      <c r="G77" s="102">
        <v>76254828</v>
      </c>
      <c r="Q77" s="5"/>
    </row>
    <row r="78" spans="6:17" x14ac:dyDescent="0.25">
      <c r="F78" s="5">
        <v>45623</v>
      </c>
      <c r="G78" s="102">
        <v>77116542</v>
      </c>
      <c r="Q78" s="5"/>
    </row>
    <row r="79" spans="6:17" x14ac:dyDescent="0.25">
      <c r="F79" s="5">
        <v>45624</v>
      </c>
      <c r="G79" s="102">
        <v>76901838</v>
      </c>
      <c r="Q79" s="5"/>
    </row>
    <row r="80" spans="6:17" x14ac:dyDescent="0.25">
      <c r="F80" s="5">
        <v>45625</v>
      </c>
      <c r="G80" s="102">
        <v>76901838</v>
      </c>
      <c r="Q80" s="5"/>
    </row>
    <row r="81" spans="6:17" x14ac:dyDescent="0.25">
      <c r="F81" s="5">
        <v>45626</v>
      </c>
      <c r="G81" s="102">
        <v>76901838</v>
      </c>
      <c r="Q81" s="5"/>
    </row>
    <row r="82" spans="6:17" x14ac:dyDescent="0.25">
      <c r="F82" s="5">
        <v>45627</v>
      </c>
      <c r="G82" s="102">
        <v>76901838</v>
      </c>
      <c r="Q82" s="5"/>
    </row>
    <row r="83" spans="6:17" x14ac:dyDescent="0.25">
      <c r="F83" s="5">
        <v>45628</v>
      </c>
      <c r="G83" s="102">
        <v>77192871</v>
      </c>
      <c r="Q83" s="5"/>
    </row>
    <row r="84" spans="6:17" x14ac:dyDescent="0.25">
      <c r="F84" s="5">
        <v>45629</v>
      </c>
      <c r="G84" s="102">
        <v>78531730</v>
      </c>
      <c r="Q84" s="5"/>
    </row>
    <row r="85" spans="6:17" x14ac:dyDescent="0.25">
      <c r="F85" s="5">
        <v>45630</v>
      </c>
      <c r="G85" s="102">
        <v>77242277</v>
      </c>
      <c r="Q85" s="5"/>
    </row>
    <row r="86" spans="6:17" x14ac:dyDescent="0.25">
      <c r="F86" s="5">
        <v>45631</v>
      </c>
      <c r="G86" s="102">
        <v>78543701</v>
      </c>
      <c r="Q86" s="5"/>
    </row>
    <row r="87" spans="6:17" x14ac:dyDescent="0.25">
      <c r="F87" s="5">
        <v>45632</v>
      </c>
      <c r="G87" s="102">
        <v>78903641</v>
      </c>
      <c r="Q87" s="5"/>
    </row>
    <row r="88" spans="6:17" x14ac:dyDescent="0.25">
      <c r="F88" s="5">
        <v>45633</v>
      </c>
      <c r="G88" s="102">
        <v>78903641</v>
      </c>
      <c r="Q88" s="5"/>
    </row>
    <row r="89" spans="6:17" x14ac:dyDescent="0.25">
      <c r="F89" s="5">
        <v>45634</v>
      </c>
      <c r="G89" s="102">
        <v>78903641</v>
      </c>
      <c r="Q89" s="5"/>
    </row>
    <row r="90" spans="6:17" x14ac:dyDescent="0.25">
      <c r="F90" s="5">
        <v>45635</v>
      </c>
      <c r="G90" s="102">
        <v>78405282</v>
      </c>
      <c r="Q90" s="5"/>
    </row>
    <row r="91" spans="6:17" x14ac:dyDescent="0.25">
      <c r="F91" s="5">
        <v>45636</v>
      </c>
      <c r="G91" s="102">
        <v>78823007</v>
      </c>
      <c r="Q91" s="5"/>
    </row>
    <row r="92" spans="6:17" x14ac:dyDescent="0.25">
      <c r="F92" s="5">
        <v>45637</v>
      </c>
      <c r="G92" s="102">
        <v>79665940</v>
      </c>
      <c r="Q92" s="5"/>
    </row>
    <row r="93" spans="6:17" x14ac:dyDescent="0.25">
      <c r="F93" s="5">
        <v>45638</v>
      </c>
      <c r="G93" s="102">
        <v>80034301</v>
      </c>
      <c r="Q93" s="5"/>
    </row>
    <row r="94" spans="6:17" x14ac:dyDescent="0.25">
      <c r="F94" s="5">
        <v>45639</v>
      </c>
      <c r="G94" s="102">
        <v>80278813</v>
      </c>
      <c r="Q94" s="5"/>
    </row>
    <row r="95" spans="6:17" x14ac:dyDescent="0.25">
      <c r="F95" s="5">
        <v>45640</v>
      </c>
      <c r="G95" s="102">
        <v>80278813</v>
      </c>
      <c r="Q95" s="5"/>
    </row>
    <row r="96" spans="6:17" x14ac:dyDescent="0.25">
      <c r="F96" s="5">
        <v>45641</v>
      </c>
      <c r="G96" s="102">
        <v>80278813</v>
      </c>
      <c r="Q96" s="5"/>
    </row>
    <row r="97" spans="6:17" x14ac:dyDescent="0.25">
      <c r="F97" s="5">
        <v>45642</v>
      </c>
      <c r="G97" s="102">
        <v>80765425</v>
      </c>
      <c r="Q97" s="5"/>
    </row>
    <row r="98" spans="6:17" x14ac:dyDescent="0.25">
      <c r="F98" s="5">
        <v>45643</v>
      </c>
      <c r="G98" s="102">
        <v>78857437</v>
      </c>
      <c r="Q98" s="5"/>
    </row>
    <row r="99" spans="6:17" x14ac:dyDescent="0.25">
      <c r="F99" s="5">
        <v>45644</v>
      </c>
      <c r="G99" s="102">
        <v>78135933</v>
      </c>
      <c r="Q99" s="5"/>
    </row>
    <row r="100" spans="6:17" x14ac:dyDescent="0.25">
      <c r="F100" s="5">
        <v>45645</v>
      </c>
      <c r="G100" s="102">
        <v>77366080</v>
      </c>
      <c r="Q100" s="5"/>
    </row>
    <row r="101" spans="6:17" x14ac:dyDescent="0.25">
      <c r="F101" s="5">
        <v>45646</v>
      </c>
      <c r="G101" s="102">
        <v>76919548</v>
      </c>
      <c r="Q101" s="5"/>
    </row>
    <row r="102" spans="6:17" x14ac:dyDescent="0.25">
      <c r="F102" s="5">
        <v>45647</v>
      </c>
      <c r="G102" s="102">
        <v>76919548</v>
      </c>
      <c r="Q102" s="5"/>
    </row>
    <row r="103" spans="6:17" x14ac:dyDescent="0.25">
      <c r="F103" s="5">
        <v>45648</v>
      </c>
      <c r="G103" s="102">
        <v>76919548</v>
      </c>
      <c r="Q103" s="5"/>
    </row>
    <row r="104" spans="6:17" x14ac:dyDescent="0.25">
      <c r="F104" s="5">
        <v>45649</v>
      </c>
      <c r="G104" s="102">
        <v>75735257</v>
      </c>
      <c r="Q104" s="5"/>
    </row>
    <row r="105" spans="6:17" x14ac:dyDescent="0.25">
      <c r="F105" s="5">
        <v>45650</v>
      </c>
      <c r="G105" s="102">
        <v>73902569</v>
      </c>
      <c r="Q105" s="5"/>
    </row>
    <row r="106" spans="6:17" x14ac:dyDescent="0.25">
      <c r="F106" s="5">
        <v>45651</v>
      </c>
      <c r="G106" s="102">
        <v>73607654</v>
      </c>
      <c r="Q106" s="5"/>
    </row>
    <row r="107" spans="6:17" x14ac:dyDescent="0.25">
      <c r="F107" s="5">
        <v>45652</v>
      </c>
      <c r="G107" s="102">
        <v>73607654</v>
      </c>
      <c r="Q107" s="5"/>
    </row>
    <row r="108" spans="6:17" x14ac:dyDescent="0.25">
      <c r="F108" s="5">
        <v>45653</v>
      </c>
      <c r="G108" s="102">
        <v>70842392</v>
      </c>
      <c r="Q108" s="5"/>
    </row>
    <row r="109" spans="6:17" x14ac:dyDescent="0.25">
      <c r="F109" s="5">
        <v>45654</v>
      </c>
      <c r="G109" s="102">
        <v>70842392</v>
      </c>
      <c r="Q109" s="5"/>
    </row>
    <row r="110" spans="6:17" x14ac:dyDescent="0.25">
      <c r="F110" s="5">
        <v>45655</v>
      </c>
      <c r="G110" s="102">
        <v>70842392</v>
      </c>
      <c r="Q110" s="5"/>
    </row>
    <row r="111" spans="6:17" x14ac:dyDescent="0.25">
      <c r="F111" s="5">
        <v>45656</v>
      </c>
      <c r="G111" s="102">
        <v>70535581</v>
      </c>
      <c r="Q111" s="5"/>
    </row>
    <row r="112" spans="6:17" x14ac:dyDescent="0.25">
      <c r="F112" s="5">
        <v>45657</v>
      </c>
      <c r="G112" s="102">
        <v>69627759</v>
      </c>
      <c r="Q112" s="5"/>
    </row>
    <row r="113" spans="6:17" x14ac:dyDescent="0.25">
      <c r="F113" s="5">
        <v>45658</v>
      </c>
      <c r="G113" s="102">
        <v>67379077</v>
      </c>
      <c r="Q113" s="5"/>
    </row>
    <row r="114" spans="6:17" x14ac:dyDescent="0.25">
      <c r="F114" s="5">
        <v>45659</v>
      </c>
      <c r="G114" s="102">
        <v>67379077</v>
      </c>
      <c r="Q114" s="5"/>
    </row>
    <row r="115" spans="6:17" x14ac:dyDescent="0.25">
      <c r="F115" s="5">
        <v>45660</v>
      </c>
      <c r="G115" s="102">
        <v>66568760</v>
      </c>
      <c r="Q115" s="5"/>
    </row>
    <row r="116" spans="6:17" x14ac:dyDescent="0.25">
      <c r="F116" s="5">
        <v>45661</v>
      </c>
      <c r="G116" s="102">
        <v>66568760</v>
      </c>
      <c r="Q116" s="5"/>
    </row>
    <row r="117" spans="6:17" x14ac:dyDescent="0.25">
      <c r="F117" s="5">
        <v>45662</v>
      </c>
      <c r="G117" s="102">
        <v>66568760</v>
      </c>
      <c r="Q117" s="5"/>
    </row>
    <row r="118" spans="6:17" x14ac:dyDescent="0.25">
      <c r="F118" s="5">
        <v>45663</v>
      </c>
      <c r="G118" s="102">
        <v>66328350</v>
      </c>
      <c r="Q118" s="5"/>
    </row>
    <row r="119" spans="6:17" x14ac:dyDescent="0.25">
      <c r="F119" s="5">
        <v>45664</v>
      </c>
      <c r="G119" s="102">
        <v>66069365</v>
      </c>
      <c r="Q119" s="5"/>
    </row>
    <row r="120" spans="6:17" x14ac:dyDescent="0.25">
      <c r="F120" s="5">
        <v>45665</v>
      </c>
      <c r="G120" s="102">
        <v>65430637</v>
      </c>
      <c r="Q120" s="5"/>
    </row>
    <row r="121" spans="6:17" x14ac:dyDescent="0.25">
      <c r="F121" s="5">
        <v>45666</v>
      </c>
      <c r="G121" s="102">
        <v>66133957</v>
      </c>
      <c r="Q121" s="5"/>
    </row>
    <row r="122" spans="6:17" x14ac:dyDescent="0.25">
      <c r="F122" s="5">
        <v>45667</v>
      </c>
      <c r="G122" s="102">
        <v>66133957</v>
      </c>
      <c r="Q122" s="5"/>
    </row>
    <row r="123" spans="6:17" x14ac:dyDescent="0.25">
      <c r="F123" s="5">
        <v>45668</v>
      </c>
      <c r="G123" s="102">
        <v>66133957</v>
      </c>
      <c r="Q123" s="5"/>
    </row>
    <row r="124" spans="6:17" x14ac:dyDescent="0.25">
      <c r="F124" s="5">
        <v>45669</v>
      </c>
      <c r="G124" s="102">
        <v>66133957</v>
      </c>
      <c r="Q124" s="5"/>
    </row>
    <row r="125" spans="6:17" x14ac:dyDescent="0.25">
      <c r="F125" s="5">
        <v>45670</v>
      </c>
      <c r="G125" s="102">
        <v>62117652</v>
      </c>
      <c r="Q125" s="5"/>
    </row>
    <row r="126" spans="6:17" x14ac:dyDescent="0.25">
      <c r="F126" s="5">
        <v>45671</v>
      </c>
      <c r="G126" s="102">
        <v>62463415</v>
      </c>
      <c r="Q126" s="5"/>
    </row>
    <row r="127" spans="6:17" x14ac:dyDescent="0.25">
      <c r="F127" s="5">
        <v>45672</v>
      </c>
      <c r="G127" s="102">
        <v>63038142</v>
      </c>
      <c r="Q127" s="5"/>
    </row>
    <row r="128" spans="6:17" x14ac:dyDescent="0.25">
      <c r="F128" s="5">
        <v>45673</v>
      </c>
      <c r="G128" s="102">
        <v>63254084</v>
      </c>
      <c r="Q128" s="5"/>
    </row>
    <row r="129" spans="6:17" x14ac:dyDescent="0.25">
      <c r="F129" s="5">
        <v>45674</v>
      </c>
      <c r="G129" s="102">
        <v>62309845</v>
      </c>
      <c r="Q129" s="5"/>
    </row>
    <row r="130" spans="6:17" x14ac:dyDescent="0.25">
      <c r="F130" s="5">
        <v>45675</v>
      </c>
      <c r="G130" s="102">
        <v>62309845</v>
      </c>
      <c r="Q130" s="5"/>
    </row>
    <row r="131" spans="6:17" x14ac:dyDescent="0.25">
      <c r="F131" s="5">
        <v>45676</v>
      </c>
      <c r="G131" s="102">
        <v>62309845</v>
      </c>
      <c r="Q131" s="5"/>
    </row>
    <row r="132" spans="6:17" x14ac:dyDescent="0.25">
      <c r="F132" s="5">
        <v>45677</v>
      </c>
      <c r="G132" s="102">
        <v>61621960</v>
      </c>
      <c r="Q132" s="5"/>
    </row>
    <row r="133" spans="6:17" x14ac:dyDescent="0.25">
      <c r="F133" s="5">
        <v>45678</v>
      </c>
      <c r="G133" s="102">
        <v>61621960</v>
      </c>
      <c r="Q133" s="5"/>
    </row>
    <row r="134" spans="6:17" x14ac:dyDescent="0.25">
      <c r="F134" s="5">
        <v>45679</v>
      </c>
      <c r="G134" s="102">
        <v>62866242</v>
      </c>
      <c r="Q134" s="5"/>
    </row>
    <row r="135" spans="6:17" x14ac:dyDescent="0.25">
      <c r="F135" s="5">
        <v>45680</v>
      </c>
      <c r="G135" s="102">
        <v>63098492</v>
      </c>
      <c r="Q135" s="5"/>
    </row>
    <row r="136" spans="6:17" x14ac:dyDescent="0.25">
      <c r="F136" s="5">
        <v>45681</v>
      </c>
      <c r="G136" s="102">
        <v>62130317</v>
      </c>
      <c r="Q136" s="5"/>
    </row>
    <row r="137" spans="6:17" x14ac:dyDescent="0.25">
      <c r="F137" s="5">
        <v>45682</v>
      </c>
      <c r="G137" s="102">
        <v>62130317</v>
      </c>
      <c r="Q137" s="5"/>
    </row>
    <row r="138" spans="6:17" x14ac:dyDescent="0.25">
      <c r="F138" s="5">
        <v>45683</v>
      </c>
      <c r="G138" s="102">
        <v>62130317</v>
      </c>
      <c r="Q138" s="5"/>
    </row>
    <row r="139" spans="6:17" x14ac:dyDescent="0.25">
      <c r="F139" s="5">
        <v>45684</v>
      </c>
      <c r="G139" s="102">
        <v>61037378</v>
      </c>
      <c r="Q139" s="5"/>
    </row>
    <row r="140" spans="6:17" x14ac:dyDescent="0.25">
      <c r="F140" s="5">
        <v>45685</v>
      </c>
      <c r="G140" s="102">
        <v>60108561</v>
      </c>
      <c r="Q140" s="5"/>
    </row>
    <row r="141" spans="6:17" x14ac:dyDescent="0.25">
      <c r="F141" s="5">
        <v>45686</v>
      </c>
      <c r="G141" s="102">
        <v>60700592</v>
      </c>
      <c r="Q141" s="5"/>
    </row>
    <row r="142" spans="6:17" x14ac:dyDescent="0.25">
      <c r="F142" s="5">
        <v>45687</v>
      </c>
      <c r="G142" s="102">
        <v>60614319</v>
      </c>
      <c r="Q142" s="5"/>
    </row>
    <row r="143" spans="6:17" x14ac:dyDescent="0.25">
      <c r="F143" s="5">
        <v>45688</v>
      </c>
      <c r="G143" s="102">
        <v>59640727</v>
      </c>
      <c r="Q143" s="5"/>
    </row>
    <row r="144" spans="6:17" x14ac:dyDescent="0.25">
      <c r="F144" s="5">
        <v>45689</v>
      </c>
      <c r="G144" s="102">
        <v>59640727</v>
      </c>
      <c r="Q144" s="5"/>
    </row>
    <row r="145" spans="6:17" x14ac:dyDescent="0.25">
      <c r="F145" s="5">
        <v>45690</v>
      </c>
      <c r="G145" s="102">
        <v>59640727</v>
      </c>
      <c r="Q145" s="5"/>
    </row>
    <row r="146" spans="6:17" x14ac:dyDescent="0.25">
      <c r="F146" s="5">
        <v>45691</v>
      </c>
      <c r="G146" s="102">
        <v>59612004</v>
      </c>
      <c r="Q146" s="5"/>
    </row>
    <row r="147" spans="6:17" x14ac:dyDescent="0.25">
      <c r="F147" s="5">
        <v>45692</v>
      </c>
      <c r="G147" s="102">
        <v>59332187</v>
      </c>
      <c r="Q147" s="5"/>
    </row>
    <row r="148" spans="6:17" x14ac:dyDescent="0.25">
      <c r="F148" s="5">
        <v>45693</v>
      </c>
      <c r="G148" s="102">
        <v>59504823</v>
      </c>
      <c r="Q148" s="5"/>
    </row>
    <row r="149" spans="6:17" x14ac:dyDescent="0.25">
      <c r="F149" s="5">
        <v>45694</v>
      </c>
      <c r="G149" s="102">
        <v>61989043</v>
      </c>
      <c r="Q149" s="5"/>
    </row>
    <row r="150" spans="6:17" x14ac:dyDescent="0.25">
      <c r="F150" s="5">
        <v>45695</v>
      </c>
      <c r="G150" s="102">
        <v>59661191</v>
      </c>
      <c r="Q150" s="5"/>
    </row>
    <row r="151" spans="6:17" x14ac:dyDescent="0.25">
      <c r="F151" s="5">
        <v>45696</v>
      </c>
      <c r="G151" s="102">
        <v>59661191</v>
      </c>
      <c r="Q151" s="5"/>
    </row>
    <row r="152" spans="6:17" x14ac:dyDescent="0.25">
      <c r="F152" s="5">
        <v>45697</v>
      </c>
      <c r="G152" s="102">
        <v>59661191</v>
      </c>
      <c r="Q152" s="5"/>
    </row>
    <row r="153" spans="6:17" x14ac:dyDescent="0.25">
      <c r="F153" s="5">
        <v>45698</v>
      </c>
      <c r="G153" s="102">
        <v>59984082</v>
      </c>
      <c r="Q153" s="5"/>
    </row>
    <row r="154" spans="6:17" x14ac:dyDescent="0.25">
      <c r="F154" s="5">
        <v>45699</v>
      </c>
      <c r="G154" s="102">
        <v>62323189</v>
      </c>
      <c r="Q154" s="5"/>
    </row>
    <row r="155" spans="6:17" x14ac:dyDescent="0.25">
      <c r="F155" s="5">
        <v>45700</v>
      </c>
      <c r="G155" s="102">
        <v>60070520</v>
      </c>
      <c r="Q155" s="5"/>
    </row>
    <row r="156" spans="6:17" x14ac:dyDescent="0.25">
      <c r="F156" s="5">
        <v>45701</v>
      </c>
      <c r="G156" s="102">
        <v>60659650</v>
      </c>
      <c r="Q156" s="5"/>
    </row>
    <row r="157" spans="6:17" x14ac:dyDescent="0.25">
      <c r="F157" s="5">
        <v>45702</v>
      </c>
      <c r="G157" s="102">
        <v>60839140</v>
      </c>
      <c r="Q157" s="5"/>
    </row>
    <row r="158" spans="6:17" x14ac:dyDescent="0.25">
      <c r="F158" s="5">
        <v>45703</v>
      </c>
      <c r="G158" s="102">
        <v>60839140</v>
      </c>
      <c r="Q158" s="5"/>
    </row>
    <row r="159" spans="6:17" x14ac:dyDescent="0.25">
      <c r="F159" s="5">
        <v>45704</v>
      </c>
      <c r="G159" s="102">
        <v>60839140</v>
      </c>
      <c r="Q159" s="5"/>
    </row>
    <row r="160" spans="6:17" x14ac:dyDescent="0.25">
      <c r="F160" s="5">
        <v>45705</v>
      </c>
      <c r="G160" s="102">
        <v>61498198</v>
      </c>
      <c r="Q160" s="5"/>
    </row>
    <row r="161" spans="6:17" x14ac:dyDescent="0.25">
      <c r="F161" s="5">
        <v>45706</v>
      </c>
      <c r="G161" s="102">
        <v>61498198</v>
      </c>
      <c r="Q161" s="5"/>
    </row>
    <row r="162" spans="6:17" x14ac:dyDescent="0.25">
      <c r="F162" s="5">
        <v>45707</v>
      </c>
      <c r="G162" s="102">
        <v>62951793</v>
      </c>
      <c r="Q162" s="5"/>
    </row>
    <row r="163" spans="6:17" x14ac:dyDescent="0.25">
      <c r="F163" s="5">
        <v>45708</v>
      </c>
      <c r="G163" s="102">
        <v>64114550</v>
      </c>
      <c r="Q163" s="5"/>
    </row>
    <row r="164" spans="6:17" x14ac:dyDescent="0.25">
      <c r="F164" s="5">
        <v>45709</v>
      </c>
      <c r="G164" s="102">
        <v>62730715</v>
      </c>
      <c r="Q164" s="5"/>
    </row>
    <row r="165" spans="6:17" x14ac:dyDescent="0.25">
      <c r="F165" s="5">
        <v>45710</v>
      </c>
      <c r="G165" s="102">
        <v>62730715</v>
      </c>
      <c r="Q165" s="5"/>
    </row>
    <row r="166" spans="6:17" x14ac:dyDescent="0.25">
      <c r="F166" s="5">
        <v>45711</v>
      </c>
      <c r="G166" s="102">
        <v>62730715</v>
      </c>
      <c r="Q166" s="5"/>
    </row>
    <row r="167" spans="6:17" x14ac:dyDescent="0.25">
      <c r="F167" s="5">
        <v>45712</v>
      </c>
      <c r="G167" s="102">
        <v>65076285</v>
      </c>
      <c r="Q167" s="5"/>
    </row>
    <row r="168" spans="6:17" x14ac:dyDescent="0.25">
      <c r="F168" s="5">
        <v>45713</v>
      </c>
      <c r="G168" s="102">
        <v>63588815</v>
      </c>
      <c r="Q168" s="5"/>
    </row>
    <row r="169" spans="6:17" x14ac:dyDescent="0.25">
      <c r="F169" s="5">
        <v>45714</v>
      </c>
      <c r="G169" s="102">
        <v>64718004</v>
      </c>
      <c r="Q169" s="5"/>
    </row>
    <row r="170" spans="6:17" x14ac:dyDescent="0.25">
      <c r="F170" s="5">
        <v>45715</v>
      </c>
      <c r="G170" s="102">
        <v>66746083</v>
      </c>
      <c r="Q170" s="5"/>
    </row>
    <row r="171" spans="6:17" x14ac:dyDescent="0.25">
      <c r="F171" s="5">
        <v>45716</v>
      </c>
      <c r="G171" s="102">
        <v>68037562</v>
      </c>
      <c r="Q171" s="5"/>
    </row>
    <row r="172" spans="6:17" x14ac:dyDescent="0.25">
      <c r="F172" s="5">
        <v>45717</v>
      </c>
      <c r="G172" s="102">
        <v>68037562</v>
      </c>
      <c r="Q172" s="5"/>
    </row>
    <row r="173" spans="6:17" x14ac:dyDescent="0.25">
      <c r="F173" s="5">
        <v>45718</v>
      </c>
      <c r="G173" s="102">
        <v>68037562</v>
      </c>
      <c r="Q173" s="5"/>
    </row>
    <row r="174" spans="6:17" x14ac:dyDescent="0.25">
      <c r="F174" s="5">
        <v>45719</v>
      </c>
      <c r="G174" s="102">
        <v>67129145</v>
      </c>
      <c r="Q174" s="5"/>
    </row>
    <row r="175" spans="6:17" x14ac:dyDescent="0.25">
      <c r="F175" s="5">
        <v>45720</v>
      </c>
      <c r="G175" s="102">
        <v>69096093</v>
      </c>
      <c r="Q175" s="5"/>
    </row>
    <row r="176" spans="6:17" x14ac:dyDescent="0.25">
      <c r="F176" s="5">
        <v>45721</v>
      </c>
      <c r="G176" s="102">
        <v>69089073</v>
      </c>
      <c r="Q176" s="5"/>
    </row>
    <row r="177" spans="6:17" x14ac:dyDescent="0.25">
      <c r="F177" s="5">
        <v>45722</v>
      </c>
      <c r="G177" s="102">
        <v>71899068</v>
      </c>
      <c r="Q177" s="5"/>
    </row>
    <row r="178" spans="6:17" x14ac:dyDescent="0.25">
      <c r="F178" s="5">
        <v>45723</v>
      </c>
      <c r="G178" s="102">
        <v>74191807</v>
      </c>
      <c r="Q178" s="5"/>
    </row>
    <row r="179" spans="6:17" x14ac:dyDescent="0.25">
      <c r="F179" s="5">
        <v>45724</v>
      </c>
      <c r="G179" s="102">
        <v>74191807</v>
      </c>
      <c r="Q179" s="5"/>
    </row>
    <row r="180" spans="6:17" x14ac:dyDescent="0.25">
      <c r="F180" s="5">
        <v>45725</v>
      </c>
      <c r="G180" s="102">
        <v>74191807</v>
      </c>
      <c r="Q180" s="5"/>
    </row>
    <row r="181" spans="6:17" x14ac:dyDescent="0.25">
      <c r="F181" s="5">
        <v>45726</v>
      </c>
      <c r="G181" s="102">
        <v>73325943</v>
      </c>
      <c r="Q181" s="5"/>
    </row>
    <row r="182" spans="6:17" x14ac:dyDescent="0.25">
      <c r="F182" s="5">
        <v>45727</v>
      </c>
      <c r="G182" s="102">
        <v>74670206</v>
      </c>
      <c r="Q182" s="5"/>
    </row>
    <row r="183" spans="6:17" x14ac:dyDescent="0.25">
      <c r="F183" s="5">
        <v>45728</v>
      </c>
      <c r="G183" s="102">
        <v>77250156</v>
      </c>
      <c r="Q183" s="5"/>
    </row>
    <row r="184" spans="6:17" x14ac:dyDescent="0.25">
      <c r="F184" s="5">
        <v>45729</v>
      </c>
      <c r="G184" s="102">
        <v>78482111</v>
      </c>
      <c r="Q184" s="5"/>
    </row>
    <row r="185" spans="6:17" x14ac:dyDescent="0.25">
      <c r="F185" s="5">
        <v>45730</v>
      </c>
      <c r="G185" s="102">
        <v>79531877</v>
      </c>
      <c r="Q185" s="5"/>
    </row>
    <row r="186" spans="6:17" x14ac:dyDescent="0.25">
      <c r="F186" s="5">
        <v>45731</v>
      </c>
      <c r="G186" s="102">
        <v>79531877</v>
      </c>
      <c r="Q186" s="5"/>
    </row>
    <row r="187" spans="6:17" x14ac:dyDescent="0.25">
      <c r="F187" s="5">
        <v>45732</v>
      </c>
      <c r="G187" s="102">
        <v>79531877</v>
      </c>
      <c r="Q187" s="5"/>
    </row>
    <row r="188" spans="6:17" x14ac:dyDescent="0.25">
      <c r="F188" s="5">
        <v>45733</v>
      </c>
      <c r="G188" s="102">
        <v>81331870</v>
      </c>
      <c r="Q188" s="5"/>
    </row>
    <row r="189" spans="6:17" x14ac:dyDescent="0.25">
      <c r="F189" s="5">
        <v>45734</v>
      </c>
      <c r="G189" s="102">
        <v>80296397</v>
      </c>
      <c r="Q189" s="5"/>
    </row>
    <row r="190" spans="6:17" x14ac:dyDescent="0.25">
      <c r="F190" s="5">
        <v>45735</v>
      </c>
      <c r="G190" s="102">
        <v>80594032</v>
      </c>
      <c r="Q190" s="5"/>
    </row>
    <row r="191" spans="6:17" x14ac:dyDescent="0.25">
      <c r="F191" s="5">
        <v>45736</v>
      </c>
      <c r="G191" s="102">
        <v>79849567</v>
      </c>
      <c r="Q191" s="5"/>
    </row>
    <row r="192" spans="6:17" x14ac:dyDescent="0.25">
      <c r="F192" s="5">
        <v>45737</v>
      </c>
      <c r="G192" s="102">
        <v>78658832</v>
      </c>
      <c r="Q192" s="5"/>
    </row>
    <row r="193" spans="6:17" x14ac:dyDescent="0.25">
      <c r="F193" s="5">
        <v>45738</v>
      </c>
      <c r="G193" s="102">
        <v>78658832</v>
      </c>
      <c r="Q193" s="5"/>
    </row>
    <row r="194" spans="6:17" x14ac:dyDescent="0.25">
      <c r="F194" s="5">
        <v>45739</v>
      </c>
      <c r="G194" s="102">
        <v>78658832</v>
      </c>
      <c r="Q194" s="5"/>
    </row>
    <row r="195" spans="6:17" x14ac:dyDescent="0.25">
      <c r="F195" s="5">
        <v>45740</v>
      </c>
      <c r="G195" s="102">
        <v>78636490</v>
      </c>
      <c r="Q195" s="5"/>
    </row>
    <row r="196" spans="6:17" x14ac:dyDescent="0.25">
      <c r="F196" s="5">
        <v>45741</v>
      </c>
      <c r="G196" s="102">
        <v>78015313</v>
      </c>
      <c r="Q196" s="5"/>
    </row>
    <row r="197" spans="6:17" x14ac:dyDescent="0.25">
      <c r="F197" s="5">
        <v>45742</v>
      </c>
      <c r="G197" s="102">
        <v>79379260</v>
      </c>
      <c r="Q197" s="5"/>
    </row>
    <row r="198" spans="6:17" x14ac:dyDescent="0.25">
      <c r="F198" s="5">
        <v>45743</v>
      </c>
      <c r="G198" s="102">
        <v>78991178</v>
      </c>
      <c r="Q198" s="5"/>
    </row>
    <row r="199" spans="6:17" x14ac:dyDescent="0.25">
      <c r="F199" s="5">
        <v>45744</v>
      </c>
      <c r="G199" s="102">
        <v>77421970</v>
      </c>
      <c r="Q199" s="5"/>
    </row>
    <row r="200" spans="6:17" x14ac:dyDescent="0.25">
      <c r="F200" s="5">
        <v>45745</v>
      </c>
      <c r="G200" s="102">
        <v>77421970</v>
      </c>
      <c r="Q200" s="5"/>
    </row>
    <row r="201" spans="6:17" x14ac:dyDescent="0.25">
      <c r="F201" s="5">
        <v>45746</v>
      </c>
      <c r="G201" s="102">
        <v>77421970</v>
      </c>
      <c r="Q201" s="5"/>
    </row>
    <row r="202" spans="6:17" x14ac:dyDescent="0.25">
      <c r="F202" s="5">
        <v>45747</v>
      </c>
      <c r="G202" s="102">
        <v>77253347</v>
      </c>
      <c r="Q202" s="5"/>
    </row>
    <row r="203" spans="6:17" x14ac:dyDescent="0.25">
      <c r="F203" s="5">
        <v>45748</v>
      </c>
      <c r="G203" s="102">
        <v>76463964</v>
      </c>
      <c r="Q203" s="5"/>
    </row>
    <row r="204" spans="6:17" x14ac:dyDescent="0.25">
      <c r="F204" s="5">
        <v>45749</v>
      </c>
      <c r="G204" s="102">
        <v>76124299</v>
      </c>
      <c r="Q204" s="5"/>
    </row>
    <row r="205" spans="6:17" x14ac:dyDescent="0.25">
      <c r="F205" s="5">
        <v>45750</v>
      </c>
      <c r="G205" s="102">
        <v>77745476</v>
      </c>
      <c r="Q205" s="5"/>
    </row>
    <row r="206" spans="6:17" x14ac:dyDescent="0.25">
      <c r="F206" s="5">
        <v>45751</v>
      </c>
      <c r="G206" s="102">
        <v>78172889</v>
      </c>
      <c r="Q206" s="5"/>
    </row>
    <row r="207" spans="6:17" x14ac:dyDescent="0.25">
      <c r="F207" s="5">
        <v>45752</v>
      </c>
      <c r="G207" s="102">
        <v>78172889</v>
      </c>
      <c r="Q207" s="5"/>
    </row>
    <row r="208" spans="6:17" x14ac:dyDescent="0.25">
      <c r="F208" s="5">
        <v>45753</v>
      </c>
      <c r="G208" s="102">
        <v>78172889</v>
      </c>
      <c r="Q208" s="5"/>
    </row>
    <row r="209" spans="6:17" x14ac:dyDescent="0.25">
      <c r="F209" s="5">
        <v>45754</v>
      </c>
      <c r="G209" s="102">
        <v>79383485</v>
      </c>
      <c r="Q209" s="5"/>
    </row>
    <row r="210" spans="6:17" x14ac:dyDescent="0.25">
      <c r="F210" s="5">
        <v>45755</v>
      </c>
      <c r="G210" s="102">
        <v>78179344</v>
      </c>
      <c r="Q210" s="5"/>
    </row>
    <row r="211" spans="6:17" x14ac:dyDescent="0.25">
      <c r="F211" s="5">
        <v>45756</v>
      </c>
      <c r="G211" s="102">
        <v>79218491</v>
      </c>
      <c r="Q211" s="5"/>
    </row>
    <row r="212" spans="6:17" x14ac:dyDescent="0.25">
      <c r="F212" s="5">
        <v>45757</v>
      </c>
      <c r="G212" s="102">
        <v>79126224</v>
      </c>
      <c r="Q212" s="5"/>
    </row>
    <row r="213" spans="6:17" x14ac:dyDescent="0.25">
      <c r="F213" s="5">
        <v>45758</v>
      </c>
      <c r="G213" s="102">
        <v>79563976</v>
      </c>
      <c r="Q213" s="5"/>
    </row>
    <row r="214" spans="6:17" x14ac:dyDescent="0.25">
      <c r="F214" s="5">
        <v>45759</v>
      </c>
      <c r="G214" s="102">
        <v>79563976</v>
      </c>
      <c r="Q214" s="5"/>
    </row>
    <row r="215" spans="6:17" x14ac:dyDescent="0.25">
      <c r="F215" s="5">
        <v>45760</v>
      </c>
      <c r="G215" s="102">
        <v>79563976</v>
      </c>
      <c r="Q215" s="5"/>
    </row>
    <row r="216" spans="6:17" x14ac:dyDescent="0.25">
      <c r="F216" s="5">
        <v>45761</v>
      </c>
      <c r="G216" s="102">
        <v>80706405</v>
      </c>
      <c r="Q216" s="5"/>
    </row>
    <row r="217" spans="6:17" x14ac:dyDescent="0.25">
      <c r="F217" s="5">
        <v>45762</v>
      </c>
      <c r="G217" s="102">
        <v>81292809</v>
      </c>
      <c r="Q217" s="5"/>
    </row>
    <row r="218" spans="6:17" x14ac:dyDescent="0.25">
      <c r="F218" s="5">
        <v>45763</v>
      </c>
      <c r="G218" s="102">
        <v>81302709</v>
      </c>
      <c r="Q218" s="5"/>
    </row>
    <row r="219" spans="6:17" x14ac:dyDescent="0.25">
      <c r="F219" s="5">
        <v>45764</v>
      </c>
      <c r="G219" s="102">
        <v>81436402</v>
      </c>
      <c r="Q219" s="5"/>
    </row>
    <row r="220" spans="6:17" x14ac:dyDescent="0.25">
      <c r="F220" s="5">
        <v>45765</v>
      </c>
      <c r="G220" s="102">
        <v>81454337</v>
      </c>
      <c r="Q220" s="5"/>
    </row>
    <row r="221" spans="6:17" x14ac:dyDescent="0.25">
      <c r="F221" s="5">
        <v>45766</v>
      </c>
      <c r="G221" s="102">
        <v>81454337</v>
      </c>
      <c r="Q221" s="5"/>
    </row>
    <row r="222" spans="6:17" x14ac:dyDescent="0.25">
      <c r="F222" s="5">
        <v>45767</v>
      </c>
      <c r="G222" s="102">
        <v>81454337</v>
      </c>
      <c r="Q222" s="5"/>
    </row>
    <row r="223" spans="6:17" x14ac:dyDescent="0.25">
      <c r="F223" s="5">
        <v>45768</v>
      </c>
      <c r="G223" s="102">
        <v>76288451</v>
      </c>
      <c r="Q223" s="5"/>
    </row>
    <row r="224" spans="6:17" x14ac:dyDescent="0.25">
      <c r="F224" s="5">
        <v>45769</v>
      </c>
      <c r="G224" s="102">
        <v>80997738</v>
      </c>
      <c r="Q224" s="5"/>
    </row>
    <row r="225" spans="6:17" x14ac:dyDescent="0.25">
      <c r="F225" s="5">
        <v>45770</v>
      </c>
      <c r="G225" s="102">
        <v>80618128</v>
      </c>
      <c r="Q225" s="5"/>
    </row>
    <row r="226" spans="6:17" x14ac:dyDescent="0.25">
      <c r="F226" s="5">
        <v>45771</v>
      </c>
      <c r="G226" s="102">
        <v>80872481</v>
      </c>
      <c r="Q226" s="5"/>
    </row>
    <row r="227" spans="6:17" x14ac:dyDescent="0.25">
      <c r="F227" s="5">
        <v>45772</v>
      </c>
      <c r="G227" s="102">
        <v>81321739</v>
      </c>
      <c r="Q227" s="5"/>
    </row>
    <row r="228" spans="6:17" x14ac:dyDescent="0.25">
      <c r="F228" s="5">
        <v>45773</v>
      </c>
      <c r="G228" s="102">
        <v>81321739</v>
      </c>
      <c r="Q228" s="5"/>
    </row>
    <row r="229" spans="6:17" x14ac:dyDescent="0.25">
      <c r="F229" s="5">
        <v>45774</v>
      </c>
      <c r="G229" s="102">
        <v>81321739</v>
      </c>
      <c r="Q229" s="5"/>
    </row>
    <row r="230" spans="6:17" x14ac:dyDescent="0.25">
      <c r="F230" s="5">
        <v>45775</v>
      </c>
      <c r="G230" s="102">
        <v>82451219</v>
      </c>
      <c r="Q230" s="5"/>
    </row>
    <row r="231" spans="6:17" x14ac:dyDescent="0.25">
      <c r="F231" s="5">
        <v>45776</v>
      </c>
      <c r="G231" s="102">
        <v>81355005</v>
      </c>
      <c r="Q231" s="5"/>
    </row>
    <row r="232" spans="6:17" x14ac:dyDescent="0.25">
      <c r="F232" s="5">
        <v>45777</v>
      </c>
      <c r="G232" s="102">
        <v>81393414</v>
      </c>
      <c r="Q232" s="5"/>
    </row>
    <row r="233" spans="6:17" x14ac:dyDescent="0.25">
      <c r="F233" s="5">
        <v>45778</v>
      </c>
      <c r="G233" s="102">
        <v>81317940</v>
      </c>
      <c r="Q233" s="5"/>
    </row>
    <row r="234" spans="6:17" x14ac:dyDescent="0.25">
      <c r="F234" s="5">
        <v>45779</v>
      </c>
      <c r="G234" s="102">
        <v>80654174</v>
      </c>
      <c r="Q234" s="5"/>
    </row>
    <row r="235" spans="6:17" x14ac:dyDescent="0.25">
      <c r="F235" s="5">
        <v>45780</v>
      </c>
      <c r="G235" s="102">
        <v>80654174</v>
      </c>
      <c r="Q235" s="5"/>
    </row>
    <row r="236" spans="6:17" x14ac:dyDescent="0.25">
      <c r="F236" s="5">
        <v>45781</v>
      </c>
      <c r="G236" s="102">
        <v>80654174</v>
      </c>
      <c r="Q236" s="5"/>
    </row>
    <row r="237" spans="6:17" x14ac:dyDescent="0.25">
      <c r="F237" s="5">
        <v>45782</v>
      </c>
      <c r="G237" s="102">
        <v>82070542</v>
      </c>
      <c r="Q237" s="5"/>
    </row>
    <row r="238" spans="6:17" x14ac:dyDescent="0.25">
      <c r="F238" s="5">
        <v>45783</v>
      </c>
      <c r="G238" s="102">
        <v>81869977</v>
      </c>
      <c r="Q238" s="5"/>
    </row>
    <row r="239" spans="6:17" x14ac:dyDescent="0.25">
      <c r="F239" s="5">
        <v>45784</v>
      </c>
      <c r="G239" s="102">
        <v>82847454</v>
      </c>
      <c r="Q239" s="5"/>
    </row>
    <row r="240" spans="6:17" x14ac:dyDescent="0.25">
      <c r="F240" s="5">
        <v>45785</v>
      </c>
      <c r="G240" s="102">
        <v>83213904</v>
      </c>
      <c r="Q240" s="5"/>
    </row>
    <row r="241" spans="6:17" x14ac:dyDescent="0.25">
      <c r="F241" s="5">
        <v>45786</v>
      </c>
      <c r="G241" s="102">
        <v>83036339</v>
      </c>
      <c r="Q241" s="5"/>
    </row>
    <row r="242" spans="6:17" x14ac:dyDescent="0.25">
      <c r="F242" s="5">
        <v>45787</v>
      </c>
      <c r="G242" s="102">
        <v>83036339</v>
      </c>
      <c r="Q242" s="5"/>
    </row>
    <row r="243" spans="6:17" x14ac:dyDescent="0.25">
      <c r="F243" s="5">
        <v>45788</v>
      </c>
      <c r="G243" s="102">
        <v>83036339</v>
      </c>
      <c r="Q243" s="5"/>
    </row>
    <row r="244" spans="6:17" x14ac:dyDescent="0.25">
      <c r="F244" s="5">
        <v>45789</v>
      </c>
      <c r="G244" s="102">
        <v>83941957</v>
      </c>
      <c r="Q244" s="5"/>
    </row>
    <row r="245" spans="6:17" x14ac:dyDescent="0.25">
      <c r="F245" s="5">
        <v>45790</v>
      </c>
      <c r="G245" s="102">
        <v>84648679</v>
      </c>
      <c r="Q245" s="5"/>
    </row>
    <row r="246" spans="6:17" x14ac:dyDescent="0.25">
      <c r="F246" s="5">
        <v>45791</v>
      </c>
      <c r="G246" s="102">
        <v>84751962</v>
      </c>
      <c r="Q246" s="5"/>
    </row>
    <row r="247" spans="6:17" x14ac:dyDescent="0.25">
      <c r="F247" s="5">
        <v>45792</v>
      </c>
      <c r="G247" s="102">
        <v>84646304</v>
      </c>
      <c r="Q247" s="5"/>
    </row>
    <row r="248" spans="6:17" x14ac:dyDescent="0.25">
      <c r="F248" s="5">
        <v>45793</v>
      </c>
      <c r="G248" s="102">
        <v>85015009</v>
      </c>
      <c r="Q248" s="5"/>
    </row>
    <row r="249" spans="6:17" x14ac:dyDescent="0.25">
      <c r="F249" s="5">
        <v>45794</v>
      </c>
      <c r="G249" s="102">
        <v>85015009</v>
      </c>
      <c r="Q249" s="5"/>
    </row>
    <row r="250" spans="6:17" x14ac:dyDescent="0.25">
      <c r="F250" s="5">
        <v>45795</v>
      </c>
      <c r="G250" s="102">
        <v>85015009</v>
      </c>
      <c r="Q250" s="5"/>
    </row>
    <row r="251" spans="6:17" x14ac:dyDescent="0.25">
      <c r="F251" s="5">
        <v>45796</v>
      </c>
      <c r="G251" s="102">
        <v>84046359</v>
      </c>
      <c r="Q251" s="5"/>
    </row>
    <row r="252" spans="6:17" x14ac:dyDescent="0.25">
      <c r="F252" s="5">
        <v>45797</v>
      </c>
      <c r="G252" s="102">
        <v>83287544</v>
      </c>
      <c r="Q252" s="5"/>
    </row>
    <row r="253" spans="6:17" x14ac:dyDescent="0.25">
      <c r="F253" s="5">
        <v>45798</v>
      </c>
      <c r="G253" s="102">
        <v>82641740</v>
      </c>
      <c r="Q253" s="5"/>
    </row>
    <row r="254" spans="6:17" x14ac:dyDescent="0.25">
      <c r="F254" s="5">
        <v>45799</v>
      </c>
      <c r="G254" s="102">
        <v>82173378</v>
      </c>
      <c r="Q254" s="5"/>
    </row>
    <row r="255" spans="6:17" x14ac:dyDescent="0.25">
      <c r="F255" s="5">
        <v>45800</v>
      </c>
      <c r="G255" s="102">
        <v>81214499</v>
      </c>
      <c r="Q255" s="5"/>
    </row>
    <row r="256" spans="6:17" x14ac:dyDescent="0.25">
      <c r="F256" s="5">
        <v>45801</v>
      </c>
      <c r="G256" s="102">
        <v>81214499</v>
      </c>
      <c r="Q256" s="5"/>
    </row>
    <row r="257" spans="6:17" x14ac:dyDescent="0.25">
      <c r="F257" s="5">
        <v>45802</v>
      </c>
      <c r="G257" s="102">
        <v>81214499</v>
      </c>
      <c r="Q257" s="5"/>
    </row>
    <row r="258" spans="6:17" x14ac:dyDescent="0.25">
      <c r="F258" s="5">
        <v>45803</v>
      </c>
      <c r="G258" s="102">
        <v>79806585</v>
      </c>
      <c r="Q258" s="5"/>
    </row>
    <row r="259" spans="6:17" x14ac:dyDescent="0.25">
      <c r="F259" s="5">
        <v>45804</v>
      </c>
      <c r="G259" s="102">
        <v>79806585</v>
      </c>
      <c r="Q259" s="5"/>
    </row>
    <row r="260" spans="6:17" x14ac:dyDescent="0.25">
      <c r="F260" s="5">
        <v>45805</v>
      </c>
      <c r="G260" s="102">
        <v>81429570</v>
      </c>
      <c r="Q260" s="5"/>
    </row>
    <row r="261" spans="6:17" x14ac:dyDescent="0.25">
      <c r="F261" s="5">
        <v>45806</v>
      </c>
      <c r="G261" s="102">
        <v>80085217</v>
      </c>
      <c r="Q261" s="5"/>
    </row>
    <row r="262" spans="6:17" x14ac:dyDescent="0.25">
      <c r="F262" s="5">
        <v>45807</v>
      </c>
      <c r="G262" s="102">
        <v>79394696</v>
      </c>
      <c r="Q262" s="5"/>
    </row>
    <row r="263" spans="6:17" x14ac:dyDescent="0.25">
      <c r="F263" s="5">
        <v>45808</v>
      </c>
      <c r="G263" s="102">
        <v>79394696</v>
      </c>
      <c r="Q263" s="5"/>
    </row>
    <row r="264" spans="6:17" x14ac:dyDescent="0.25">
      <c r="F264" s="5">
        <v>45809</v>
      </c>
      <c r="G264" s="102">
        <v>79394696</v>
      </c>
      <c r="Q264" s="5"/>
    </row>
    <row r="265" spans="6:17" x14ac:dyDescent="0.25">
      <c r="F265" s="5">
        <v>45810</v>
      </c>
      <c r="G265" s="102">
        <v>76998079</v>
      </c>
      <c r="Q265" s="5"/>
    </row>
    <row r="266" spans="6:17" x14ac:dyDescent="0.25">
      <c r="F266" s="5">
        <v>45811</v>
      </c>
      <c r="G266" s="102">
        <v>77332680</v>
      </c>
      <c r="Q266" s="5"/>
    </row>
    <row r="267" spans="6:17" x14ac:dyDescent="0.25">
      <c r="F267" s="5">
        <v>45812</v>
      </c>
      <c r="G267" s="102">
        <v>77862245</v>
      </c>
      <c r="Q267" s="5"/>
    </row>
    <row r="268" spans="6:17" x14ac:dyDescent="0.25">
      <c r="F268" s="5">
        <v>45813</v>
      </c>
      <c r="G268" s="102">
        <v>76753203</v>
      </c>
      <c r="Q268" s="5"/>
    </row>
    <row r="269" spans="6:17" x14ac:dyDescent="0.25">
      <c r="F269" s="5">
        <v>45814</v>
      </c>
      <c r="G269" s="102">
        <v>77285274</v>
      </c>
      <c r="Q269" s="5"/>
    </row>
    <row r="270" spans="6:17" x14ac:dyDescent="0.25">
      <c r="F270" s="5">
        <v>45815</v>
      </c>
      <c r="G270" s="102">
        <v>77285274</v>
      </c>
      <c r="Q270" s="5"/>
    </row>
    <row r="271" spans="6:17" x14ac:dyDescent="0.25">
      <c r="F271" s="5">
        <v>45816</v>
      </c>
      <c r="G271" s="102">
        <v>77285274</v>
      </c>
      <c r="Q271" s="5"/>
    </row>
    <row r="272" spans="6:17" x14ac:dyDescent="0.25">
      <c r="F272" s="5">
        <v>45817</v>
      </c>
      <c r="G272" s="102">
        <v>78178481</v>
      </c>
      <c r="Q272" s="5"/>
    </row>
    <row r="273" spans="6:17" x14ac:dyDescent="0.25">
      <c r="F273" s="5">
        <v>45818</v>
      </c>
      <c r="G273" s="102">
        <v>78522618</v>
      </c>
      <c r="Q273" s="5"/>
    </row>
    <row r="274" spans="6:17" x14ac:dyDescent="0.25">
      <c r="F274" s="5">
        <v>45819</v>
      </c>
      <c r="G274" s="102">
        <v>76277694</v>
      </c>
      <c r="Q274" s="5"/>
    </row>
    <row r="275" spans="6:17" x14ac:dyDescent="0.25">
      <c r="F275" s="5">
        <v>45820</v>
      </c>
      <c r="G275" s="102">
        <v>75461190</v>
      </c>
      <c r="Q275" s="5"/>
    </row>
    <row r="276" spans="6:17" x14ac:dyDescent="0.25">
      <c r="F276" s="5">
        <v>45821</v>
      </c>
      <c r="G276" s="102">
        <v>76594798</v>
      </c>
      <c r="Q276" s="5"/>
    </row>
    <row r="277" spans="6:17" x14ac:dyDescent="0.25">
      <c r="F277" s="5">
        <v>45822</v>
      </c>
      <c r="G277" s="102">
        <v>76594798</v>
      </c>
      <c r="Q277" s="5"/>
    </row>
    <row r="278" spans="6:17" x14ac:dyDescent="0.25">
      <c r="F278" s="5">
        <v>45823</v>
      </c>
      <c r="G278" s="102">
        <v>76594798</v>
      </c>
      <c r="Q278" s="5"/>
    </row>
    <row r="279" spans="6:17" x14ac:dyDescent="0.25">
      <c r="F279" s="5">
        <v>45824</v>
      </c>
      <c r="G279" s="102">
        <v>77096746</v>
      </c>
      <c r="Q279" s="5"/>
    </row>
    <row r="280" spans="6:17" x14ac:dyDescent="0.25">
      <c r="F280" s="5">
        <v>45825</v>
      </c>
      <c r="G280" s="102">
        <v>76936559</v>
      </c>
      <c r="Q280" s="5"/>
    </row>
    <row r="281" spans="6:17" x14ac:dyDescent="0.25">
      <c r="F281" s="5">
        <v>45826</v>
      </c>
      <c r="G281" s="102">
        <v>77837881</v>
      </c>
      <c r="Q281" s="5"/>
    </row>
    <row r="282" spans="6:17" x14ac:dyDescent="0.25">
      <c r="F282" s="5">
        <v>45827</v>
      </c>
      <c r="G282" s="102">
        <v>77468884</v>
      </c>
      <c r="Q282" s="5"/>
    </row>
    <row r="283" spans="6:17" x14ac:dyDescent="0.25">
      <c r="F283" s="5">
        <v>45828</v>
      </c>
      <c r="G283" s="102">
        <v>77468884</v>
      </c>
      <c r="Q283" s="5"/>
    </row>
    <row r="284" spans="6:17" x14ac:dyDescent="0.25">
      <c r="F284" s="5">
        <v>45829</v>
      </c>
      <c r="G284" s="102">
        <v>77468884</v>
      </c>
      <c r="Q284" s="5"/>
    </row>
    <row r="285" spans="6:17" x14ac:dyDescent="0.25">
      <c r="F285" s="5">
        <v>45830</v>
      </c>
      <c r="G285" s="102">
        <v>77468884</v>
      </c>
      <c r="Q285" s="5"/>
    </row>
    <row r="286" spans="6:17" x14ac:dyDescent="0.25">
      <c r="F286" s="5">
        <v>45831</v>
      </c>
      <c r="G286" s="102">
        <v>78052445</v>
      </c>
      <c r="Q286" s="5"/>
    </row>
    <row r="287" spans="6:17" x14ac:dyDescent="0.25">
      <c r="F287" s="5">
        <v>45832</v>
      </c>
      <c r="G287" s="102">
        <v>78049823</v>
      </c>
      <c r="Q287" s="5"/>
    </row>
    <row r="288" spans="6:17" x14ac:dyDescent="0.25">
      <c r="F288" s="5">
        <v>45833</v>
      </c>
      <c r="G288" s="102">
        <v>79416460</v>
      </c>
      <c r="Q288" s="5"/>
    </row>
    <row r="289" spans="6:17" x14ac:dyDescent="0.25">
      <c r="F289" s="5">
        <v>45834</v>
      </c>
      <c r="G289" s="102">
        <v>79594263</v>
      </c>
      <c r="Q289" s="5"/>
    </row>
    <row r="290" spans="6:17" x14ac:dyDescent="0.25">
      <c r="F290" s="5">
        <v>45835</v>
      </c>
      <c r="G290" s="102">
        <v>79263829</v>
      </c>
      <c r="Q290" s="5"/>
    </row>
    <row r="291" spans="6:17" x14ac:dyDescent="0.25">
      <c r="F291" s="5">
        <v>45836</v>
      </c>
      <c r="G291" s="102">
        <v>79263829</v>
      </c>
      <c r="Q291" s="5"/>
    </row>
    <row r="292" spans="6:17" x14ac:dyDescent="0.25">
      <c r="F292" s="5">
        <v>45837</v>
      </c>
      <c r="G292" s="102">
        <v>79263829</v>
      </c>
      <c r="Q292" s="5"/>
    </row>
    <row r="293" spans="6:17" x14ac:dyDescent="0.25">
      <c r="F293" s="5">
        <v>45838</v>
      </c>
      <c r="G293" s="102">
        <v>79845016</v>
      </c>
      <c r="Q293" s="5"/>
    </row>
    <row r="294" spans="6:17" x14ac:dyDescent="0.25">
      <c r="F294" s="5">
        <v>45839</v>
      </c>
      <c r="G294" s="102">
        <v>80074233</v>
      </c>
      <c r="Q294" s="5"/>
    </row>
    <row r="295" spans="6:17" x14ac:dyDescent="0.25">
      <c r="F295" s="5">
        <v>45840</v>
      </c>
      <c r="G295" s="102">
        <v>79143806</v>
      </c>
      <c r="Q295" s="5"/>
    </row>
    <row r="296" spans="6:17" x14ac:dyDescent="0.25">
      <c r="F296" s="5">
        <v>45841</v>
      </c>
      <c r="G296" s="102">
        <v>78055220</v>
      </c>
      <c r="Q296" s="5"/>
    </row>
    <row r="297" spans="6:17" x14ac:dyDescent="0.25">
      <c r="F297" s="5">
        <v>45842</v>
      </c>
      <c r="G297" s="102">
        <v>76887412</v>
      </c>
      <c r="Q297" s="5"/>
    </row>
    <row r="298" spans="6:17" x14ac:dyDescent="0.25">
      <c r="F298" s="5">
        <v>45843</v>
      </c>
      <c r="G298" s="102">
        <v>76887412</v>
      </c>
      <c r="Q298" s="5"/>
    </row>
    <row r="299" spans="6:17" x14ac:dyDescent="0.25">
      <c r="F299" s="5">
        <v>45844</v>
      </c>
      <c r="G299" s="102">
        <v>76887412</v>
      </c>
      <c r="Q299" s="5"/>
    </row>
    <row r="300" spans="6:17" x14ac:dyDescent="0.25">
      <c r="F300" s="5">
        <v>45845</v>
      </c>
      <c r="G300" s="102">
        <v>76887412</v>
      </c>
      <c r="Q300" s="5"/>
    </row>
    <row r="301" spans="6:17" x14ac:dyDescent="0.25">
      <c r="F301" s="5">
        <v>45846</v>
      </c>
      <c r="G301" s="102">
        <v>74306002</v>
      </c>
      <c r="Q301" s="5"/>
    </row>
    <row r="302" spans="6:17" x14ac:dyDescent="0.25">
      <c r="F302" s="5">
        <v>45847</v>
      </c>
      <c r="G302" s="102">
        <v>72877411</v>
      </c>
      <c r="Q302" s="5"/>
    </row>
    <row r="303" spans="6:17" x14ac:dyDescent="0.25">
      <c r="F303" s="5">
        <v>45848</v>
      </c>
      <c r="G303" s="102">
        <v>71760387</v>
      </c>
      <c r="Q303" s="5"/>
    </row>
    <row r="304" spans="6:17" x14ac:dyDescent="0.25">
      <c r="F304" s="5">
        <v>45849</v>
      </c>
      <c r="G304" s="102">
        <v>71307307</v>
      </c>
      <c r="Q304" s="5"/>
    </row>
    <row r="305" spans="6:17" x14ac:dyDescent="0.25">
      <c r="F305" s="5">
        <v>45850</v>
      </c>
      <c r="G305" s="102">
        <v>71307307</v>
      </c>
      <c r="Q305" s="5"/>
    </row>
    <row r="306" spans="6:17" x14ac:dyDescent="0.25">
      <c r="F306" s="5">
        <v>45851</v>
      </c>
      <c r="G306" s="102">
        <v>71307307</v>
      </c>
      <c r="Q306" s="5"/>
    </row>
    <row r="307" spans="6:17" x14ac:dyDescent="0.25">
      <c r="F307" s="5">
        <v>45852</v>
      </c>
      <c r="G307" s="102">
        <v>69577756</v>
      </c>
      <c r="Q307" s="5"/>
    </row>
    <row r="308" spans="6:17" x14ac:dyDescent="0.25">
      <c r="F308" s="5">
        <v>45853</v>
      </c>
      <c r="G308" s="102">
        <v>67732235</v>
      </c>
      <c r="Q308" s="5"/>
    </row>
    <row r="309" spans="6:17" x14ac:dyDescent="0.25">
      <c r="F309" s="5">
        <v>45854</v>
      </c>
      <c r="G309" s="102">
        <v>69962139</v>
      </c>
      <c r="Q309" s="5"/>
    </row>
    <row r="310" spans="6:17" x14ac:dyDescent="0.25">
      <c r="F310" s="5">
        <v>45855</v>
      </c>
      <c r="G310" s="102">
        <v>70306230</v>
      </c>
      <c r="Q310" s="5"/>
    </row>
    <row r="311" spans="6:17" x14ac:dyDescent="0.25">
      <c r="F311" s="5">
        <v>45856</v>
      </c>
      <c r="G311" s="102">
        <v>70028449</v>
      </c>
      <c r="Q311" s="5"/>
    </row>
    <row r="312" spans="6:17" x14ac:dyDescent="0.25">
      <c r="F312" s="5">
        <v>45857</v>
      </c>
      <c r="G312" s="102">
        <v>70028449</v>
      </c>
      <c r="Q312" s="5"/>
    </row>
    <row r="313" spans="6:17" x14ac:dyDescent="0.25">
      <c r="F313" s="5">
        <v>45858</v>
      </c>
      <c r="G313" s="102">
        <v>70028449</v>
      </c>
      <c r="Q313" s="5"/>
    </row>
    <row r="314" spans="6:17" x14ac:dyDescent="0.25">
      <c r="F314" s="5">
        <v>45859</v>
      </c>
      <c r="G314" s="102">
        <v>70999201</v>
      </c>
      <c r="Q314" s="5"/>
    </row>
    <row r="315" spans="6:17" x14ac:dyDescent="0.25">
      <c r="F315" s="5">
        <v>45860</v>
      </c>
      <c r="G315" s="102">
        <v>70600880</v>
      </c>
      <c r="Q315" s="5"/>
    </row>
    <row r="316" spans="6:17" x14ac:dyDescent="0.25">
      <c r="F316" s="5">
        <v>45861</v>
      </c>
      <c r="G316" s="102">
        <v>71590310</v>
      </c>
      <c r="Q316" s="5"/>
    </row>
    <row r="317" spans="6:17" x14ac:dyDescent="0.25">
      <c r="F317" s="5">
        <v>45862</v>
      </c>
      <c r="G317" s="102">
        <v>71523149</v>
      </c>
      <c r="Q317" s="5"/>
    </row>
    <row r="318" spans="6:17" x14ac:dyDescent="0.25">
      <c r="F318" s="5">
        <v>45863</v>
      </c>
      <c r="G318" s="102">
        <v>70002126</v>
      </c>
      <c r="Q318" s="5"/>
    </row>
    <row r="319" spans="6:17" x14ac:dyDescent="0.25">
      <c r="F319" s="5">
        <v>45864</v>
      </c>
      <c r="G319" s="102">
        <v>70002126</v>
      </c>
      <c r="Q319" s="5"/>
    </row>
    <row r="320" spans="6:17" x14ac:dyDescent="0.25">
      <c r="F320" s="5">
        <v>45865</v>
      </c>
      <c r="G320" s="102">
        <v>70002126</v>
      </c>
      <c r="Q320" s="5"/>
    </row>
    <row r="321" spans="6:17" x14ac:dyDescent="0.25">
      <c r="F321" s="5">
        <v>45866</v>
      </c>
      <c r="G321" s="102">
        <v>71879187</v>
      </c>
      <c r="Q321" s="5"/>
    </row>
    <row r="322" spans="6:17" x14ac:dyDescent="0.25">
      <c r="F322" s="5">
        <v>45867</v>
      </c>
      <c r="G322" s="102">
        <v>71394076</v>
      </c>
      <c r="Q322" s="5"/>
    </row>
    <row r="323" spans="6:17" x14ac:dyDescent="0.25">
      <c r="F323" s="5">
        <v>45868</v>
      </c>
      <c r="G323" s="102">
        <v>72307273</v>
      </c>
      <c r="Q323" s="5"/>
    </row>
    <row r="324" spans="6:17" x14ac:dyDescent="0.25">
      <c r="F324" s="5">
        <v>45869</v>
      </c>
      <c r="G324" s="102">
        <v>73537179</v>
      </c>
      <c r="Q324" s="5"/>
    </row>
    <row r="325" spans="6:17" x14ac:dyDescent="0.25">
      <c r="F325" s="5">
        <v>45870</v>
      </c>
      <c r="G325" s="102">
        <v>71986527</v>
      </c>
      <c r="Q325" s="5"/>
    </row>
    <row r="326" spans="6:17" x14ac:dyDescent="0.25">
      <c r="F326" s="5">
        <v>45871</v>
      </c>
      <c r="G326" s="102">
        <v>71986527</v>
      </c>
      <c r="Q326" s="5"/>
    </row>
    <row r="327" spans="6:17" x14ac:dyDescent="0.25">
      <c r="F327" s="5">
        <v>45872</v>
      </c>
      <c r="G327" s="102">
        <v>71986527</v>
      </c>
      <c r="Q327" s="5"/>
    </row>
    <row r="328" spans="6:17" x14ac:dyDescent="0.25">
      <c r="F328" s="5">
        <v>45873</v>
      </c>
      <c r="G328" s="102">
        <v>72550508</v>
      </c>
      <c r="Q328" s="5"/>
    </row>
    <row r="329" spans="6:17" x14ac:dyDescent="0.25">
      <c r="F329" s="5">
        <v>45874</v>
      </c>
      <c r="G329" s="102">
        <v>73377664</v>
      </c>
      <c r="Q329" s="5"/>
    </row>
    <row r="330" spans="6:17" x14ac:dyDescent="0.25">
      <c r="F330" s="5">
        <v>45875</v>
      </c>
      <c r="G330" s="102">
        <v>73887797</v>
      </c>
      <c r="Q330" s="5"/>
    </row>
    <row r="331" spans="6:17" x14ac:dyDescent="0.25">
      <c r="F331" s="5">
        <v>45876</v>
      </c>
      <c r="G331" s="102">
        <v>75274400</v>
      </c>
      <c r="Q331" s="5"/>
    </row>
    <row r="332" spans="6:17" x14ac:dyDescent="0.25">
      <c r="F332" s="5">
        <v>45877</v>
      </c>
      <c r="G332" s="102">
        <v>74177336</v>
      </c>
      <c r="Q332" s="5"/>
    </row>
    <row r="333" spans="6:17" x14ac:dyDescent="0.25">
      <c r="F333" s="5">
        <v>45878</v>
      </c>
      <c r="G333" s="102">
        <v>74177336</v>
      </c>
      <c r="Q333" s="5"/>
    </row>
    <row r="334" spans="6:17" x14ac:dyDescent="0.25">
      <c r="F334" s="5">
        <v>45879</v>
      </c>
      <c r="G334" s="102">
        <v>74177336</v>
      </c>
      <c r="Q334" s="5"/>
    </row>
    <row r="335" spans="6:17" x14ac:dyDescent="0.25">
      <c r="F335" s="5">
        <v>45880</v>
      </c>
      <c r="G335" s="102">
        <v>74658331</v>
      </c>
      <c r="Q335" s="5"/>
    </row>
    <row r="336" spans="6:17" x14ac:dyDescent="0.25">
      <c r="F336" s="5">
        <v>45881</v>
      </c>
      <c r="G336" s="102">
        <v>77178635</v>
      </c>
      <c r="Q336" s="5"/>
    </row>
    <row r="337" spans="6:17" x14ac:dyDescent="0.25">
      <c r="F337" s="5">
        <v>45882</v>
      </c>
      <c r="G337" s="102">
        <v>77383488</v>
      </c>
      <c r="Q337" s="5"/>
    </row>
    <row r="338" spans="6:17" x14ac:dyDescent="0.25">
      <c r="F338" s="5">
        <v>45883</v>
      </c>
      <c r="G338" s="102">
        <v>77872527</v>
      </c>
      <c r="Q338" s="5"/>
    </row>
    <row r="339" spans="6:17" x14ac:dyDescent="0.25">
      <c r="F339" s="5">
        <v>45884</v>
      </c>
      <c r="G339" s="102">
        <v>78096508</v>
      </c>
      <c r="Q339" s="5"/>
    </row>
    <row r="340" spans="6:17" x14ac:dyDescent="0.25">
      <c r="F340" s="5">
        <v>45885</v>
      </c>
      <c r="G340" s="102">
        <v>78096508</v>
      </c>
      <c r="Q340" s="5"/>
    </row>
    <row r="341" spans="6:17" x14ac:dyDescent="0.25">
      <c r="F341" s="5">
        <v>45886</v>
      </c>
      <c r="G341" s="102">
        <v>78096508</v>
      </c>
      <c r="Q341" s="5"/>
    </row>
    <row r="342" spans="6:17" x14ac:dyDescent="0.25">
      <c r="F342" s="5">
        <v>45887</v>
      </c>
      <c r="G342" s="102">
        <v>76710309</v>
      </c>
      <c r="Q342" s="5"/>
    </row>
    <row r="343" spans="6:17" x14ac:dyDescent="0.25">
      <c r="F343" s="5">
        <v>45888</v>
      </c>
      <c r="G343" s="102">
        <v>76685906</v>
      </c>
      <c r="Q343" s="5"/>
    </row>
    <row r="344" spans="6:17" x14ac:dyDescent="0.25">
      <c r="F344" s="5">
        <v>45889</v>
      </c>
      <c r="G344" s="102">
        <v>76868751</v>
      </c>
      <c r="Q344" s="5"/>
    </row>
    <row r="345" spans="6:17" x14ac:dyDescent="0.25">
      <c r="F345" s="5">
        <v>45890</v>
      </c>
      <c r="G345" s="102">
        <v>76998753</v>
      </c>
      <c r="Q345" s="5"/>
    </row>
    <row r="346" spans="6:17" x14ac:dyDescent="0.25">
      <c r="F346" s="5">
        <v>45891</v>
      </c>
      <c r="G346" s="102">
        <v>77149537</v>
      </c>
      <c r="Q346" s="5"/>
    </row>
    <row r="347" spans="6:17" x14ac:dyDescent="0.25">
      <c r="F347" s="5">
        <v>45892</v>
      </c>
      <c r="G347" s="102">
        <v>77149537</v>
      </c>
      <c r="Q347" s="5"/>
    </row>
    <row r="348" spans="6:17" x14ac:dyDescent="0.25">
      <c r="F348" s="5">
        <v>45893</v>
      </c>
      <c r="G348" s="102">
        <v>77149537</v>
      </c>
      <c r="Q348" s="5"/>
    </row>
    <row r="349" spans="6:17" x14ac:dyDescent="0.25">
      <c r="F349" s="5">
        <v>45894</v>
      </c>
      <c r="G349" s="102">
        <v>77389953</v>
      </c>
      <c r="Q349" s="5"/>
    </row>
    <row r="350" spans="6:17" x14ac:dyDescent="0.25">
      <c r="F350" s="5">
        <v>45895</v>
      </c>
      <c r="G350" s="102">
        <v>77894847</v>
      </c>
      <c r="Q350" s="5"/>
    </row>
    <row r="351" spans="6:17" x14ac:dyDescent="0.25">
      <c r="F351" s="5">
        <v>45896</v>
      </c>
      <c r="G351" s="102">
        <v>79029604</v>
      </c>
      <c r="Q351" s="5"/>
    </row>
    <row r="352" spans="6:17" x14ac:dyDescent="0.25">
      <c r="F352" s="5">
        <v>45897</v>
      </c>
      <c r="G352" s="102">
        <v>78554344</v>
      </c>
      <c r="Q352" s="5"/>
    </row>
    <row r="353" spans="6:17" x14ac:dyDescent="0.25">
      <c r="F353" s="5">
        <v>45898</v>
      </c>
      <c r="G353" s="102">
        <v>78479597</v>
      </c>
      <c r="Q353" s="5"/>
    </row>
    <row r="354" spans="6:17" x14ac:dyDescent="0.25">
      <c r="F354" s="5">
        <v>45899</v>
      </c>
      <c r="G354" s="102">
        <v>78479597</v>
      </c>
      <c r="Q354" s="5"/>
    </row>
    <row r="355" spans="6:17" x14ac:dyDescent="0.25">
      <c r="F355" s="5">
        <v>45900</v>
      </c>
      <c r="G355" s="102">
        <v>78479597</v>
      </c>
      <c r="Q355" s="5"/>
    </row>
    <row r="356" spans="6:17" x14ac:dyDescent="0.25">
      <c r="F356" s="5">
        <v>45901</v>
      </c>
      <c r="G356" s="102">
        <v>78272760</v>
      </c>
      <c r="Q356" s="5"/>
    </row>
    <row r="357" spans="6:17" x14ac:dyDescent="0.25">
      <c r="F357" s="5">
        <v>45902</v>
      </c>
      <c r="G357" s="102">
        <v>78272760</v>
      </c>
      <c r="Q357" s="5"/>
    </row>
    <row r="358" spans="6:17" x14ac:dyDescent="0.25">
      <c r="F358" s="5">
        <v>45903</v>
      </c>
      <c r="G358" s="102">
        <v>79649655</v>
      </c>
      <c r="Q358" s="5"/>
    </row>
    <row r="359" spans="6:17" x14ac:dyDescent="0.25">
      <c r="F359" s="5">
        <v>45904</v>
      </c>
      <c r="G359" s="102">
        <v>80332062</v>
      </c>
      <c r="Q359" s="5"/>
    </row>
    <row r="360" spans="6:17" x14ac:dyDescent="0.25">
      <c r="F360" s="5">
        <v>45905</v>
      </c>
      <c r="G360" s="102">
        <v>81062062</v>
      </c>
      <c r="Q360" s="5"/>
    </row>
    <row r="361" spans="6:17" x14ac:dyDescent="0.25">
      <c r="F361" s="5">
        <v>45906</v>
      </c>
      <c r="G361" s="102">
        <v>81062062</v>
      </c>
      <c r="Q361" s="5"/>
    </row>
    <row r="362" spans="6:17" x14ac:dyDescent="0.25">
      <c r="F362" s="5">
        <v>45907</v>
      </c>
      <c r="G362" s="102">
        <v>81062062</v>
      </c>
      <c r="Q362" s="5"/>
    </row>
    <row r="363" spans="6:17" x14ac:dyDescent="0.25">
      <c r="F363" s="5">
        <v>45908</v>
      </c>
      <c r="G363" s="102">
        <v>81771952</v>
      </c>
      <c r="Q363" s="5"/>
    </row>
    <row r="364" spans="6:17" x14ac:dyDescent="0.25">
      <c r="F364" s="5">
        <v>45909</v>
      </c>
      <c r="G364" s="102">
        <v>83982160</v>
      </c>
      <c r="Q364" s="5"/>
    </row>
    <row r="365" spans="6:17" x14ac:dyDescent="0.25">
      <c r="F365" s="5">
        <v>45910</v>
      </c>
      <c r="G365" s="102">
        <v>84680657</v>
      </c>
      <c r="Q365" s="5"/>
    </row>
    <row r="366" spans="6:17" x14ac:dyDescent="0.25">
      <c r="F366" s="5">
        <v>45911</v>
      </c>
      <c r="G366" s="102">
        <v>85764531</v>
      </c>
      <c r="Q366" s="5"/>
    </row>
    <row r="367" spans="6:17" x14ac:dyDescent="0.25">
      <c r="F367" s="5">
        <v>45912</v>
      </c>
      <c r="G367" s="102">
        <v>86290846</v>
      </c>
      <c r="Q367" s="5"/>
    </row>
    <row r="368" spans="6:17" x14ac:dyDescent="0.25">
      <c r="F368" s="5">
        <v>45913</v>
      </c>
      <c r="G368" s="102">
        <v>86290846</v>
      </c>
      <c r="Q368" s="5"/>
    </row>
    <row r="369" spans="6:17" x14ac:dyDescent="0.25">
      <c r="F369" s="5">
        <v>45914</v>
      </c>
      <c r="G369" s="102">
        <v>86290846</v>
      </c>
      <c r="Q369" s="5"/>
    </row>
    <row r="370" spans="6:17" x14ac:dyDescent="0.25">
      <c r="F370" s="5">
        <v>45915</v>
      </c>
      <c r="G370" s="102">
        <v>86943270</v>
      </c>
      <c r="Q370" s="5"/>
    </row>
    <row r="371" spans="6:17" x14ac:dyDescent="0.25">
      <c r="F371" s="5">
        <v>45916</v>
      </c>
      <c r="G371" s="102">
        <v>86213226</v>
      </c>
      <c r="Q371" s="5"/>
    </row>
    <row r="372" spans="6:17" x14ac:dyDescent="0.25">
      <c r="F372" s="5">
        <v>45917</v>
      </c>
      <c r="G372" s="102">
        <v>85319712</v>
      </c>
      <c r="Q372" s="5"/>
    </row>
    <row r="373" spans="6:17" x14ac:dyDescent="0.25">
      <c r="F373" s="5">
        <v>45918</v>
      </c>
      <c r="G373" s="102">
        <v>84404093</v>
      </c>
      <c r="Q373" s="5"/>
    </row>
    <row r="374" spans="6:17" x14ac:dyDescent="0.25">
      <c r="F374" s="5">
        <v>45919</v>
      </c>
      <c r="G374" s="102">
        <v>83505706</v>
      </c>
      <c r="Q374" s="5"/>
    </row>
    <row r="375" spans="6:17" x14ac:dyDescent="0.25">
      <c r="F375" s="5">
        <v>45920</v>
      </c>
      <c r="G375" s="102">
        <v>83505706</v>
      </c>
      <c r="Q375" s="5"/>
    </row>
    <row r="376" spans="6:17" x14ac:dyDescent="0.25">
      <c r="F376" s="5">
        <v>45921</v>
      </c>
      <c r="G376" s="102">
        <v>83505706</v>
      </c>
      <c r="Q376" s="5"/>
    </row>
    <row r="377" spans="6:17" x14ac:dyDescent="0.25">
      <c r="F377" s="5">
        <v>45922</v>
      </c>
      <c r="G377" s="102">
        <v>82685631</v>
      </c>
      <c r="Q377" s="5"/>
    </row>
    <row r="378" spans="6:17" x14ac:dyDescent="0.25">
      <c r="F378" s="5">
        <v>45923</v>
      </c>
      <c r="G378" s="102">
        <v>79977843</v>
      </c>
      <c r="Q378" s="5"/>
    </row>
    <row r="379" spans="6:17" x14ac:dyDescent="0.25">
      <c r="F379" s="5">
        <v>45924</v>
      </c>
      <c r="G379" s="102">
        <v>79038466</v>
      </c>
      <c r="Q379" s="5"/>
    </row>
    <row r="380" spans="6:17" x14ac:dyDescent="0.25">
      <c r="F380" s="5">
        <v>45925</v>
      </c>
      <c r="G380" s="102">
        <v>79816419</v>
      </c>
      <c r="Q380" s="5"/>
    </row>
    <row r="381" spans="6:17" x14ac:dyDescent="0.25">
      <c r="F381" s="5">
        <v>45926</v>
      </c>
      <c r="G381" s="102">
        <v>78124468</v>
      </c>
    </row>
    <row r="382" spans="6:17" x14ac:dyDescent="0.25">
      <c r="F382" s="5">
        <v>45927</v>
      </c>
      <c r="G382" s="102">
        <v>78124468</v>
      </c>
    </row>
    <row r="383" spans="6:17" x14ac:dyDescent="0.25">
      <c r="F383" s="5">
        <v>45928</v>
      </c>
      <c r="G383" s="102">
        <v>78124468</v>
      </c>
    </row>
    <row r="384" spans="6:17" x14ac:dyDescent="0.25">
      <c r="F384" s="5">
        <v>45929</v>
      </c>
      <c r="G384" s="102">
        <v>76890203</v>
      </c>
    </row>
    <row r="385" spans="6:7" x14ac:dyDescent="0.25">
      <c r="F385" s="5">
        <v>45930</v>
      </c>
      <c r="G385" s="102">
        <v>74022265</v>
      </c>
    </row>
    <row r="386" spans="6:7" x14ac:dyDescent="0.25">
      <c r="F386" s="5">
        <v>45931</v>
      </c>
      <c r="G386" s="102">
        <v>76816175</v>
      </c>
    </row>
  </sheetData>
  <mergeCells count="2">
    <mergeCell ref="B4:Q4"/>
    <mergeCell ref="B9:U9"/>
  </mergeCells>
  <pageMargins left="0.7" right="0.7" top="0.75" bottom="0.75" header="0.3" footer="0.3"/>
  <pageSetup orientation="portrait" horizontalDpi="200" verticalDpi="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E9BA8-A65C-4F15-9717-E5D9D1D01136}">
  <sheetPr codeName="Sheet2">
    <tabColor theme="3"/>
  </sheetPr>
  <dimension ref="A4:J34"/>
  <sheetViews>
    <sheetView zoomScaleNormal="100" workbookViewId="0">
      <pane xSplit="2" ySplit="7" topLeftCell="C8" activePane="bottomRight" state="frozen"/>
      <selection pane="topRight" activeCell="C1" sqref="C1"/>
      <selection pane="bottomLeft" activeCell="A8" sqref="A8"/>
      <selection pane="bottomRight" activeCell="B9" sqref="B9"/>
    </sheetView>
  </sheetViews>
  <sheetFormatPr defaultRowHeight="15.75" x14ac:dyDescent="0.25"/>
  <cols>
    <col min="1" max="1" width="3.28515625" style="6" customWidth="1"/>
    <col min="2" max="2" width="37.5703125" style="6" bestFit="1" customWidth="1"/>
    <col min="3" max="3" width="15.42578125" style="6" customWidth="1"/>
    <col min="4" max="4" width="18.42578125" style="6" bestFit="1" customWidth="1"/>
    <col min="5" max="5" width="36.28515625" style="6" bestFit="1" customWidth="1"/>
    <col min="6" max="6" width="46.28515625" style="6" customWidth="1"/>
    <col min="7" max="7" width="46.140625" style="6" customWidth="1"/>
    <col min="8" max="8" width="43" style="6" customWidth="1"/>
    <col min="9" max="9" width="30.5703125" style="6" customWidth="1"/>
    <col min="10" max="10" width="23.28515625" style="6" customWidth="1"/>
    <col min="11" max="11" width="10.28515625" style="6" bestFit="1" customWidth="1"/>
    <col min="12" max="12" width="27.28515625" style="6" customWidth="1"/>
    <col min="13" max="16384" width="9.140625" style="6"/>
  </cols>
  <sheetData>
    <row r="4" spans="1:10" x14ac:dyDescent="0.25">
      <c r="J4" s="36"/>
    </row>
    <row r="5" spans="1:10" x14ac:dyDescent="0.25">
      <c r="C5" s="56" t="s">
        <v>17</v>
      </c>
      <c r="D5" s="65" t="s">
        <v>11</v>
      </c>
      <c r="E5" s="85" t="s">
        <v>18</v>
      </c>
      <c r="F5" s="87" t="s">
        <v>19</v>
      </c>
      <c r="G5" s="66" cm="1">
        <f t="array" ref="G5">_xll.BTODAY()</f>
        <v>45958</v>
      </c>
      <c r="H5" s="85" t="s">
        <v>20</v>
      </c>
    </row>
    <row r="6" spans="1:10" s="55" customFormat="1" x14ac:dyDescent="0.25">
      <c r="B6" s="57"/>
      <c r="C6" s="53"/>
      <c r="D6" s="54"/>
      <c r="F6" s="88" t="s">
        <v>21</v>
      </c>
      <c r="G6" s="58" t="s">
        <v>22</v>
      </c>
      <c r="H6" s="55" t="s">
        <v>23</v>
      </c>
    </row>
    <row r="7" spans="1:10" s="129" customFormat="1" ht="47.25" x14ac:dyDescent="0.25">
      <c r="B7" s="60" t="s">
        <v>24</v>
      </c>
      <c r="C7" s="60" t="s">
        <v>25</v>
      </c>
      <c r="D7" s="60" t="s">
        <v>26</v>
      </c>
      <c r="E7" s="60" t="s">
        <v>27</v>
      </c>
      <c r="F7" s="60" t="s">
        <v>28</v>
      </c>
      <c r="G7" s="60" t="s">
        <v>29</v>
      </c>
      <c r="H7" s="131" t="s">
        <v>259</v>
      </c>
      <c r="I7" s="130" t="s">
        <v>30</v>
      </c>
      <c r="J7" s="60" t="s">
        <v>31</v>
      </c>
    </row>
    <row r="8" spans="1:10" x14ac:dyDescent="0.25">
      <c r="A8" s="59"/>
      <c r="B8" s="128"/>
      <c r="C8" s="59"/>
      <c r="D8" s="61"/>
      <c r="E8" s="59"/>
      <c r="F8" s="62"/>
      <c r="G8" s="59"/>
      <c r="H8" s="59"/>
      <c r="I8" s="59"/>
      <c r="J8" s="59"/>
    </row>
    <row r="9" spans="1:10" ht="24" x14ac:dyDescent="0.25">
      <c r="A9" s="59"/>
      <c r="B9" s="125" t="s">
        <v>32</v>
      </c>
      <c r="C9" s="125" t="s">
        <v>33</v>
      </c>
      <c r="D9" s="125"/>
      <c r="E9" s="125" t="s">
        <v>34</v>
      </c>
      <c r="F9" s="62" t="s">
        <v>35</v>
      </c>
      <c r="G9" s="77" t="str" cm="1">
        <f t="array" ref="G9">"(Source="&amp;$G$6&amp;",dates="&amp;_xll.BQL.DATE($G$5)&amp;")"</f>
        <v>(Source=S3,dates=2025-10-28)</v>
      </c>
      <c r="H9" s="70" cm="1">
        <f t="array" ref="H9">_xll.BQL($D$5,$B9&amp;$G9,"fill=prev")</f>
        <v>72781230</v>
      </c>
      <c r="I9" s="77" t="str" cm="1">
        <f t="array" ref="I9">"(dates="&amp;_xll.BQL.DATE($G$5)&amp;")"</f>
        <v>(dates=2025-10-28)</v>
      </c>
      <c r="J9" s="72" cm="1">
        <f t="array" ref="J9">_xll.BQL($D$5,$B9&amp;I9,"fill=prev")</f>
        <v>72686353</v>
      </c>
    </row>
    <row r="10" spans="1:10" x14ac:dyDescent="0.25">
      <c r="A10" s="59"/>
      <c r="B10" s="125" t="s">
        <v>36</v>
      </c>
      <c r="C10" s="125" t="s">
        <v>33</v>
      </c>
      <c r="D10" s="125"/>
      <c r="E10" s="125" t="s">
        <v>37</v>
      </c>
      <c r="F10" s="62" t="s">
        <v>38</v>
      </c>
      <c r="G10" s="77" t="str" cm="1">
        <f t="array" ref="G10">"(Source="&amp;$G$6&amp;",dates="&amp;_xll.BQL.DATE($G$5)&amp;")"</f>
        <v>(Source=S3,dates=2025-10-28)</v>
      </c>
      <c r="H10" s="70" cm="1">
        <f t="array" ref="H10">_xll.BQL($D$5,$B10&amp;$G10,"fill=prev")</f>
        <v>32927684076.599998</v>
      </c>
      <c r="I10" s="77" t="str" cm="1">
        <f t="array" ref="I10">"(dates="&amp;_xll.BQL.DATE($G$5)&amp;")"</f>
        <v>(dates=2025-10-28)</v>
      </c>
      <c r="J10" s="72" cm="1">
        <f t="array" ref="J10">_xll.BQL($D$5,$B10&amp;I10,"fill=prev")</f>
        <v>32927684076.599998</v>
      </c>
    </row>
    <row r="11" spans="1:10" ht="84" x14ac:dyDescent="0.25">
      <c r="A11" s="59"/>
      <c r="B11" s="125" t="s">
        <v>39</v>
      </c>
      <c r="C11" s="125" t="s">
        <v>33</v>
      </c>
      <c r="D11" s="125" t="s">
        <v>40</v>
      </c>
      <c r="E11" s="125" t="s">
        <v>34</v>
      </c>
      <c r="F11" s="62" t="s">
        <v>41</v>
      </c>
      <c r="G11" s="77" t="str" cm="1">
        <f t="array" ref="G11">"(Source="&amp;$G$6&amp;",adjusted='False',dates="&amp;_xll.BQL.DATE($G$5)&amp;")"</f>
        <v>(Source=S3,adjusted='False',dates=2025-10-28)</v>
      </c>
      <c r="H11" s="71" cm="1">
        <f t="array" ref="H11">_xll.BQL($D$5,$B11&amp;$G11,"fill=prev")</f>
        <v>2.6</v>
      </c>
      <c r="I11" s="77" t="str" cm="1">
        <f t="array" ref="I11">"(dates="&amp;_xll.BQL.DATE($G$5)&amp;")"</f>
        <v>(dates=2025-10-28)</v>
      </c>
      <c r="J11" s="72" cm="1">
        <f t="array" ref="J11">_xll.BQL($D$5,$B11&amp;I11,"fill=prev")</f>
        <v>2.5845131454153449</v>
      </c>
    </row>
    <row r="12" spans="1:10" ht="48" x14ac:dyDescent="0.25">
      <c r="A12" s="59"/>
      <c r="B12" s="125" t="s">
        <v>39</v>
      </c>
      <c r="C12" s="125" t="s">
        <v>33</v>
      </c>
      <c r="D12" s="125"/>
      <c r="E12" s="125" t="s">
        <v>34</v>
      </c>
      <c r="F12" s="62" t="s">
        <v>42</v>
      </c>
      <c r="G12" s="77" t="str" cm="1">
        <f t="array" ref="G12">"(Source="&amp;$G$6&amp;",dates="&amp;_xll.BQL.DATE($G$5)&amp;")"</f>
        <v>(Source=S3,dates=2025-10-28)</v>
      </c>
      <c r="H12" s="71" cm="1">
        <f t="array" ref="H12">_xll.BQL($D$5,$B12&amp;$G12,"fill=prev")</f>
        <v>2.54</v>
      </c>
      <c r="I12" s="77" t="str" cm="1">
        <f t="array" ref="I12">"(dates="&amp;_xll.BQL.DATE($G$5)&amp;")"</f>
        <v>(dates=2025-10-28)</v>
      </c>
      <c r="J12" s="72" cm="1">
        <f t="array" ref="J12">_xll.BQL($D$5,$B12&amp;I12,"fill=prev")</f>
        <v>2.5845131454153449</v>
      </c>
    </row>
    <row r="13" spans="1:10" ht="48" x14ac:dyDescent="0.25">
      <c r="A13" s="59"/>
      <c r="B13" s="125" t="s">
        <v>43</v>
      </c>
      <c r="C13" s="125" t="s">
        <v>33</v>
      </c>
      <c r="D13" s="125"/>
      <c r="E13" s="125" t="s">
        <v>44</v>
      </c>
      <c r="F13" s="62" t="s">
        <v>45</v>
      </c>
      <c r="G13" s="77" t="str" cm="1">
        <f t="array" ref="G13">"(Source="&amp;$G$6&amp;",dates="&amp;_xll.BQL.DATE($G$5)&amp;")"</f>
        <v>(Source=S3,dates=2025-10-28)</v>
      </c>
      <c r="H13" s="70" cm="1">
        <f t="array" ref="H13">_xll.BQL($D$5,$B13&amp;$G13,"fill=prev")</f>
        <v>2869026745.6399999</v>
      </c>
      <c r="I13" s="77" t="str" cm="1">
        <f t="array" ref="I13">"(dates="&amp;_xll.BQL.DATE($G$5)&amp;")"</f>
        <v>(dates=2025-10-28)</v>
      </c>
      <c r="J13" s="72" cm="1">
        <f t="array" ref="J13">_xll.BQL($D$5,$B13&amp;I13,"fill=prev")</f>
        <v>2813049344</v>
      </c>
    </row>
    <row r="14" spans="1:10" ht="48" x14ac:dyDescent="0.25">
      <c r="A14" s="59"/>
      <c r="B14" s="125" t="s">
        <v>46</v>
      </c>
      <c r="C14" s="125" t="s">
        <v>33</v>
      </c>
      <c r="D14" s="125"/>
      <c r="E14" s="125" t="s">
        <v>37</v>
      </c>
      <c r="F14" s="62" t="s">
        <v>47</v>
      </c>
      <c r="G14" s="77" t="str" cm="1">
        <f t="array" ref="G14">"(Source="&amp;$G$6&amp;",dates="&amp;_xll.BQL.DATE($G$5)&amp;")"</f>
        <v>(Source=S3,dates=2025-10-28)</v>
      </c>
      <c r="H14" s="71" cm="1">
        <f t="array" ref="H14">_xll.BQL($D$5,$B14&amp;$G14,"fill=prev")</f>
        <v>25</v>
      </c>
      <c r="I14" s="77"/>
      <c r="J14" s="63"/>
    </row>
    <row r="15" spans="1:10" ht="36" x14ac:dyDescent="0.25">
      <c r="A15" s="59"/>
      <c r="B15" s="125" t="s">
        <v>48</v>
      </c>
      <c r="C15" s="125" t="s">
        <v>33</v>
      </c>
      <c r="D15" s="125"/>
      <c r="E15" s="125" t="s">
        <v>37</v>
      </c>
      <c r="F15" s="62" t="s">
        <v>49</v>
      </c>
      <c r="G15" s="77" t="str" cm="1">
        <f t="array" ref="G15">"(Source="&amp;$G$6&amp;",dates="&amp;_xll.BQL.DATE($G$5)&amp;")"</f>
        <v>(Source=S3,dates=2025-10-28)</v>
      </c>
      <c r="H15" s="71" cm="1">
        <f t="array" ref="H15">_xll.BQL($D$5,$B15&amp;$G15,"fill=prev")</f>
        <v>25</v>
      </c>
      <c r="I15" s="77"/>
      <c r="J15" s="63"/>
    </row>
    <row r="16" spans="1:10" ht="24" x14ac:dyDescent="0.25">
      <c r="A16" s="59"/>
      <c r="B16" s="125" t="s">
        <v>50</v>
      </c>
      <c r="C16" s="125" t="s">
        <v>33</v>
      </c>
      <c r="D16" s="125"/>
      <c r="E16" s="125" t="s">
        <v>37</v>
      </c>
      <c r="F16" s="62" t="s">
        <v>51</v>
      </c>
      <c r="G16" s="77" t="str" cm="1">
        <f t="array" ref="G16">"(Source="&amp;$G$6&amp;",dates="&amp;_xll.BQL.DATE($G$5)&amp;")"</f>
        <v>(Source=S3,dates=2025-10-28)</v>
      </c>
      <c r="H16" s="71" cm="1">
        <f t="array" ref="H16">_xll.BQL($D$5,$B16&amp;$G16,"fill=prev")</f>
        <v>-1359714164.75</v>
      </c>
      <c r="I16" s="77"/>
      <c r="J16" s="63"/>
    </row>
    <row r="17" spans="1:10" ht="24" x14ac:dyDescent="0.25">
      <c r="A17" s="59"/>
      <c r="B17" s="125" t="s">
        <v>52</v>
      </c>
      <c r="C17" s="125" t="s">
        <v>33</v>
      </c>
      <c r="D17" s="125"/>
      <c r="E17" s="125" t="s">
        <v>37</v>
      </c>
      <c r="F17" s="62" t="s">
        <v>53</v>
      </c>
      <c r="G17" s="77" t="str" cm="1">
        <f t="array" ref="G17">"(Source="&amp;$G$6&amp;",dates="&amp;_xll.BQL.DATE($G$5)&amp;")"</f>
        <v>(Source=S3,dates=2025-10-28)</v>
      </c>
      <c r="H17" s="71" cm="1">
        <f t="array" ref="H17">_xll.BQL($D$5,$B17&amp;$G17,"fill=prev")</f>
        <v>-1359988562.1199999</v>
      </c>
      <c r="I17" s="77"/>
      <c r="J17" s="63"/>
    </row>
    <row r="18" spans="1:10" ht="24" x14ac:dyDescent="0.25">
      <c r="A18" s="59"/>
      <c r="B18" s="125" t="s">
        <v>54</v>
      </c>
      <c r="C18" s="125" t="s">
        <v>33</v>
      </c>
      <c r="D18" s="125"/>
      <c r="E18" s="125" t="s">
        <v>37</v>
      </c>
      <c r="F18" s="62" t="s">
        <v>55</v>
      </c>
      <c r="G18" s="77" t="str" cm="1">
        <f t="array" ref="G18">"(Source="&amp;$G$6&amp;",dates="&amp;_xll.BQL.DATE($G$5)&amp;")"</f>
        <v>(Source=S3,dates=2025-10-28)</v>
      </c>
      <c r="H18" s="71" cm="1">
        <f t="array" ref="H18">_xll.BQL($D$5,$B18&amp;$G18,"fill=prev")</f>
        <v>0</v>
      </c>
      <c r="I18" s="77"/>
      <c r="J18" s="63"/>
    </row>
    <row r="19" spans="1:10" x14ac:dyDescent="0.25">
      <c r="A19" s="59"/>
      <c r="B19" s="125" t="s">
        <v>56</v>
      </c>
      <c r="C19" s="125" t="s">
        <v>33</v>
      </c>
      <c r="D19" s="125"/>
      <c r="E19" s="125" t="s">
        <v>37</v>
      </c>
      <c r="F19" s="62" t="s">
        <v>57</v>
      </c>
      <c r="G19" s="77" t="str" cm="1">
        <f t="array" ref="G19">"(Source="&amp;$G$6&amp;",dates="&amp;_xll.BQL.DATE($G$5)&amp;")"</f>
        <v>(Source=S3,dates=2025-10-28)</v>
      </c>
      <c r="H19" s="70" cm="1">
        <f t="array" ref="H19">_xll.BQL($D$5,$B19&amp;$G19,"fill=prev")</f>
        <v>600635539</v>
      </c>
      <c r="I19" s="77"/>
      <c r="J19" s="63"/>
    </row>
    <row r="20" spans="1:10" x14ac:dyDescent="0.25">
      <c r="A20" s="59"/>
      <c r="B20" s="125" t="s">
        <v>58</v>
      </c>
      <c r="C20" s="125" t="s">
        <v>33</v>
      </c>
      <c r="D20" s="125"/>
      <c r="E20" s="125" t="s">
        <v>37</v>
      </c>
      <c r="F20" s="62" t="s">
        <v>59</v>
      </c>
      <c r="G20" s="77" t="str" cm="1">
        <f t="array" ref="G20">"(Source="&amp;$G$6&amp;",dates="&amp;_xll.BQL.DATE($G$5)&amp;")"</f>
        <v>(Source=S3,dates=2025-10-28)</v>
      </c>
      <c r="H20" s="71" cm="1">
        <f t="array" ref="H20">_xll.BQL($D$5,$B20&amp;$G20,"fill=prev")</f>
        <v>10.8078</v>
      </c>
      <c r="I20" s="77"/>
      <c r="J20" s="63"/>
    </row>
    <row r="21" spans="1:10" ht="24" x14ac:dyDescent="0.25">
      <c r="A21" s="59"/>
      <c r="B21" s="125" t="s">
        <v>60</v>
      </c>
      <c r="C21" s="125" t="s">
        <v>33</v>
      </c>
      <c r="D21" s="125" t="s">
        <v>61</v>
      </c>
      <c r="E21" s="125" t="s">
        <v>34</v>
      </c>
      <c r="F21" s="62" t="s">
        <v>62</v>
      </c>
      <c r="G21" s="77" t="str" cm="1">
        <f t="array" ref="G21">"(Source="&amp;$G$6&amp;",dates="&amp;_xll.BQL.DATE($G$5)&amp;","&amp;D21&amp;")"</f>
        <v>(Source=S3,dates=2025-10-28,adv_days=10)</v>
      </c>
      <c r="H21" s="71" cm="1">
        <f t="array" ref="H21">_xll.BQL($D$5,$B21&amp;$G21,"fill=prev")</f>
        <v>0.87</v>
      </c>
      <c r="I21" s="77" t="str" cm="1">
        <f t="array" ref="I21">"(dates="&amp;_xll.BQL.DATE($G$5)&amp;")"</f>
        <v>(dates=2025-10-28)</v>
      </c>
      <c r="J21" s="73" cm="1">
        <f t="array" ref="J21">_xll.BQL($D$5,$B21&amp;I21,"fill=prev")</f>
        <v>0.77774587386663718</v>
      </c>
    </row>
    <row r="22" spans="1:10" x14ac:dyDescent="0.25">
      <c r="A22" s="59"/>
      <c r="B22" s="125" t="s">
        <v>60</v>
      </c>
      <c r="C22" s="125"/>
      <c r="D22" s="125" t="s">
        <v>63</v>
      </c>
      <c r="E22" s="125" t="s">
        <v>37</v>
      </c>
      <c r="F22" s="62"/>
      <c r="G22" s="77" t="str" cm="1">
        <f t="array" ref="G22">"(Source="&amp;$G$6&amp;",dates="&amp;_xll.BQL.DATE($G$5)&amp;","&amp;D22&amp;")"</f>
        <v>(Source=S3,dates=2025-10-28,adv_days=30)</v>
      </c>
      <c r="H22" s="71" cm="1">
        <f t="array" ref="H22">_xll.BQL($D$5,$B22&amp;$G22,"fill=prev")</f>
        <v>0.79</v>
      </c>
      <c r="I22" s="77"/>
      <c r="J22" s="64"/>
    </row>
    <row r="23" spans="1:10" x14ac:dyDescent="0.25">
      <c r="A23" s="59"/>
      <c r="B23" s="125" t="s">
        <v>60</v>
      </c>
      <c r="C23" s="125"/>
      <c r="D23" s="125" t="s">
        <v>64</v>
      </c>
      <c r="E23" s="125" t="s">
        <v>37</v>
      </c>
      <c r="F23" s="62"/>
      <c r="G23" s="77" t="str" cm="1">
        <f t="array" ref="G23">"(Source="&amp;$G$6&amp;",dates="&amp;_xll.BQL.DATE($G$5)&amp;","&amp;D23&amp;")"</f>
        <v>(Source=S3,dates=2025-10-28,adv_days=90)</v>
      </c>
      <c r="H23" s="71" cm="1">
        <f t="array" ref="H23">_xll.BQL($D$5,$B23&amp;$G23,"fill=prev")</f>
        <v>0.81</v>
      </c>
      <c r="I23" s="77"/>
      <c r="J23" s="64"/>
    </row>
    <row r="24" spans="1:10" ht="24" x14ac:dyDescent="0.25">
      <c r="A24" s="59"/>
      <c r="B24" s="125" t="s">
        <v>65</v>
      </c>
      <c r="C24" s="125" t="s">
        <v>33</v>
      </c>
      <c r="D24" s="125" t="s">
        <v>66</v>
      </c>
      <c r="E24" s="125" t="s">
        <v>37</v>
      </c>
      <c r="F24" s="62" t="s">
        <v>67</v>
      </c>
      <c r="G24" s="77" t="str" cm="1">
        <f t="array" ref="G24">"(Source="&amp;$G$6&amp;",dates="&amp;_xll.BQL.DATE($G$5)&amp;","&amp;D24&amp;")"</f>
        <v>(Source=S3,dates=2025-10-28,side=BID)</v>
      </c>
      <c r="H24" s="71" cm="1">
        <f t="array" ref="H24">_xll.BQL($D$5,$B24&amp;$G24,"fill=prev")</f>
        <v>0.15</v>
      </c>
      <c r="I24" s="77"/>
      <c r="J24" s="64"/>
    </row>
    <row r="25" spans="1:10" ht="24" x14ac:dyDescent="0.25">
      <c r="A25" s="59"/>
      <c r="B25" s="125" t="s">
        <v>65</v>
      </c>
      <c r="C25" s="125" t="s">
        <v>33</v>
      </c>
      <c r="D25" s="125" t="s">
        <v>68</v>
      </c>
      <c r="E25" s="125" t="s">
        <v>37</v>
      </c>
      <c r="F25" s="62" t="s">
        <v>69</v>
      </c>
      <c r="G25" s="77" t="str" cm="1">
        <f t="array" ref="G25">"(Source="&amp;$G$6&amp;",dates="&amp;_xll.BQL.DATE($G$5)&amp;","&amp;D25&amp;")"</f>
        <v>(Source=S3,dates=2025-10-28,side=ASK)</v>
      </c>
      <c r="H25" s="71" cm="1">
        <f t="array" ref="H25">_xll.BQL($D$5,$B25&amp;$G25,"fill=prev")</f>
        <v>0.3</v>
      </c>
      <c r="I25" s="77"/>
      <c r="J25" s="64"/>
    </row>
    <row r="26" spans="1:10" x14ac:dyDescent="0.25">
      <c r="A26" s="59"/>
      <c r="B26" s="125" t="s">
        <v>65</v>
      </c>
      <c r="C26" s="125" t="s">
        <v>33</v>
      </c>
      <c r="D26" s="125" t="s">
        <v>70</v>
      </c>
      <c r="E26" s="125" t="s">
        <v>37</v>
      </c>
      <c r="F26" s="62" t="s">
        <v>71</v>
      </c>
      <c r="G26" s="77" t="str" cm="1">
        <f t="array" ref="G26">"(Source="&amp;$G$6&amp;",dates="&amp;_xll.BQL.DATE($G$5)&amp;","&amp;D26&amp;")"</f>
        <v>(Source=S3,dates=2025-10-28,side=LAST)</v>
      </c>
      <c r="H26" s="71" cm="1">
        <f t="array" ref="H26">_xll.BQL($D$5,$B26&amp;$G26,"fill=prev")</f>
        <v>0.3</v>
      </c>
      <c r="I26" s="77"/>
      <c r="J26" s="64"/>
    </row>
    <row r="30" spans="1:10" x14ac:dyDescent="0.25">
      <c r="C30" s="78" t="s">
        <v>72</v>
      </c>
      <c r="D30" s="74" t="s">
        <v>73</v>
      </c>
      <c r="E30" s="76" t="s">
        <v>74</v>
      </c>
    </row>
    <row r="32" spans="1:10" x14ac:dyDescent="0.25">
      <c r="F32" s="32"/>
    </row>
    <row r="33" spans="6:6" x14ac:dyDescent="0.25">
      <c r="F33" s="62"/>
    </row>
    <row r="34" spans="6:6" x14ac:dyDescent="0.25">
      <c r="F34" s="62"/>
    </row>
  </sheetData>
  <phoneticPr fontId="10" type="noConversion"/>
  <dataValidations count="1">
    <dataValidation type="list" allowBlank="1" showInputMessage="1" showErrorMessage="1" sqref="G6" xr:uid="{DC074C67-A229-4500-A5A2-AB863AC6D187}">
      <formula1>SourceType</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9893E-2E84-4340-8CEC-CDEA4D6D81E0}">
  <sheetPr codeName="Sheet3">
    <tabColor theme="9"/>
  </sheetPr>
  <dimension ref="B5:W9194"/>
  <sheetViews>
    <sheetView showGridLines="0" zoomScaleNormal="100" workbookViewId="0">
      <selection activeCell="C6" sqref="C6"/>
    </sheetView>
  </sheetViews>
  <sheetFormatPr defaultRowHeight="15" x14ac:dyDescent="0.25"/>
  <cols>
    <col min="1" max="1" width="2.42578125" customWidth="1"/>
    <col min="2" max="2" width="59.5703125" style="5" customWidth="1"/>
    <col min="3" max="4" width="28.7109375" customWidth="1"/>
    <col min="5" max="5" width="18.85546875" customWidth="1"/>
    <col min="6" max="6" width="16.7109375" customWidth="1"/>
    <col min="7" max="9" width="12.140625" customWidth="1"/>
    <col min="10" max="10" width="15" customWidth="1"/>
    <col min="11" max="11" width="20.42578125" customWidth="1"/>
    <col min="12" max="12" width="17.85546875" customWidth="1"/>
    <col min="13" max="13" width="14.5703125" customWidth="1"/>
    <col min="14" max="14" width="12.5703125" customWidth="1"/>
    <col min="15" max="15" width="13.85546875" customWidth="1"/>
    <col min="16" max="16" width="13.7109375" customWidth="1"/>
    <col min="17" max="17" width="9.7109375" bestFit="1" customWidth="1"/>
    <col min="18" max="20" width="9.7109375" customWidth="1"/>
    <col min="21" max="21" width="17.5703125" bestFit="1" customWidth="1"/>
    <col min="23" max="23" width="10.7109375" bestFit="1" customWidth="1"/>
  </cols>
  <sheetData>
    <row r="5" spans="2:11" ht="15" customHeight="1" x14ac:dyDescent="0.25">
      <c r="B5" s="42" t="s">
        <v>17</v>
      </c>
      <c r="C5" s="37" t="s">
        <v>75</v>
      </c>
      <c r="D5" s="85" t="s">
        <v>18</v>
      </c>
    </row>
    <row r="6" spans="2:11" ht="15" customHeight="1" x14ac:dyDescent="0.25">
      <c r="B6" s="43" t="s">
        <v>24</v>
      </c>
      <c r="C6" s="38" t="s">
        <v>32</v>
      </c>
      <c r="D6" s="85" t="s">
        <v>76</v>
      </c>
    </row>
    <row r="7" spans="2:11" ht="15" customHeight="1" x14ac:dyDescent="0.25">
      <c r="B7" s="106" t="str">
        <f>IF(C6="SHORT_INT_BORROW_COST","Side =",IF(C6="SHORT_INT_RATIO","adv_days =",IF(C6="SHORT_INT_PCT_FLOAT","adjusted =","")))</f>
        <v/>
      </c>
      <c r="C7" s="38"/>
      <c r="D7" s="85"/>
    </row>
    <row r="8" spans="2:11" x14ac:dyDescent="0.25">
      <c r="B8" s="43" t="s">
        <v>77</v>
      </c>
      <c r="C8" s="38" t="s">
        <v>78</v>
      </c>
      <c r="D8" s="85" t="s">
        <v>79</v>
      </c>
    </row>
    <row r="9" spans="2:11" x14ac:dyDescent="0.25">
      <c r="B9" s="43" t="s">
        <v>80</v>
      </c>
      <c r="C9" s="39" cm="1">
        <f t="array" ref="C9">_xll.BTODAY()</f>
        <v>45958</v>
      </c>
      <c r="D9" s="85" t="s">
        <v>81</v>
      </c>
    </row>
    <row r="10" spans="2:11" x14ac:dyDescent="0.25">
      <c r="B10" s="44" t="s">
        <v>21</v>
      </c>
      <c r="C10" s="40" t="s">
        <v>22</v>
      </c>
      <c r="D10" s="85" t="s">
        <v>82</v>
      </c>
    </row>
    <row r="11" spans="2:11" x14ac:dyDescent="0.25">
      <c r="G11" t="str">
        <f ca="1">_xlfn.FORMULATEXT(G12)</f>
        <v>="Dates"&amp;"=range(-"&amp;C8&amp;", "&amp;@BQL.DATE($C$9)&amp;",frq=d)"</v>
      </c>
    </row>
    <row r="12" spans="2:11" x14ac:dyDescent="0.25">
      <c r="B12" s="45"/>
      <c r="C12" s="11"/>
      <c r="G12" t="str">
        <f>"Dates"&amp;"=range(-"&amp;C8&amp;", "&amp;_xll.BQL.DATE($C$9)&amp;",frq=d)"</f>
        <v>Dates=range(-1y, 2025-10-28,frq=d)</v>
      </c>
    </row>
    <row r="13" spans="2:11" x14ac:dyDescent="0.25">
      <c r="B13" s="96"/>
      <c r="C13" s="97"/>
    </row>
    <row r="14" spans="2:11" x14ac:dyDescent="0.25">
      <c r="B14" s="45"/>
      <c r="C14" s="11"/>
    </row>
    <row r="15" spans="2:11" ht="15.75" x14ac:dyDescent="0.25">
      <c r="B15" s="75" t="s">
        <v>72</v>
      </c>
      <c r="C15" s="74" t="s">
        <v>73</v>
      </c>
      <c r="D15" s="76" t="s">
        <v>74</v>
      </c>
    </row>
    <row r="16" spans="2:11" x14ac:dyDescent="0.25">
      <c r="B16" s="114"/>
      <c r="C16" s="114"/>
      <c r="D16" s="114"/>
      <c r="E16" s="114"/>
      <c r="F16" s="114"/>
      <c r="G16" s="114"/>
      <c r="H16" s="114"/>
      <c r="I16" s="114"/>
      <c r="J16" s="114"/>
      <c r="K16" s="114"/>
    </row>
    <row r="17" spans="2:21" ht="15.75" customHeight="1" x14ac:dyDescent="0.25">
      <c r="B17" s="115" t="str">
        <f ca="1">_xlfn.FORMULATEXT(B18)</f>
        <v>=@BQL($C5,"px_last" &amp;","&amp;$C6,IF(B7&gt;"",B7&amp;C7,""),"Dates"&amp;"=range(-"&amp;$C8&amp;", "&amp;@BQL.DATE($C9)&amp;",frq=d)","Source="&amp;$C10,"fill=prev","showdates=t","showheaders=t","showids=t","cols=3;rows=368")</v>
      </c>
      <c r="C17" s="115"/>
      <c r="D17" s="115"/>
      <c r="E17" s="115"/>
      <c r="F17" s="115"/>
      <c r="G17" s="115"/>
      <c r="H17" s="115"/>
      <c r="I17" s="115"/>
      <c r="J17" s="115"/>
      <c r="K17" s="115"/>
    </row>
    <row r="18" spans="2:21" x14ac:dyDescent="0.25">
      <c r="B18" s="69" t="str">
        <f>_xll.BQL($C5,"px_last" &amp;","&amp;$C6,IF(B7&gt;"",B7&amp;C7,""),"Dates"&amp;"=range(-"&amp;$C8&amp;", "&amp;_xll.BQL.DATE($C9)&amp;",frq=d)","Source="&amp;$C10,"fill=prev","showdates=t","showheaders=t","showids=t","cols=3;rows=368")</f>
        <v/>
      </c>
      <c r="C18" s="11" t="s">
        <v>11</v>
      </c>
      <c r="D18" s="11" t="s">
        <v>11</v>
      </c>
      <c r="F18" s="46" t="str" cm="1">
        <f t="array" ref="F18">_xll.BQL(C5,"name")&amp;" - price, "&amp;D19&amp;IF(E19&gt;"","("&amp;E19&amp;")",)</f>
        <v>Tesla Inc - price, SHORT_INT</v>
      </c>
    </row>
    <row r="19" spans="2:21" s="17" customFormat="1" x14ac:dyDescent="0.25">
      <c r="B19" s="41" t="s">
        <v>13</v>
      </c>
      <c r="C19" s="35" t="s">
        <v>83</v>
      </c>
      <c r="D19" s="18" t="s">
        <v>32</v>
      </c>
      <c r="E19" s="27" t="str">
        <f>IF(OR(C6="SHORT_INT_BORROW_COST",C6="SHORT_INT_RATIO",C6="SHORT_INT_PCT_FLOAT"),_xlfn.CONCAT(B7&amp;" "&amp;C7),"")</f>
        <v/>
      </c>
      <c r="F19" s="4"/>
      <c r="G19" s="4"/>
      <c r="H19" s="4"/>
      <c r="I19" s="4"/>
      <c r="J19" s="4"/>
      <c r="K19" s="5"/>
      <c r="L19" s="5"/>
      <c r="M19" s="5"/>
      <c r="N19" s="5"/>
      <c r="O19" s="5"/>
      <c r="P19" s="28"/>
      <c r="Q19" s="28"/>
      <c r="R19"/>
      <c r="S19"/>
      <c r="T19"/>
      <c r="U19"/>
    </row>
    <row r="20" spans="2:21" x14ac:dyDescent="0.25">
      <c r="B20" s="5">
        <v>45593</v>
      </c>
      <c r="C20" s="13">
        <v>262.51</v>
      </c>
      <c r="D20" s="4">
        <v>77150977</v>
      </c>
      <c r="E20" s="4"/>
      <c r="F20" s="4"/>
      <c r="G20" s="4"/>
      <c r="H20" s="4"/>
      <c r="I20" s="4"/>
      <c r="J20" s="4"/>
      <c r="K20" s="31"/>
      <c r="L20" s="5"/>
      <c r="M20" s="5"/>
      <c r="N20" s="5"/>
      <c r="O20" s="5"/>
      <c r="P20" s="28"/>
      <c r="Q20" s="28"/>
      <c r="R20" s="15"/>
      <c r="S20" s="4"/>
      <c r="T20" s="4"/>
    </row>
    <row r="21" spans="2:21" x14ac:dyDescent="0.25">
      <c r="B21" s="5">
        <v>45594</v>
      </c>
      <c r="C21" s="13">
        <v>259.52</v>
      </c>
      <c r="D21" s="4">
        <v>78996384</v>
      </c>
      <c r="E21" s="4"/>
      <c r="F21" s="4"/>
      <c r="G21" s="4"/>
      <c r="H21" s="31"/>
      <c r="I21" s="31"/>
      <c r="J21" s="31"/>
      <c r="K21" s="31"/>
      <c r="L21" s="31"/>
      <c r="M21" s="31"/>
      <c r="N21" s="31"/>
      <c r="O21" s="28"/>
      <c r="P21" s="28"/>
      <c r="Q21" s="28"/>
      <c r="R21" s="15"/>
      <c r="S21" s="4"/>
      <c r="T21" s="4"/>
      <c r="U21" s="4"/>
    </row>
    <row r="22" spans="2:21" x14ac:dyDescent="0.25">
      <c r="B22" s="5">
        <v>45595</v>
      </c>
      <c r="C22" s="13">
        <v>257.55</v>
      </c>
      <c r="D22" s="4">
        <v>77222588</v>
      </c>
      <c r="E22" s="4"/>
      <c r="F22" s="4"/>
      <c r="G22" s="4"/>
      <c r="H22" s="31"/>
      <c r="I22" s="31"/>
      <c r="J22" s="31"/>
      <c r="K22" s="31"/>
      <c r="L22" s="31"/>
      <c r="M22" s="31"/>
      <c r="N22" s="31"/>
      <c r="O22" s="28"/>
      <c r="P22" s="28"/>
      <c r="R22" s="15"/>
      <c r="S22" s="4"/>
      <c r="T22" s="4"/>
      <c r="U22" s="4"/>
    </row>
    <row r="23" spans="2:21" x14ac:dyDescent="0.25">
      <c r="B23" s="5">
        <v>45596</v>
      </c>
      <c r="C23" s="13">
        <v>249.85</v>
      </c>
      <c r="D23" s="4">
        <v>78194093</v>
      </c>
      <c r="E23" s="4"/>
      <c r="F23" s="4"/>
      <c r="G23" s="4"/>
      <c r="H23" s="31"/>
      <c r="I23" s="31"/>
      <c r="J23" s="31"/>
      <c r="K23" s="31"/>
      <c r="L23" s="31"/>
      <c r="M23" s="31"/>
      <c r="N23" s="31"/>
      <c r="O23" s="28"/>
      <c r="P23" s="28"/>
      <c r="Q23" s="5"/>
      <c r="R23" s="15"/>
      <c r="S23" s="4"/>
      <c r="T23" s="4"/>
      <c r="U23" s="4"/>
    </row>
    <row r="24" spans="2:21" x14ac:dyDescent="0.25">
      <c r="B24" s="5">
        <v>45597</v>
      </c>
      <c r="C24" s="13">
        <v>248.98</v>
      </c>
      <c r="D24" s="4">
        <v>77944508</v>
      </c>
      <c r="E24" s="4"/>
      <c r="F24" s="4"/>
      <c r="G24" s="4"/>
      <c r="H24" s="31"/>
      <c r="I24" s="31"/>
      <c r="J24" s="31"/>
      <c r="K24" s="31"/>
      <c r="L24" s="31"/>
      <c r="M24" s="31"/>
      <c r="N24" s="31"/>
      <c r="O24" s="28"/>
      <c r="P24" s="28"/>
      <c r="Q24" s="5"/>
      <c r="R24" s="15"/>
      <c r="S24" s="4"/>
      <c r="T24" s="4"/>
      <c r="U24" s="4"/>
    </row>
    <row r="25" spans="2:21" x14ac:dyDescent="0.25">
      <c r="B25" s="5">
        <v>45598</v>
      </c>
      <c r="C25" s="13">
        <v>248.98</v>
      </c>
      <c r="D25" s="4">
        <v>77944508</v>
      </c>
      <c r="E25" s="4"/>
      <c r="F25" s="4"/>
      <c r="G25" s="4"/>
      <c r="H25" s="31"/>
      <c r="I25" s="31"/>
      <c r="J25" s="31"/>
      <c r="K25" s="31"/>
      <c r="L25" s="31"/>
      <c r="M25" s="31"/>
      <c r="N25" s="31"/>
      <c r="O25" s="28"/>
      <c r="P25" s="28"/>
      <c r="Q25" s="5"/>
      <c r="R25" s="15"/>
      <c r="S25" s="4"/>
      <c r="T25" s="4"/>
      <c r="U25" s="4"/>
    </row>
    <row r="26" spans="2:21" x14ac:dyDescent="0.25">
      <c r="B26" s="5">
        <v>45599</v>
      </c>
      <c r="C26" s="13">
        <v>248.98</v>
      </c>
      <c r="D26" s="4">
        <v>77944508</v>
      </c>
      <c r="E26" s="4"/>
      <c r="F26" s="4"/>
      <c r="G26" s="4"/>
      <c r="H26" s="31"/>
      <c r="I26" s="31"/>
      <c r="J26" s="31"/>
      <c r="K26" s="31"/>
      <c r="L26" s="31"/>
      <c r="M26" s="31"/>
      <c r="N26" s="31"/>
      <c r="O26" s="28"/>
      <c r="P26" s="28"/>
      <c r="Q26" s="5"/>
      <c r="R26" s="15"/>
      <c r="S26" s="4"/>
      <c r="T26" s="4"/>
      <c r="U26" s="4"/>
    </row>
    <row r="27" spans="2:21" x14ac:dyDescent="0.25">
      <c r="B27" s="5">
        <v>45600</v>
      </c>
      <c r="C27" s="13">
        <v>242.84</v>
      </c>
      <c r="D27" s="4">
        <v>78431759</v>
      </c>
      <c r="E27" s="4"/>
      <c r="F27" s="4"/>
      <c r="G27" s="4"/>
      <c r="H27" s="31"/>
      <c r="I27" s="31"/>
      <c r="J27" s="31"/>
      <c r="K27" s="31"/>
      <c r="L27" s="31"/>
      <c r="M27" s="31"/>
      <c r="N27" s="31"/>
      <c r="O27" s="28"/>
      <c r="P27" s="28"/>
      <c r="Q27" s="5"/>
      <c r="R27" s="15"/>
      <c r="S27" s="4"/>
      <c r="T27" s="4"/>
      <c r="U27" s="4"/>
    </row>
    <row r="28" spans="2:21" x14ac:dyDescent="0.25">
      <c r="B28" s="5">
        <v>45601</v>
      </c>
      <c r="C28" s="13">
        <v>251.44</v>
      </c>
      <c r="D28" s="4">
        <v>77701046</v>
      </c>
      <c r="E28" s="4"/>
      <c r="F28" s="4"/>
      <c r="G28" s="4"/>
      <c r="H28" s="31"/>
      <c r="I28" s="31"/>
      <c r="J28" s="31"/>
      <c r="K28" s="31"/>
      <c r="L28" s="31"/>
      <c r="M28" s="31"/>
      <c r="N28" s="31"/>
      <c r="O28" s="28"/>
      <c r="P28" s="28"/>
      <c r="Q28" s="5"/>
      <c r="R28" s="15"/>
      <c r="S28" s="5"/>
      <c r="T28" s="5"/>
      <c r="U28" s="4"/>
    </row>
    <row r="29" spans="2:21" x14ac:dyDescent="0.25">
      <c r="B29" s="5">
        <v>45602</v>
      </c>
      <c r="C29" s="13">
        <v>288.52999999999997</v>
      </c>
      <c r="D29" s="4">
        <v>78220344</v>
      </c>
      <c r="E29" s="4"/>
      <c r="F29" s="4"/>
      <c r="G29" s="4"/>
      <c r="H29" s="31"/>
      <c r="I29" s="31"/>
      <c r="J29" s="31"/>
      <c r="K29" s="31"/>
      <c r="L29" s="31"/>
      <c r="M29" s="31"/>
      <c r="N29" s="31"/>
      <c r="O29" s="28"/>
      <c r="P29" s="28"/>
      <c r="Q29" s="5"/>
      <c r="R29" s="15"/>
      <c r="S29" s="5"/>
      <c r="T29" s="5"/>
      <c r="U29" s="4"/>
    </row>
    <row r="30" spans="2:21" x14ac:dyDescent="0.25">
      <c r="B30" s="5">
        <v>45603</v>
      </c>
      <c r="C30" s="13">
        <v>296.91000000000003</v>
      </c>
      <c r="D30" s="4">
        <v>78841234</v>
      </c>
      <c r="E30" s="4"/>
      <c r="F30" s="4"/>
      <c r="G30" s="4"/>
      <c r="H30" s="31"/>
      <c r="I30" s="31"/>
      <c r="J30" s="31"/>
      <c r="K30" s="31"/>
      <c r="L30" s="31"/>
      <c r="M30" s="31"/>
      <c r="N30" s="31"/>
      <c r="O30" s="28"/>
      <c r="P30" s="28"/>
      <c r="Q30" s="5"/>
      <c r="R30" s="15"/>
      <c r="S30" s="5"/>
      <c r="T30" s="5"/>
      <c r="U30" s="4"/>
    </row>
    <row r="31" spans="2:21" x14ac:dyDescent="0.25">
      <c r="B31" s="5">
        <v>45604</v>
      </c>
      <c r="C31" s="13">
        <v>321.22000000000003</v>
      </c>
      <c r="D31" s="4">
        <v>78080806</v>
      </c>
      <c r="E31" s="4"/>
      <c r="F31" s="4"/>
      <c r="G31" s="4"/>
      <c r="H31" s="31"/>
      <c r="I31" s="31"/>
      <c r="J31" s="31"/>
      <c r="K31" s="31"/>
      <c r="L31" s="31"/>
      <c r="M31" s="31"/>
      <c r="N31" s="31"/>
      <c r="O31" s="28"/>
      <c r="P31" s="28"/>
      <c r="Q31" s="5"/>
      <c r="R31" s="15"/>
      <c r="S31" s="5"/>
      <c r="T31" s="5"/>
      <c r="U31" s="4"/>
    </row>
    <row r="32" spans="2:21" x14ac:dyDescent="0.25">
      <c r="B32" s="5">
        <v>45605</v>
      </c>
      <c r="C32" s="13">
        <v>321.22000000000003</v>
      </c>
      <c r="D32" s="4">
        <v>78080806</v>
      </c>
      <c r="E32" s="4"/>
      <c r="F32" s="4"/>
      <c r="G32" s="4"/>
      <c r="H32" s="31"/>
      <c r="I32" s="31"/>
      <c r="J32" s="31"/>
      <c r="K32" s="31"/>
      <c r="L32" s="31"/>
      <c r="M32" s="31"/>
      <c r="N32" s="31"/>
      <c r="O32" s="28"/>
      <c r="P32" s="28"/>
      <c r="Q32" s="5"/>
      <c r="R32" s="15"/>
      <c r="S32" s="5"/>
      <c r="T32" s="5"/>
      <c r="U32" s="4"/>
    </row>
    <row r="33" spans="2:23" x14ac:dyDescent="0.25">
      <c r="B33" s="5">
        <v>45606</v>
      </c>
      <c r="C33" s="13">
        <v>321.22000000000003</v>
      </c>
      <c r="D33" s="4">
        <v>78080806</v>
      </c>
      <c r="E33" s="4"/>
      <c r="F33" s="4"/>
      <c r="G33" s="4"/>
      <c r="H33" s="31"/>
      <c r="I33" s="31"/>
      <c r="J33" s="31"/>
      <c r="K33" s="31"/>
      <c r="L33" s="31"/>
      <c r="M33" s="31"/>
      <c r="N33" s="31"/>
      <c r="O33" s="28"/>
      <c r="P33" s="28"/>
      <c r="Q33" s="5"/>
      <c r="R33" s="15"/>
      <c r="S33" s="5"/>
      <c r="T33" s="5"/>
      <c r="U33" s="4"/>
    </row>
    <row r="34" spans="2:23" x14ac:dyDescent="0.25">
      <c r="B34" s="5">
        <v>45607</v>
      </c>
      <c r="C34" s="13">
        <v>350</v>
      </c>
      <c r="D34" s="4">
        <v>79571873</v>
      </c>
      <c r="E34" s="4"/>
      <c r="F34" s="4"/>
      <c r="G34" s="4"/>
      <c r="H34" s="31"/>
      <c r="I34" s="31"/>
      <c r="J34" s="31"/>
      <c r="K34" s="31"/>
      <c r="L34" s="31"/>
      <c r="M34" s="31"/>
      <c r="N34" s="31"/>
      <c r="O34" s="28"/>
      <c r="P34" s="28"/>
      <c r="Q34" s="5"/>
      <c r="R34" s="15"/>
      <c r="S34" s="5"/>
      <c r="T34" s="5"/>
      <c r="U34" s="4"/>
    </row>
    <row r="35" spans="2:23" x14ac:dyDescent="0.25">
      <c r="B35" s="5">
        <v>45608</v>
      </c>
      <c r="C35" s="13">
        <v>328.49</v>
      </c>
      <c r="D35" s="4">
        <v>80630501</v>
      </c>
      <c r="E35" s="4"/>
      <c r="F35" s="4"/>
      <c r="G35" s="4"/>
      <c r="H35" s="31"/>
      <c r="I35" s="31"/>
      <c r="J35" s="31"/>
      <c r="K35" s="31"/>
      <c r="L35" s="31"/>
      <c r="M35" s="31"/>
      <c r="N35" s="31"/>
      <c r="O35" s="28"/>
      <c r="P35" s="28"/>
      <c r="R35" s="15"/>
      <c r="U35" s="4"/>
    </row>
    <row r="36" spans="2:23" x14ac:dyDescent="0.25">
      <c r="B36" s="5">
        <v>45609</v>
      </c>
      <c r="C36" s="13">
        <v>330.24</v>
      </c>
      <c r="D36" s="4">
        <v>78382857</v>
      </c>
      <c r="E36" s="4"/>
      <c r="F36" s="4"/>
      <c r="G36" s="4"/>
      <c r="H36" s="31"/>
      <c r="I36" s="31"/>
      <c r="J36" s="31"/>
      <c r="K36" s="31"/>
      <c r="L36" s="31"/>
      <c r="M36" s="31"/>
      <c r="N36" s="31"/>
      <c r="O36" s="28"/>
      <c r="P36" s="28"/>
      <c r="Q36" s="5"/>
      <c r="R36" s="15"/>
      <c r="S36" s="5"/>
      <c r="T36" s="5"/>
      <c r="U36" s="4"/>
    </row>
    <row r="37" spans="2:23" x14ac:dyDescent="0.25">
      <c r="B37" s="5">
        <v>45610</v>
      </c>
      <c r="C37" s="13">
        <v>311.18</v>
      </c>
      <c r="D37" s="4">
        <v>76072226</v>
      </c>
      <c r="E37" s="4"/>
      <c r="F37" s="4"/>
      <c r="G37" s="4"/>
      <c r="H37" s="31"/>
      <c r="I37" s="31"/>
      <c r="J37" s="31"/>
      <c r="K37" s="31"/>
      <c r="L37" s="31"/>
      <c r="M37" s="31"/>
      <c r="N37" s="31"/>
      <c r="O37" s="28"/>
      <c r="P37" s="28"/>
      <c r="Q37" s="5"/>
      <c r="R37" s="15"/>
      <c r="S37" s="5"/>
      <c r="T37" s="5"/>
      <c r="U37" s="4"/>
    </row>
    <row r="38" spans="2:23" x14ac:dyDescent="0.25">
      <c r="B38" s="5">
        <v>45611</v>
      </c>
      <c r="C38" s="13">
        <v>320.72000000000003</v>
      </c>
      <c r="D38" s="4">
        <v>74363017</v>
      </c>
      <c r="E38" s="4"/>
      <c r="F38" s="4"/>
      <c r="G38" s="4"/>
      <c r="H38" s="31"/>
      <c r="I38" s="31"/>
      <c r="J38" s="31"/>
      <c r="K38" s="31"/>
      <c r="L38" s="31"/>
      <c r="M38" s="31"/>
      <c r="N38" s="31"/>
      <c r="O38" s="28"/>
      <c r="P38" s="28"/>
      <c r="Q38" s="5"/>
      <c r="R38" s="15"/>
      <c r="S38" s="5"/>
      <c r="T38" s="5"/>
      <c r="U38" s="4"/>
    </row>
    <row r="39" spans="2:23" x14ac:dyDescent="0.25">
      <c r="B39" s="5">
        <v>45612</v>
      </c>
      <c r="C39" s="13">
        <v>320.72000000000003</v>
      </c>
      <c r="D39" s="4">
        <v>74363017</v>
      </c>
      <c r="E39" s="4"/>
      <c r="F39" s="4"/>
      <c r="G39" s="4"/>
      <c r="H39" s="31"/>
      <c r="I39" s="31"/>
      <c r="J39" s="31"/>
      <c r="K39" s="31"/>
      <c r="L39" s="31"/>
      <c r="M39" s="31"/>
      <c r="N39" s="31"/>
      <c r="O39" s="28"/>
      <c r="P39" s="28"/>
      <c r="Q39" s="5"/>
      <c r="R39" s="15"/>
      <c r="S39" s="5"/>
      <c r="T39" s="5"/>
      <c r="U39" s="4"/>
    </row>
    <row r="40" spans="2:23" x14ac:dyDescent="0.25">
      <c r="B40" s="5">
        <v>45613</v>
      </c>
      <c r="C40" s="13">
        <v>320.72000000000003</v>
      </c>
      <c r="D40" s="4">
        <v>74363017</v>
      </c>
      <c r="E40" s="4"/>
      <c r="F40" s="4"/>
      <c r="G40" s="4"/>
      <c r="H40" s="31"/>
      <c r="I40" s="31"/>
      <c r="J40" s="31"/>
      <c r="K40" s="31"/>
      <c r="L40" s="31"/>
      <c r="M40" s="31"/>
      <c r="N40" s="31"/>
      <c r="O40" s="28"/>
      <c r="P40" s="28"/>
      <c r="Q40" s="5"/>
      <c r="R40" s="15"/>
      <c r="S40" s="5"/>
      <c r="T40" s="5"/>
      <c r="U40" s="4"/>
    </row>
    <row r="41" spans="2:23" x14ac:dyDescent="0.25">
      <c r="B41" s="5">
        <v>45614</v>
      </c>
      <c r="C41" s="13">
        <v>338.74</v>
      </c>
      <c r="D41" s="4">
        <v>76444266</v>
      </c>
      <c r="E41" s="4"/>
      <c r="F41" s="4"/>
      <c r="G41" s="4"/>
      <c r="H41" s="31"/>
      <c r="I41" s="31"/>
      <c r="J41" s="31"/>
      <c r="K41" s="31"/>
      <c r="L41" s="31"/>
      <c r="M41" s="31"/>
      <c r="N41" s="31"/>
      <c r="O41" s="28"/>
      <c r="P41" s="28"/>
      <c r="Q41" s="5"/>
      <c r="R41" s="15"/>
      <c r="S41" s="5"/>
      <c r="T41" s="5"/>
      <c r="U41" s="4"/>
    </row>
    <row r="42" spans="2:23" x14ac:dyDescent="0.25">
      <c r="B42" s="5">
        <v>45615</v>
      </c>
      <c r="C42" s="13">
        <v>346</v>
      </c>
      <c r="D42" s="4">
        <v>76304000</v>
      </c>
      <c r="E42" s="4"/>
      <c r="F42" s="4"/>
      <c r="G42" s="4"/>
      <c r="H42" s="31"/>
      <c r="I42" s="31"/>
      <c r="J42" s="31"/>
      <c r="K42" s="31"/>
      <c r="L42" s="31"/>
      <c r="M42" s="31"/>
      <c r="N42" s="31"/>
      <c r="O42" s="28"/>
      <c r="P42" s="28"/>
      <c r="Q42" s="5"/>
      <c r="R42" s="15"/>
      <c r="S42" s="5"/>
      <c r="T42" s="5"/>
      <c r="U42" s="4"/>
    </row>
    <row r="43" spans="2:23" x14ac:dyDescent="0.25">
      <c r="B43" s="5">
        <v>45616</v>
      </c>
      <c r="C43" s="13">
        <v>342.03</v>
      </c>
      <c r="D43" s="4">
        <v>75712023</v>
      </c>
      <c r="E43" s="4"/>
      <c r="F43" s="4"/>
      <c r="G43" s="4"/>
      <c r="H43" s="31"/>
      <c r="I43" s="31"/>
      <c r="J43" s="31"/>
      <c r="K43" s="31"/>
      <c r="L43" s="31"/>
      <c r="M43" s="31"/>
      <c r="N43" s="31"/>
      <c r="O43" s="28"/>
      <c r="P43" s="28"/>
      <c r="Q43" s="5"/>
      <c r="R43" s="15"/>
      <c r="S43" s="5"/>
      <c r="T43" s="5"/>
      <c r="U43" s="4"/>
    </row>
    <row r="44" spans="2:23" x14ac:dyDescent="0.25">
      <c r="B44" s="5">
        <v>45617</v>
      </c>
      <c r="C44" s="13">
        <v>339.64</v>
      </c>
      <c r="D44" s="4">
        <v>77024240</v>
      </c>
      <c r="E44" s="4"/>
      <c r="F44" s="4"/>
      <c r="G44" s="4"/>
      <c r="H44" s="31"/>
      <c r="I44" s="31"/>
      <c r="J44" s="31"/>
      <c r="K44" s="31"/>
      <c r="L44" s="31"/>
      <c r="M44" s="31"/>
      <c r="N44" s="31"/>
      <c r="O44" s="28"/>
      <c r="P44" s="28"/>
      <c r="Q44" s="5"/>
      <c r="R44" s="15"/>
      <c r="S44" s="5"/>
      <c r="T44" s="5"/>
      <c r="U44" s="4"/>
    </row>
    <row r="45" spans="2:23" x14ac:dyDescent="0.25">
      <c r="B45" s="5">
        <v>45618</v>
      </c>
      <c r="C45" s="13">
        <v>352.56</v>
      </c>
      <c r="D45" s="4">
        <v>77812677</v>
      </c>
      <c r="E45" s="4"/>
      <c r="F45" s="4"/>
      <c r="G45" s="4"/>
      <c r="H45" s="31"/>
      <c r="I45" s="31"/>
      <c r="J45" s="28"/>
      <c r="K45" s="28"/>
      <c r="L45" s="16"/>
      <c r="M45" s="10"/>
      <c r="N45" s="28"/>
      <c r="O45" s="28"/>
      <c r="P45" s="28"/>
      <c r="Q45" s="5"/>
      <c r="R45" s="15"/>
      <c r="S45" s="5"/>
      <c r="T45" s="5"/>
      <c r="U45" s="4"/>
    </row>
    <row r="46" spans="2:23" x14ac:dyDescent="0.25">
      <c r="B46" s="5">
        <v>45619</v>
      </c>
      <c r="C46" s="13">
        <v>352.56</v>
      </c>
      <c r="D46" s="4">
        <v>77812677</v>
      </c>
      <c r="E46" s="4"/>
      <c r="F46" s="4"/>
      <c r="G46" s="4"/>
      <c r="H46" s="31"/>
      <c r="I46" s="31"/>
      <c r="J46" s="28"/>
      <c r="K46" s="28"/>
      <c r="L46" s="16"/>
      <c r="M46" s="10"/>
      <c r="N46" s="28"/>
      <c r="O46" s="28"/>
      <c r="P46" s="28"/>
      <c r="Q46" s="5"/>
      <c r="R46" s="15"/>
      <c r="S46" s="5"/>
      <c r="T46" s="5"/>
      <c r="U46" s="4"/>
      <c r="W46" s="5"/>
    </row>
    <row r="47" spans="2:23" x14ac:dyDescent="0.25">
      <c r="B47" s="5">
        <v>45620</v>
      </c>
      <c r="C47" s="13">
        <v>352.56</v>
      </c>
      <c r="D47" s="4">
        <v>77812677</v>
      </c>
      <c r="E47" s="4"/>
      <c r="F47" s="4"/>
      <c r="G47" s="4"/>
      <c r="H47" s="31"/>
      <c r="I47" s="31"/>
      <c r="J47" s="28"/>
      <c r="K47" s="28"/>
      <c r="L47" s="16"/>
      <c r="M47" s="10"/>
      <c r="N47" s="28"/>
      <c r="O47" s="28"/>
      <c r="P47" s="28"/>
      <c r="Q47" s="5"/>
      <c r="R47" s="15"/>
      <c r="S47" s="5"/>
      <c r="T47" s="5"/>
      <c r="U47" s="4"/>
      <c r="W47" s="5"/>
    </row>
    <row r="48" spans="2:23" x14ac:dyDescent="0.25">
      <c r="B48" s="5">
        <v>45621</v>
      </c>
      <c r="C48" s="13">
        <v>338.59</v>
      </c>
      <c r="D48" s="4">
        <v>76487391</v>
      </c>
      <c r="E48" s="4"/>
      <c r="F48" s="4"/>
      <c r="G48" s="4"/>
      <c r="H48" s="31"/>
      <c r="I48" s="31"/>
      <c r="J48" s="28"/>
      <c r="K48" s="28"/>
      <c r="L48" s="16"/>
      <c r="M48" s="10"/>
      <c r="N48" s="28"/>
      <c r="O48" s="28"/>
      <c r="P48" s="28"/>
      <c r="Q48" s="5"/>
      <c r="R48" s="15"/>
      <c r="S48" s="5"/>
      <c r="T48" s="5"/>
      <c r="U48" s="4"/>
      <c r="W48" s="5"/>
    </row>
    <row r="49" spans="2:23" x14ac:dyDescent="0.25">
      <c r="B49" s="5">
        <v>45622</v>
      </c>
      <c r="C49" s="13">
        <v>338.23</v>
      </c>
      <c r="D49" s="4">
        <v>76254828</v>
      </c>
      <c r="E49" s="4"/>
      <c r="F49" s="4"/>
      <c r="G49" s="4"/>
      <c r="H49" s="31"/>
      <c r="I49" s="31"/>
      <c r="J49" s="28"/>
      <c r="K49" s="28"/>
      <c r="L49" s="16"/>
      <c r="M49" s="10"/>
      <c r="N49" s="28"/>
      <c r="O49" s="28"/>
      <c r="P49" s="28"/>
      <c r="Q49" s="5"/>
      <c r="R49" s="15"/>
      <c r="S49" s="5"/>
      <c r="T49" s="5"/>
      <c r="U49" s="4"/>
      <c r="W49" s="5"/>
    </row>
    <row r="50" spans="2:23" x14ac:dyDescent="0.25">
      <c r="B50" s="5">
        <v>45623</v>
      </c>
      <c r="C50" s="13">
        <v>332.89</v>
      </c>
      <c r="D50" s="4">
        <v>77116542</v>
      </c>
      <c r="E50" s="5"/>
      <c r="F50" s="5"/>
      <c r="G50" s="24"/>
      <c r="H50" s="28"/>
      <c r="I50" s="28"/>
      <c r="J50" s="28"/>
      <c r="K50" s="28"/>
      <c r="L50" s="16"/>
      <c r="M50" s="10"/>
      <c r="N50" s="28"/>
      <c r="O50" s="28"/>
      <c r="P50" s="28"/>
      <c r="Q50" s="5"/>
      <c r="R50" s="15"/>
      <c r="S50" s="5"/>
      <c r="T50" s="5"/>
      <c r="U50" s="4"/>
      <c r="W50" s="5"/>
    </row>
    <row r="51" spans="2:23" x14ac:dyDescent="0.25">
      <c r="B51" s="5">
        <v>45624</v>
      </c>
      <c r="C51" s="13">
        <v>332.89</v>
      </c>
      <c r="D51" s="4">
        <v>76901838</v>
      </c>
      <c r="E51" s="5"/>
      <c r="F51" s="5"/>
      <c r="G51" s="24"/>
      <c r="H51" s="28"/>
      <c r="I51" s="28"/>
      <c r="J51" s="28"/>
      <c r="K51" s="28"/>
      <c r="L51" s="16"/>
      <c r="M51" s="10"/>
      <c r="N51" s="28"/>
      <c r="O51" s="28"/>
      <c r="P51" s="28"/>
      <c r="Q51" s="5"/>
      <c r="R51" s="15"/>
      <c r="S51" s="5"/>
      <c r="T51" s="5"/>
      <c r="U51" s="4"/>
      <c r="W51" s="5"/>
    </row>
    <row r="52" spans="2:23" x14ac:dyDescent="0.25">
      <c r="B52" s="5">
        <v>45625</v>
      </c>
      <c r="C52" s="13">
        <v>345.16</v>
      </c>
      <c r="D52" s="4">
        <v>76901838</v>
      </c>
      <c r="E52" s="5"/>
      <c r="F52" s="5"/>
      <c r="G52" s="24"/>
      <c r="H52" s="28"/>
      <c r="I52" s="28"/>
      <c r="J52" s="28"/>
      <c r="K52" s="28"/>
      <c r="L52" s="16"/>
      <c r="M52" s="10"/>
      <c r="N52" s="28"/>
      <c r="O52" s="28"/>
      <c r="P52" s="28"/>
      <c r="Q52" s="5"/>
      <c r="R52" s="15"/>
      <c r="S52" s="5"/>
      <c r="T52" s="5"/>
      <c r="U52" s="4"/>
      <c r="W52" s="5"/>
    </row>
    <row r="53" spans="2:23" x14ac:dyDescent="0.25">
      <c r="B53" s="5">
        <v>45626</v>
      </c>
      <c r="C53" s="13">
        <v>345.16</v>
      </c>
      <c r="D53" s="4">
        <v>76901838</v>
      </c>
      <c r="E53" s="5"/>
      <c r="F53" s="5"/>
      <c r="G53" s="24"/>
      <c r="H53" s="28"/>
      <c r="I53" s="28"/>
      <c r="J53" s="28"/>
      <c r="K53" s="28"/>
      <c r="L53" s="16"/>
      <c r="M53" s="10"/>
      <c r="N53" s="28"/>
      <c r="O53" s="28"/>
      <c r="P53" s="28"/>
      <c r="Q53" s="5"/>
      <c r="R53" s="15"/>
      <c r="S53" s="5"/>
      <c r="T53" s="5"/>
      <c r="U53" s="4"/>
      <c r="W53" s="5"/>
    </row>
    <row r="54" spans="2:23" x14ac:dyDescent="0.25">
      <c r="B54" s="5">
        <v>45627</v>
      </c>
      <c r="C54" s="13">
        <v>345.16</v>
      </c>
      <c r="D54" s="4">
        <v>76901838</v>
      </c>
      <c r="E54" s="5"/>
      <c r="F54" s="5"/>
      <c r="G54" s="24"/>
      <c r="H54" s="28"/>
      <c r="I54" s="28"/>
      <c r="J54" s="28"/>
      <c r="K54" s="28"/>
      <c r="L54" s="16"/>
      <c r="M54" s="10"/>
      <c r="N54" s="28"/>
      <c r="O54" s="28"/>
      <c r="P54" s="28"/>
      <c r="Q54" s="5"/>
      <c r="R54" s="15"/>
      <c r="S54" s="5"/>
      <c r="T54" s="5"/>
      <c r="U54" s="4"/>
      <c r="W54" s="5"/>
    </row>
    <row r="55" spans="2:23" x14ac:dyDescent="0.25">
      <c r="B55" s="5">
        <v>45628</v>
      </c>
      <c r="C55" s="13">
        <v>357.09</v>
      </c>
      <c r="D55" s="4">
        <v>77192871</v>
      </c>
      <c r="E55" s="5"/>
      <c r="F55" s="5"/>
      <c r="G55" s="24"/>
      <c r="H55" s="28"/>
      <c r="I55" s="28"/>
      <c r="J55" s="28"/>
      <c r="K55" s="28"/>
      <c r="L55" s="16"/>
      <c r="M55" s="10"/>
      <c r="N55" s="28"/>
      <c r="O55" s="28"/>
      <c r="P55" s="28"/>
      <c r="Q55" s="5"/>
      <c r="R55" s="15"/>
      <c r="S55" s="5"/>
      <c r="T55" s="5"/>
      <c r="U55" s="4"/>
      <c r="W55" s="5"/>
    </row>
    <row r="56" spans="2:23" x14ac:dyDescent="0.25">
      <c r="B56" s="5">
        <v>45629</v>
      </c>
      <c r="C56" s="13">
        <v>351.42</v>
      </c>
      <c r="D56" s="4">
        <v>78531730</v>
      </c>
      <c r="E56" s="5"/>
      <c r="F56" s="5"/>
      <c r="G56" s="24"/>
      <c r="H56" s="28"/>
      <c r="I56" s="28"/>
      <c r="J56" s="28"/>
      <c r="K56" s="28"/>
      <c r="L56" s="16"/>
      <c r="M56" s="10"/>
      <c r="N56" s="28"/>
      <c r="O56" s="28"/>
      <c r="P56" s="28"/>
      <c r="R56" s="15"/>
      <c r="U56" s="4"/>
      <c r="W56" s="5"/>
    </row>
    <row r="57" spans="2:23" x14ac:dyDescent="0.25">
      <c r="B57" s="5">
        <v>45630</v>
      </c>
      <c r="C57" s="13">
        <v>357.93</v>
      </c>
      <c r="D57" s="4">
        <v>77242277</v>
      </c>
      <c r="E57" s="5"/>
      <c r="F57" s="5"/>
      <c r="G57" s="24"/>
      <c r="H57" s="28"/>
      <c r="I57" s="28"/>
      <c r="J57" s="28"/>
      <c r="K57" s="28"/>
      <c r="L57" s="16"/>
      <c r="M57" s="10"/>
      <c r="N57" s="28"/>
      <c r="O57" s="28"/>
      <c r="P57" s="28"/>
      <c r="R57" s="15"/>
      <c r="U57" s="5"/>
      <c r="W57" s="5"/>
    </row>
    <row r="58" spans="2:23" x14ac:dyDescent="0.25">
      <c r="B58" s="5">
        <v>45631</v>
      </c>
      <c r="C58" s="13">
        <v>369.49</v>
      </c>
      <c r="D58" s="4">
        <v>78543701</v>
      </c>
      <c r="E58" s="5"/>
      <c r="F58" s="5"/>
      <c r="G58" s="24"/>
      <c r="H58" s="28"/>
      <c r="I58" s="28"/>
      <c r="J58" s="28"/>
      <c r="K58" s="28"/>
      <c r="L58" s="16"/>
      <c r="M58" s="10"/>
      <c r="N58" s="28"/>
      <c r="O58" s="28"/>
      <c r="P58" s="28"/>
      <c r="R58" s="15"/>
      <c r="U58" s="5"/>
      <c r="W58" s="5"/>
    </row>
    <row r="59" spans="2:23" x14ac:dyDescent="0.25">
      <c r="B59" s="5">
        <v>45632</v>
      </c>
      <c r="C59" s="13">
        <v>389.22</v>
      </c>
      <c r="D59" s="4">
        <v>78903641</v>
      </c>
      <c r="E59" s="5"/>
      <c r="F59" s="5"/>
      <c r="G59" s="24"/>
      <c r="H59" s="28"/>
      <c r="I59" s="28"/>
      <c r="J59" s="28"/>
      <c r="K59" s="28"/>
      <c r="L59" s="16"/>
      <c r="M59" s="10"/>
      <c r="N59" s="28"/>
      <c r="O59" s="28"/>
      <c r="P59" s="28"/>
      <c r="R59" s="15"/>
      <c r="U59" s="5"/>
      <c r="W59" s="5"/>
    </row>
    <row r="60" spans="2:23" x14ac:dyDescent="0.25">
      <c r="B60" s="5">
        <v>45633</v>
      </c>
      <c r="C60" s="13">
        <v>389.22</v>
      </c>
      <c r="D60" s="4">
        <v>78903641</v>
      </c>
      <c r="E60" s="5"/>
      <c r="F60" s="5"/>
      <c r="G60" s="24"/>
      <c r="H60" s="28"/>
      <c r="I60" s="28"/>
      <c r="J60" s="28"/>
      <c r="K60" s="28"/>
      <c r="L60" s="16"/>
      <c r="M60" s="10"/>
      <c r="N60" s="28"/>
      <c r="O60" s="28"/>
      <c r="P60" s="28"/>
      <c r="R60" s="15"/>
      <c r="U60" s="5"/>
      <c r="W60" s="5"/>
    </row>
    <row r="61" spans="2:23" x14ac:dyDescent="0.25">
      <c r="B61" s="5">
        <v>45634</v>
      </c>
      <c r="C61" s="13">
        <v>389.22</v>
      </c>
      <c r="D61" s="4">
        <v>78903641</v>
      </c>
      <c r="E61" s="5"/>
      <c r="F61" s="5"/>
      <c r="G61" s="24"/>
      <c r="H61" s="28"/>
      <c r="I61" s="28"/>
      <c r="J61" s="28"/>
      <c r="K61" s="28"/>
      <c r="L61" s="16"/>
      <c r="M61" s="10"/>
      <c r="N61" s="28"/>
      <c r="O61" s="28"/>
      <c r="P61" s="28"/>
      <c r="R61" s="15"/>
      <c r="U61" s="5"/>
      <c r="W61" s="5"/>
    </row>
    <row r="62" spans="2:23" x14ac:dyDescent="0.25">
      <c r="B62" s="5">
        <v>45635</v>
      </c>
      <c r="C62" s="13">
        <v>389.79</v>
      </c>
      <c r="D62" s="4">
        <v>78405282</v>
      </c>
      <c r="E62" s="5"/>
      <c r="F62" s="5"/>
      <c r="G62" s="24"/>
      <c r="H62" s="28"/>
      <c r="I62" s="28"/>
      <c r="J62" s="28"/>
      <c r="K62" s="28"/>
      <c r="L62" s="16"/>
      <c r="M62" s="10"/>
      <c r="N62" s="28"/>
      <c r="O62" s="28"/>
      <c r="P62" s="28"/>
      <c r="U62" s="5"/>
      <c r="W62" s="5"/>
    </row>
    <row r="63" spans="2:23" x14ac:dyDescent="0.25">
      <c r="B63" s="5">
        <v>45636</v>
      </c>
      <c r="C63" s="13">
        <v>400.99</v>
      </c>
      <c r="D63" s="4">
        <v>78823007</v>
      </c>
      <c r="E63" s="5"/>
      <c r="F63" s="5"/>
      <c r="G63" s="24"/>
      <c r="H63" s="28"/>
      <c r="I63" s="28"/>
      <c r="J63" s="28"/>
      <c r="K63" s="28"/>
      <c r="L63" s="16"/>
      <c r="M63" s="10"/>
      <c r="N63" s="28"/>
      <c r="O63" s="28"/>
      <c r="P63" s="28"/>
      <c r="U63" s="5"/>
      <c r="W63" s="5"/>
    </row>
    <row r="64" spans="2:23" x14ac:dyDescent="0.25">
      <c r="B64" s="5">
        <v>45637</v>
      </c>
      <c r="C64" s="13">
        <v>424.77</v>
      </c>
      <c r="D64" s="4">
        <v>79665940</v>
      </c>
      <c r="E64" s="5"/>
      <c r="F64" s="5"/>
      <c r="G64" s="24"/>
      <c r="H64" s="28"/>
      <c r="I64" s="28"/>
      <c r="J64" s="28"/>
      <c r="K64" s="28"/>
      <c r="L64" s="16"/>
      <c r="M64" s="10"/>
      <c r="N64" s="28"/>
      <c r="O64" s="28"/>
      <c r="P64" s="28"/>
      <c r="U64" s="5"/>
      <c r="W64" s="5"/>
    </row>
    <row r="65" spans="2:23" x14ac:dyDescent="0.25">
      <c r="B65" s="5">
        <v>45638</v>
      </c>
      <c r="C65" s="13">
        <v>418.1</v>
      </c>
      <c r="D65" s="4">
        <v>80034301</v>
      </c>
      <c r="E65" s="5"/>
      <c r="F65" s="5"/>
      <c r="G65" s="24"/>
      <c r="H65" s="28"/>
      <c r="I65" s="28"/>
      <c r="J65" s="28"/>
      <c r="K65" s="28"/>
      <c r="L65" s="16"/>
      <c r="M65" s="10"/>
      <c r="N65" s="28"/>
      <c r="O65" s="28"/>
      <c r="P65" s="28"/>
      <c r="U65" s="5"/>
      <c r="W65" s="5"/>
    </row>
    <row r="66" spans="2:23" x14ac:dyDescent="0.25">
      <c r="B66" s="5">
        <v>45639</v>
      </c>
      <c r="C66" s="13">
        <v>436.23</v>
      </c>
      <c r="D66" s="4">
        <v>80278813</v>
      </c>
      <c r="E66" s="5"/>
      <c r="F66" s="5"/>
      <c r="G66" s="24"/>
      <c r="H66" s="28"/>
      <c r="I66" s="28"/>
      <c r="J66" s="28"/>
      <c r="K66" s="28"/>
      <c r="L66" s="16"/>
      <c r="M66" s="10"/>
      <c r="N66" s="28"/>
      <c r="O66" s="28"/>
      <c r="P66" s="28"/>
      <c r="U66" s="5"/>
      <c r="W66" s="5"/>
    </row>
    <row r="67" spans="2:23" x14ac:dyDescent="0.25">
      <c r="B67" s="5">
        <v>45640</v>
      </c>
      <c r="C67" s="13">
        <v>436.23</v>
      </c>
      <c r="D67" s="4">
        <v>80278813</v>
      </c>
      <c r="E67" s="5"/>
      <c r="F67" s="5"/>
      <c r="G67" s="24"/>
      <c r="H67" s="28"/>
      <c r="I67" s="28"/>
      <c r="J67" s="28"/>
      <c r="K67" s="28"/>
      <c r="L67" s="16"/>
      <c r="M67" s="10"/>
      <c r="N67" s="28"/>
      <c r="O67" s="28"/>
      <c r="P67" s="28"/>
      <c r="U67" s="5"/>
      <c r="W67" s="5"/>
    </row>
    <row r="68" spans="2:23" x14ac:dyDescent="0.25">
      <c r="B68" s="5">
        <v>45641</v>
      </c>
      <c r="C68" s="13">
        <v>436.23</v>
      </c>
      <c r="D68" s="4">
        <v>80278813</v>
      </c>
      <c r="E68" s="5"/>
      <c r="F68" s="5"/>
      <c r="G68" s="24"/>
      <c r="H68" s="28"/>
      <c r="I68" s="28"/>
      <c r="J68" s="28"/>
      <c r="K68" s="28"/>
      <c r="L68" s="16"/>
      <c r="M68" s="10"/>
      <c r="N68" s="28"/>
      <c r="O68" s="28"/>
      <c r="P68" s="28"/>
      <c r="U68" s="5"/>
      <c r="W68" s="5"/>
    </row>
    <row r="69" spans="2:23" x14ac:dyDescent="0.25">
      <c r="B69" s="5">
        <v>45642</v>
      </c>
      <c r="C69" s="13">
        <v>463.02</v>
      </c>
      <c r="D69" s="4">
        <v>80765425</v>
      </c>
      <c r="E69" s="5"/>
      <c r="F69" s="5"/>
      <c r="G69" s="24"/>
      <c r="H69" s="28"/>
      <c r="I69" s="28"/>
      <c r="J69" s="28"/>
      <c r="K69" s="28"/>
      <c r="L69" s="16"/>
      <c r="M69" s="10"/>
      <c r="N69" s="28"/>
      <c r="O69" s="28"/>
      <c r="P69" s="28"/>
      <c r="U69" s="5"/>
      <c r="W69" s="5"/>
    </row>
    <row r="70" spans="2:23" x14ac:dyDescent="0.25">
      <c r="B70" s="5">
        <v>45643</v>
      </c>
      <c r="C70" s="13">
        <v>479.86</v>
      </c>
      <c r="D70" s="4">
        <v>78857437</v>
      </c>
      <c r="E70" s="5"/>
      <c r="F70" s="5"/>
      <c r="G70" s="24"/>
      <c r="H70" s="28"/>
      <c r="I70" s="28"/>
      <c r="J70" s="28"/>
      <c r="K70" s="28"/>
      <c r="L70" s="16"/>
      <c r="M70" s="10"/>
      <c r="N70" s="28"/>
      <c r="O70" s="28"/>
      <c r="P70" s="28"/>
      <c r="U70" s="5"/>
      <c r="W70" s="5"/>
    </row>
    <row r="71" spans="2:23" x14ac:dyDescent="0.25">
      <c r="B71" s="5">
        <v>45644</v>
      </c>
      <c r="C71" s="13">
        <v>440.13</v>
      </c>
      <c r="D71" s="4">
        <v>78135933</v>
      </c>
      <c r="E71" s="5"/>
      <c r="F71" s="5"/>
      <c r="G71" s="24"/>
      <c r="H71" s="28"/>
      <c r="I71" s="28"/>
      <c r="J71" s="28"/>
      <c r="K71" s="28"/>
      <c r="L71" s="16"/>
      <c r="M71" s="10"/>
      <c r="N71" s="28"/>
      <c r="O71" s="28"/>
      <c r="P71" s="28"/>
      <c r="U71" s="5"/>
      <c r="W71" s="5"/>
    </row>
    <row r="72" spans="2:23" x14ac:dyDescent="0.25">
      <c r="B72" s="5">
        <v>45645</v>
      </c>
      <c r="C72" s="13">
        <v>436.17</v>
      </c>
      <c r="D72" s="4">
        <v>77366080</v>
      </c>
      <c r="E72" s="5"/>
      <c r="F72" s="5"/>
      <c r="G72" s="24"/>
      <c r="H72" s="28"/>
      <c r="I72" s="28"/>
      <c r="J72" s="28"/>
      <c r="K72" s="28"/>
      <c r="L72" s="16"/>
      <c r="M72" s="10"/>
      <c r="N72" s="28"/>
      <c r="O72" s="28"/>
      <c r="P72" s="28"/>
    </row>
    <row r="73" spans="2:23" x14ac:dyDescent="0.25">
      <c r="B73" s="5">
        <v>45646</v>
      </c>
      <c r="C73" s="13">
        <v>421.06</v>
      </c>
      <c r="D73" s="4">
        <v>76919548</v>
      </c>
      <c r="E73" s="5"/>
      <c r="F73" s="5"/>
      <c r="G73" s="24"/>
      <c r="H73" s="28"/>
      <c r="I73" s="28"/>
      <c r="J73" s="28"/>
      <c r="K73" s="28"/>
      <c r="L73" s="16"/>
      <c r="M73" s="10"/>
      <c r="N73" s="28"/>
      <c r="O73" s="28"/>
      <c r="P73" s="28"/>
    </row>
    <row r="74" spans="2:23" x14ac:dyDescent="0.25">
      <c r="B74" s="5">
        <v>45647</v>
      </c>
      <c r="C74" s="13">
        <v>421.06</v>
      </c>
      <c r="D74" s="4">
        <v>76919548</v>
      </c>
      <c r="E74" s="5"/>
      <c r="F74" s="5"/>
      <c r="G74" s="24"/>
      <c r="H74" s="28"/>
      <c r="I74" s="28"/>
      <c r="J74" s="28"/>
      <c r="K74" s="28"/>
      <c r="L74" s="16"/>
      <c r="M74" s="10"/>
      <c r="N74" s="28"/>
      <c r="O74" s="28"/>
      <c r="P74" s="28"/>
    </row>
    <row r="75" spans="2:23" x14ac:dyDescent="0.25">
      <c r="B75" s="5">
        <v>45648</v>
      </c>
      <c r="C75" s="13">
        <v>421.06</v>
      </c>
      <c r="D75" s="4">
        <v>76919548</v>
      </c>
      <c r="E75" s="5"/>
      <c r="F75" s="5"/>
      <c r="G75" s="24"/>
      <c r="H75" s="28"/>
      <c r="I75" s="28"/>
      <c r="J75" s="28"/>
      <c r="K75" s="28"/>
      <c r="L75" s="16"/>
      <c r="M75" s="10"/>
      <c r="N75" s="28"/>
      <c r="O75" s="28"/>
      <c r="P75" s="28"/>
    </row>
    <row r="76" spans="2:23" x14ac:dyDescent="0.25">
      <c r="B76" s="5">
        <v>45649</v>
      </c>
      <c r="C76" s="13">
        <v>430.6</v>
      </c>
      <c r="D76" s="4">
        <v>75735257</v>
      </c>
      <c r="E76" s="5"/>
      <c r="F76" s="5"/>
      <c r="G76" s="24"/>
      <c r="H76" s="28"/>
      <c r="I76" s="28"/>
      <c r="J76" s="28"/>
      <c r="K76" s="28"/>
      <c r="L76" s="16"/>
      <c r="M76" s="10"/>
      <c r="N76" s="28"/>
      <c r="O76" s="28"/>
      <c r="P76" s="28"/>
    </row>
    <row r="77" spans="2:23" x14ac:dyDescent="0.25">
      <c r="B77" s="5">
        <v>45650</v>
      </c>
      <c r="C77" s="13">
        <v>462.28</v>
      </c>
      <c r="D77" s="4">
        <v>73902569</v>
      </c>
      <c r="E77" s="5"/>
      <c r="F77" s="5"/>
      <c r="G77" s="24"/>
      <c r="H77" s="28"/>
      <c r="I77" s="28"/>
      <c r="J77" s="28"/>
      <c r="K77" s="28"/>
      <c r="L77" s="16"/>
      <c r="M77" s="10"/>
      <c r="N77" s="28"/>
      <c r="O77" s="28"/>
      <c r="P77" s="28"/>
    </row>
    <row r="78" spans="2:23" x14ac:dyDescent="0.25">
      <c r="B78" s="5">
        <v>45651</v>
      </c>
      <c r="C78" s="13">
        <v>462.28</v>
      </c>
      <c r="D78" s="4">
        <v>73607654</v>
      </c>
      <c r="E78" s="5"/>
      <c r="F78" s="5"/>
      <c r="G78" s="24"/>
      <c r="H78" s="28"/>
      <c r="I78" s="28"/>
      <c r="J78" s="28"/>
      <c r="K78" s="28"/>
      <c r="L78" s="16"/>
      <c r="M78" s="10"/>
      <c r="N78" s="28"/>
      <c r="O78" s="28"/>
      <c r="P78" s="28"/>
    </row>
    <row r="79" spans="2:23" x14ac:dyDescent="0.25">
      <c r="B79" s="5">
        <v>45652</v>
      </c>
      <c r="C79" s="13">
        <v>454.13</v>
      </c>
      <c r="D79" s="4">
        <v>73607654</v>
      </c>
      <c r="E79" s="5"/>
      <c r="F79" s="5"/>
      <c r="G79" s="24"/>
      <c r="H79" s="28"/>
      <c r="I79" s="28"/>
      <c r="J79" s="28"/>
      <c r="K79" s="28"/>
      <c r="L79" s="16"/>
      <c r="M79" s="10"/>
      <c r="N79" s="28"/>
      <c r="O79" s="28"/>
      <c r="P79" s="28"/>
    </row>
    <row r="80" spans="2:23" x14ac:dyDescent="0.25">
      <c r="B80" s="5">
        <v>45653</v>
      </c>
      <c r="C80" s="13">
        <v>431.66</v>
      </c>
      <c r="D80" s="4">
        <v>70842392</v>
      </c>
      <c r="E80" s="5"/>
      <c r="F80" s="5"/>
      <c r="G80" s="24"/>
      <c r="H80" s="28"/>
      <c r="I80" s="28"/>
      <c r="J80" s="28"/>
      <c r="K80" s="28"/>
      <c r="L80" s="16"/>
      <c r="M80" s="10"/>
      <c r="N80" s="28"/>
      <c r="O80" s="28"/>
      <c r="P80" s="28"/>
    </row>
    <row r="81" spans="2:20" x14ac:dyDescent="0.25">
      <c r="B81" s="5">
        <v>45654</v>
      </c>
      <c r="C81" s="13">
        <v>431.66</v>
      </c>
      <c r="D81" s="4">
        <v>70842392</v>
      </c>
      <c r="E81" s="5"/>
      <c r="F81" s="5"/>
      <c r="G81" s="24"/>
      <c r="H81" s="28"/>
      <c r="I81" s="28"/>
      <c r="J81" s="28"/>
      <c r="K81" s="28"/>
      <c r="L81" s="16"/>
      <c r="M81" s="10"/>
      <c r="N81" s="28"/>
      <c r="O81" s="28"/>
      <c r="P81" s="28"/>
    </row>
    <row r="82" spans="2:20" x14ac:dyDescent="0.25">
      <c r="B82" s="5">
        <v>45655</v>
      </c>
      <c r="C82" s="13">
        <v>431.66</v>
      </c>
      <c r="D82" s="4">
        <v>70842392</v>
      </c>
      <c r="E82" s="5"/>
      <c r="F82" s="5"/>
      <c r="G82" s="24"/>
      <c r="H82" s="28"/>
      <c r="I82" s="28"/>
      <c r="J82" s="28"/>
      <c r="K82" s="28"/>
      <c r="L82" s="16"/>
      <c r="M82" s="10"/>
      <c r="N82" s="28"/>
      <c r="O82" s="28"/>
      <c r="P82" s="28"/>
    </row>
    <row r="83" spans="2:20" x14ac:dyDescent="0.25">
      <c r="B83" s="5">
        <v>45656</v>
      </c>
      <c r="C83" s="13">
        <v>417.41</v>
      </c>
      <c r="D83" s="4">
        <v>70535581</v>
      </c>
      <c r="E83" s="5"/>
      <c r="F83" s="5"/>
      <c r="G83" s="24"/>
      <c r="H83" s="28"/>
      <c r="I83" s="28"/>
      <c r="J83" s="28"/>
      <c r="K83" s="28"/>
      <c r="L83" s="16"/>
      <c r="M83" s="10"/>
      <c r="N83" s="28"/>
      <c r="O83" s="28"/>
      <c r="P83" s="28"/>
    </row>
    <row r="84" spans="2:20" x14ac:dyDescent="0.25">
      <c r="B84" s="5">
        <v>45657</v>
      </c>
      <c r="C84" s="13">
        <v>403.84</v>
      </c>
      <c r="D84" s="4">
        <v>69627759</v>
      </c>
      <c r="E84" s="5"/>
      <c r="F84" s="5"/>
      <c r="G84" s="24"/>
      <c r="H84" s="28"/>
      <c r="I84" s="28"/>
      <c r="J84" s="28"/>
      <c r="K84" s="28"/>
      <c r="L84" s="16"/>
      <c r="M84" s="10"/>
      <c r="N84" s="28"/>
      <c r="O84" s="28"/>
      <c r="P84" s="28"/>
      <c r="Q84" s="5"/>
      <c r="R84" s="5"/>
      <c r="S84" s="5"/>
      <c r="T84" s="5"/>
    </row>
    <row r="85" spans="2:20" x14ac:dyDescent="0.25">
      <c r="B85" s="5">
        <v>45658</v>
      </c>
      <c r="C85" s="13">
        <v>403.84</v>
      </c>
      <c r="D85" s="4">
        <v>67379077</v>
      </c>
      <c r="E85" s="5"/>
      <c r="F85" s="5"/>
      <c r="G85" s="24"/>
      <c r="H85" s="28"/>
      <c r="I85" s="28"/>
      <c r="J85" s="28"/>
      <c r="K85" s="28"/>
      <c r="L85" s="16"/>
      <c r="M85" s="10"/>
      <c r="N85" s="28"/>
      <c r="O85" s="28"/>
      <c r="P85" s="28"/>
    </row>
    <row r="86" spans="2:20" x14ac:dyDescent="0.25">
      <c r="B86" s="5">
        <v>45659</v>
      </c>
      <c r="C86" s="13">
        <v>379.28</v>
      </c>
      <c r="D86" s="4">
        <v>67379077</v>
      </c>
      <c r="E86" s="5"/>
      <c r="F86" s="5"/>
      <c r="G86" s="24"/>
      <c r="H86" s="28"/>
      <c r="I86" s="28"/>
      <c r="J86" s="28"/>
      <c r="K86" s="28"/>
      <c r="L86" s="16"/>
      <c r="M86" s="10"/>
      <c r="N86" s="28"/>
      <c r="O86" s="28"/>
      <c r="P86" s="28"/>
    </row>
    <row r="87" spans="2:20" x14ac:dyDescent="0.25">
      <c r="B87" s="5">
        <v>45660</v>
      </c>
      <c r="C87" s="13">
        <v>410.44</v>
      </c>
      <c r="D87" s="4">
        <v>66568760</v>
      </c>
      <c r="E87" s="5"/>
      <c r="F87" s="5"/>
      <c r="G87" s="24"/>
      <c r="H87" s="28"/>
      <c r="I87" s="28"/>
      <c r="J87" s="28"/>
      <c r="K87" s="28"/>
      <c r="L87" s="16"/>
      <c r="M87" s="10"/>
      <c r="N87" s="28"/>
      <c r="O87" s="28"/>
      <c r="P87" s="28"/>
    </row>
    <row r="88" spans="2:20" x14ac:dyDescent="0.25">
      <c r="B88" s="5">
        <v>45661</v>
      </c>
      <c r="C88" s="13">
        <v>410.44</v>
      </c>
      <c r="D88" s="4">
        <v>66568760</v>
      </c>
      <c r="E88" s="5"/>
      <c r="F88" s="5"/>
      <c r="G88" s="24"/>
      <c r="H88" s="28"/>
      <c r="I88" s="28"/>
      <c r="J88" s="28"/>
      <c r="K88" s="28"/>
      <c r="L88" s="16"/>
      <c r="M88" s="10"/>
      <c r="N88" s="28"/>
      <c r="O88" s="28"/>
      <c r="P88" s="28"/>
    </row>
    <row r="89" spans="2:20" x14ac:dyDescent="0.25">
      <c r="B89" s="5">
        <v>45662</v>
      </c>
      <c r="C89" s="13">
        <v>410.44</v>
      </c>
      <c r="D89" s="4">
        <v>66568760</v>
      </c>
      <c r="E89" s="5"/>
      <c r="F89" s="5"/>
      <c r="G89" s="24"/>
      <c r="H89" s="28"/>
      <c r="I89" s="28"/>
      <c r="J89" s="28"/>
      <c r="K89" s="28"/>
      <c r="L89" s="16"/>
      <c r="M89" s="10"/>
      <c r="N89" s="28"/>
      <c r="O89" s="28"/>
      <c r="P89" s="28"/>
    </row>
    <row r="90" spans="2:20" x14ac:dyDescent="0.25">
      <c r="B90" s="5">
        <v>45663</v>
      </c>
      <c r="C90" s="13">
        <v>411.05</v>
      </c>
      <c r="D90" s="4">
        <v>66328350</v>
      </c>
      <c r="E90" s="5"/>
      <c r="F90" s="5"/>
      <c r="G90" s="24"/>
      <c r="H90" s="28"/>
      <c r="I90" s="28"/>
      <c r="J90" s="28"/>
      <c r="K90" s="28"/>
      <c r="L90" s="16"/>
      <c r="M90" s="10"/>
      <c r="N90" s="28"/>
      <c r="O90" s="28"/>
      <c r="P90" s="28"/>
    </row>
    <row r="91" spans="2:20" x14ac:dyDescent="0.25">
      <c r="B91" s="5">
        <v>45664</v>
      </c>
      <c r="C91" s="13">
        <v>394.36</v>
      </c>
      <c r="D91" s="4">
        <v>66069365</v>
      </c>
      <c r="E91" s="5"/>
      <c r="F91" s="5"/>
      <c r="G91" s="24"/>
      <c r="H91" s="28"/>
      <c r="I91" s="28"/>
      <c r="J91" s="28"/>
      <c r="K91" s="28"/>
      <c r="L91" s="16"/>
      <c r="M91" s="10"/>
      <c r="N91" s="28"/>
      <c r="O91" s="28"/>
      <c r="P91" s="28"/>
    </row>
    <row r="92" spans="2:20" x14ac:dyDescent="0.25">
      <c r="B92" s="5">
        <v>45665</v>
      </c>
      <c r="C92" s="13">
        <v>394.94</v>
      </c>
      <c r="D92" s="4">
        <v>65430637</v>
      </c>
      <c r="E92" s="5"/>
      <c r="F92" s="5"/>
      <c r="G92" s="24"/>
      <c r="H92" s="28"/>
      <c r="I92" s="28"/>
      <c r="J92" s="28"/>
      <c r="K92" s="28"/>
      <c r="L92" s="16"/>
      <c r="M92" s="10"/>
      <c r="N92" s="28"/>
      <c r="O92" s="28"/>
      <c r="P92" s="28"/>
    </row>
    <row r="93" spans="2:20" x14ac:dyDescent="0.25">
      <c r="B93" s="5">
        <v>45666</v>
      </c>
      <c r="C93" s="13">
        <v>394.94</v>
      </c>
      <c r="D93" s="4">
        <v>66133957</v>
      </c>
      <c r="E93" s="5"/>
      <c r="F93" s="5"/>
      <c r="G93" s="24"/>
      <c r="H93" s="28"/>
      <c r="I93" s="28"/>
      <c r="J93" s="28"/>
      <c r="K93" s="28"/>
      <c r="L93" s="16"/>
      <c r="M93" s="10"/>
      <c r="N93" s="28"/>
      <c r="O93" s="28"/>
      <c r="P93" s="28"/>
    </row>
    <row r="94" spans="2:20" x14ac:dyDescent="0.25">
      <c r="B94" s="5">
        <v>45667</v>
      </c>
      <c r="C94" s="13">
        <v>394.74</v>
      </c>
      <c r="D94" s="4">
        <v>66133957</v>
      </c>
      <c r="E94" s="5"/>
      <c r="F94" s="5"/>
      <c r="G94" s="24"/>
      <c r="H94" s="28"/>
      <c r="I94" s="28"/>
      <c r="J94" s="28"/>
      <c r="K94" s="28"/>
      <c r="L94" s="16"/>
      <c r="M94" s="10"/>
      <c r="N94" s="28"/>
      <c r="O94" s="28"/>
      <c r="P94" s="28"/>
    </row>
    <row r="95" spans="2:20" x14ac:dyDescent="0.25">
      <c r="B95" s="5">
        <v>45668</v>
      </c>
      <c r="C95" s="13">
        <v>394.74</v>
      </c>
      <c r="D95" s="4">
        <v>66133957</v>
      </c>
      <c r="E95" s="5"/>
      <c r="F95" s="5"/>
      <c r="G95" s="24"/>
      <c r="H95" s="28"/>
      <c r="I95" s="28"/>
      <c r="J95" s="28"/>
      <c r="K95" s="28"/>
      <c r="L95" s="16"/>
      <c r="M95" s="10"/>
      <c r="N95" s="28"/>
      <c r="O95" s="28"/>
      <c r="P95" s="28"/>
    </row>
    <row r="96" spans="2:20" x14ac:dyDescent="0.25">
      <c r="B96" s="5">
        <v>45669</v>
      </c>
      <c r="C96" s="13">
        <v>394.74</v>
      </c>
      <c r="D96" s="4">
        <v>66133957</v>
      </c>
      <c r="E96" s="5"/>
      <c r="F96" s="5"/>
      <c r="G96" s="24"/>
      <c r="H96" s="28"/>
      <c r="I96" s="28"/>
      <c r="J96" s="28"/>
      <c r="K96" s="28"/>
      <c r="L96" s="16"/>
      <c r="M96" s="10"/>
      <c r="N96" s="28"/>
      <c r="O96" s="28"/>
      <c r="P96" s="28"/>
      <c r="Q96" s="5"/>
      <c r="R96" s="5"/>
      <c r="S96" s="5"/>
      <c r="T96" s="5"/>
    </row>
    <row r="97" spans="2:20" x14ac:dyDescent="0.25">
      <c r="B97" s="5">
        <v>45670</v>
      </c>
      <c r="C97" s="13">
        <v>403.31</v>
      </c>
      <c r="D97" s="4">
        <v>62117652</v>
      </c>
      <c r="E97" s="5"/>
      <c r="F97" s="5"/>
      <c r="G97" s="24"/>
      <c r="H97" s="28"/>
      <c r="I97" s="28"/>
      <c r="J97" s="28"/>
      <c r="K97" s="28"/>
      <c r="L97" s="16"/>
      <c r="M97" s="10"/>
      <c r="N97" s="28"/>
      <c r="O97" s="28"/>
      <c r="P97" s="28"/>
    </row>
    <row r="98" spans="2:20" x14ac:dyDescent="0.25">
      <c r="B98" s="5">
        <v>45671</v>
      </c>
      <c r="C98" s="13">
        <v>396.36</v>
      </c>
      <c r="D98" s="4">
        <v>62463415</v>
      </c>
      <c r="E98" s="5"/>
      <c r="F98" s="5"/>
      <c r="G98" s="24"/>
      <c r="H98" s="28"/>
      <c r="I98" s="28"/>
      <c r="J98" s="28"/>
      <c r="K98" s="28"/>
      <c r="L98" s="16"/>
      <c r="M98" s="10"/>
      <c r="N98" s="28"/>
      <c r="O98" s="28"/>
      <c r="P98" s="28"/>
    </row>
    <row r="99" spans="2:20" x14ac:dyDescent="0.25">
      <c r="B99" s="5">
        <v>45672</v>
      </c>
      <c r="C99" s="13">
        <v>428.22</v>
      </c>
      <c r="D99" s="4">
        <v>63038142</v>
      </c>
      <c r="E99" s="5"/>
      <c r="F99" s="5"/>
      <c r="G99" s="24"/>
      <c r="H99" s="28"/>
      <c r="I99" s="28"/>
      <c r="J99" s="28"/>
      <c r="K99" s="28"/>
      <c r="L99" s="16"/>
      <c r="M99" s="10"/>
      <c r="N99" s="28"/>
      <c r="O99" s="28"/>
      <c r="P99" s="28"/>
    </row>
    <row r="100" spans="2:20" x14ac:dyDescent="0.25">
      <c r="B100" s="5">
        <v>45673</v>
      </c>
      <c r="C100" s="13">
        <v>413.82</v>
      </c>
      <c r="D100" s="4">
        <v>63254084</v>
      </c>
      <c r="E100" s="5"/>
      <c r="F100" s="5"/>
      <c r="G100" s="24"/>
      <c r="H100" s="28"/>
      <c r="I100" s="28"/>
      <c r="J100" s="28"/>
      <c r="K100" s="28"/>
      <c r="L100" s="16"/>
      <c r="M100" s="10"/>
      <c r="N100" s="28"/>
      <c r="O100" s="28"/>
      <c r="P100" s="28"/>
      <c r="Q100" s="5"/>
      <c r="R100" s="5"/>
      <c r="S100" s="5"/>
      <c r="T100" s="5"/>
    </row>
    <row r="101" spans="2:20" x14ac:dyDescent="0.25">
      <c r="B101" s="5">
        <v>45674</v>
      </c>
      <c r="C101" s="13">
        <v>426.5</v>
      </c>
      <c r="D101" s="4">
        <v>62309845</v>
      </c>
      <c r="E101" s="5"/>
      <c r="F101" s="5"/>
      <c r="G101" s="24"/>
      <c r="H101" s="28"/>
      <c r="I101" s="28"/>
      <c r="J101" s="28"/>
      <c r="K101" s="28"/>
      <c r="L101" s="16"/>
      <c r="M101" s="10"/>
      <c r="N101" s="28"/>
      <c r="O101" s="28"/>
      <c r="P101" s="28"/>
      <c r="Q101" s="5"/>
      <c r="R101" s="5"/>
      <c r="S101" s="5"/>
      <c r="T101" s="5"/>
    </row>
    <row r="102" spans="2:20" x14ac:dyDescent="0.25">
      <c r="B102" s="5">
        <v>45675</v>
      </c>
      <c r="C102" s="13">
        <v>426.5</v>
      </c>
      <c r="D102" s="4">
        <v>62309845</v>
      </c>
      <c r="E102" s="5"/>
      <c r="F102" s="5"/>
      <c r="G102" s="24"/>
      <c r="H102" s="28"/>
      <c r="I102" s="28"/>
      <c r="J102" s="28"/>
      <c r="K102" s="28"/>
      <c r="L102" s="16"/>
      <c r="M102" s="10"/>
      <c r="N102" s="28"/>
      <c r="O102" s="28"/>
      <c r="P102" s="28"/>
    </row>
    <row r="103" spans="2:20" x14ac:dyDescent="0.25">
      <c r="B103" s="5">
        <v>45676</v>
      </c>
      <c r="C103" s="13">
        <v>426.5</v>
      </c>
      <c r="D103" s="4">
        <v>62309845</v>
      </c>
      <c r="E103" s="5"/>
      <c r="F103" s="5"/>
      <c r="G103" s="24"/>
      <c r="H103" s="28"/>
      <c r="I103" s="28"/>
      <c r="J103" s="28"/>
      <c r="K103" s="28"/>
      <c r="L103" s="16"/>
      <c r="M103" s="10"/>
      <c r="N103" s="28"/>
      <c r="O103" s="28"/>
      <c r="P103" s="28"/>
    </row>
    <row r="104" spans="2:20" x14ac:dyDescent="0.25">
      <c r="B104" s="5">
        <v>45677</v>
      </c>
      <c r="C104" s="13">
        <v>426.5</v>
      </c>
      <c r="D104" s="4">
        <v>61621960</v>
      </c>
      <c r="E104" s="5"/>
      <c r="F104" s="5"/>
      <c r="G104" s="24"/>
      <c r="H104" s="28"/>
      <c r="I104" s="28"/>
      <c r="J104" s="28"/>
      <c r="K104" s="28"/>
      <c r="L104" s="16"/>
      <c r="M104" s="10"/>
      <c r="N104" s="28"/>
      <c r="O104" s="28"/>
      <c r="P104" s="28"/>
    </row>
    <row r="105" spans="2:20" x14ac:dyDescent="0.25">
      <c r="B105" s="5">
        <v>45678</v>
      </c>
      <c r="C105" s="13">
        <v>424.07</v>
      </c>
      <c r="D105" s="4">
        <v>61621960</v>
      </c>
      <c r="E105" s="5"/>
      <c r="F105" s="5"/>
      <c r="G105" s="24"/>
      <c r="H105" s="28"/>
      <c r="I105" s="28"/>
      <c r="J105" s="28"/>
      <c r="K105" s="28"/>
      <c r="L105" s="16"/>
      <c r="M105" s="10"/>
      <c r="N105" s="28"/>
      <c r="O105" s="28"/>
      <c r="P105" s="28"/>
    </row>
    <row r="106" spans="2:20" x14ac:dyDescent="0.25">
      <c r="B106" s="5">
        <v>45679</v>
      </c>
      <c r="C106" s="13">
        <v>415.11</v>
      </c>
      <c r="D106" s="4">
        <v>62866242</v>
      </c>
      <c r="E106" s="5"/>
      <c r="F106" s="5"/>
      <c r="G106" s="24"/>
      <c r="H106" s="28"/>
      <c r="I106" s="28"/>
      <c r="J106" s="28"/>
      <c r="K106" s="28"/>
      <c r="L106" s="16"/>
      <c r="M106" s="10"/>
      <c r="N106" s="28"/>
      <c r="O106" s="28"/>
      <c r="P106" s="28"/>
    </row>
    <row r="107" spans="2:20" x14ac:dyDescent="0.25">
      <c r="B107" s="5">
        <v>45680</v>
      </c>
      <c r="C107" s="13">
        <v>412.38</v>
      </c>
      <c r="D107" s="4">
        <v>63098492</v>
      </c>
      <c r="E107" s="5"/>
      <c r="F107" s="5"/>
      <c r="G107" s="24"/>
      <c r="H107" s="28"/>
      <c r="I107" s="28"/>
      <c r="J107" s="28"/>
      <c r="K107" s="28"/>
      <c r="L107" s="16"/>
      <c r="M107" s="10"/>
      <c r="N107" s="28"/>
      <c r="O107" s="28"/>
      <c r="P107" s="28"/>
    </row>
    <row r="108" spans="2:20" x14ac:dyDescent="0.25">
      <c r="B108" s="5">
        <v>45681</v>
      </c>
      <c r="C108" s="13">
        <v>406.58</v>
      </c>
      <c r="D108" s="4">
        <v>62130317</v>
      </c>
      <c r="E108" s="5"/>
      <c r="F108" s="5"/>
      <c r="G108" s="24"/>
      <c r="H108" s="28"/>
      <c r="I108" s="28"/>
      <c r="J108" s="28"/>
      <c r="K108" s="28"/>
      <c r="L108" s="16"/>
      <c r="M108" s="10"/>
      <c r="N108" s="28"/>
      <c r="O108" s="28"/>
      <c r="P108" s="28"/>
      <c r="Q108" s="5"/>
      <c r="R108" s="5"/>
      <c r="S108" s="5"/>
      <c r="T108" s="5"/>
    </row>
    <row r="109" spans="2:20" x14ac:dyDescent="0.25">
      <c r="B109" s="5">
        <v>45682</v>
      </c>
      <c r="C109" s="13">
        <v>406.58</v>
      </c>
      <c r="D109" s="4">
        <v>62130317</v>
      </c>
      <c r="E109" s="5"/>
      <c r="F109" s="5"/>
      <c r="G109" s="24"/>
      <c r="H109" s="28"/>
      <c r="I109" s="28"/>
      <c r="J109" s="28"/>
      <c r="K109" s="28"/>
      <c r="L109" s="16"/>
      <c r="M109" s="10"/>
      <c r="N109" s="28"/>
      <c r="O109" s="28"/>
      <c r="P109" s="28"/>
    </row>
    <row r="110" spans="2:20" x14ac:dyDescent="0.25">
      <c r="B110" s="5">
        <v>45683</v>
      </c>
      <c r="C110" s="13">
        <v>406.58</v>
      </c>
      <c r="D110" s="4">
        <v>62130317</v>
      </c>
      <c r="E110" s="5"/>
      <c r="F110" s="5"/>
      <c r="G110" s="24"/>
      <c r="H110" s="28"/>
      <c r="I110" s="28"/>
      <c r="J110" s="28"/>
      <c r="K110" s="28"/>
      <c r="L110" s="16"/>
      <c r="M110" s="10"/>
      <c r="N110" s="28"/>
      <c r="O110" s="28"/>
      <c r="P110" s="28"/>
    </row>
    <row r="111" spans="2:20" x14ac:dyDescent="0.25">
      <c r="B111" s="5">
        <v>45684</v>
      </c>
      <c r="C111" s="13">
        <v>397.15</v>
      </c>
      <c r="D111" s="4">
        <v>61037378</v>
      </c>
      <c r="E111" s="5"/>
      <c r="F111" s="5"/>
      <c r="G111" s="24"/>
      <c r="H111" s="28"/>
      <c r="I111" s="28"/>
      <c r="J111" s="28"/>
      <c r="K111" s="28"/>
      <c r="L111" s="16"/>
      <c r="M111" s="10"/>
      <c r="N111" s="28"/>
      <c r="O111" s="28"/>
      <c r="P111" s="28"/>
    </row>
    <row r="112" spans="2:20" x14ac:dyDescent="0.25">
      <c r="B112" s="5">
        <v>45685</v>
      </c>
      <c r="C112" s="13">
        <v>398.09</v>
      </c>
      <c r="D112" s="4">
        <v>60108561</v>
      </c>
      <c r="E112" s="5"/>
      <c r="F112" s="5"/>
      <c r="G112" s="24"/>
      <c r="H112" s="28"/>
      <c r="I112" s="28"/>
      <c r="J112" s="28"/>
      <c r="K112" s="28"/>
      <c r="L112" s="16"/>
      <c r="M112" s="10"/>
      <c r="N112" s="28"/>
      <c r="O112" s="28"/>
      <c r="P112" s="28"/>
      <c r="Q112" s="5"/>
      <c r="R112" s="5"/>
      <c r="S112" s="5"/>
      <c r="T112" s="5"/>
    </row>
    <row r="113" spans="2:16" x14ac:dyDescent="0.25">
      <c r="B113" s="5">
        <v>45686</v>
      </c>
      <c r="C113" s="13">
        <v>389.1</v>
      </c>
      <c r="D113" s="4">
        <v>60700592</v>
      </c>
      <c r="E113" s="5"/>
      <c r="F113" s="5"/>
      <c r="G113" s="24"/>
      <c r="H113" s="28"/>
      <c r="I113" s="28"/>
      <c r="J113" s="28"/>
      <c r="K113" s="28"/>
      <c r="L113" s="16"/>
      <c r="M113" s="10"/>
      <c r="N113" s="28"/>
      <c r="O113" s="28"/>
      <c r="P113" s="28"/>
    </row>
    <row r="114" spans="2:16" x14ac:dyDescent="0.25">
      <c r="B114" s="5">
        <v>45687</v>
      </c>
      <c r="C114" s="13">
        <v>400.28</v>
      </c>
      <c r="D114" s="4">
        <v>60614319</v>
      </c>
      <c r="E114" s="5"/>
      <c r="F114" s="5"/>
      <c r="G114" s="24"/>
      <c r="H114" s="28"/>
      <c r="I114" s="28"/>
      <c r="J114" s="28"/>
      <c r="K114" s="28"/>
      <c r="L114" s="16"/>
      <c r="M114" s="10"/>
      <c r="N114" s="28"/>
      <c r="O114" s="28"/>
      <c r="P114" s="28"/>
    </row>
    <row r="115" spans="2:16" x14ac:dyDescent="0.25">
      <c r="B115" s="5">
        <v>45688</v>
      </c>
      <c r="C115" s="13">
        <v>404.6</v>
      </c>
      <c r="D115" s="4">
        <v>59640727</v>
      </c>
      <c r="E115" s="5"/>
      <c r="F115" s="5"/>
      <c r="G115" s="24"/>
      <c r="H115" s="28"/>
      <c r="I115" s="28"/>
      <c r="J115" s="28"/>
      <c r="K115" s="28"/>
      <c r="L115" s="16"/>
      <c r="M115" s="10"/>
      <c r="N115" s="28"/>
      <c r="O115" s="28"/>
      <c r="P115" s="28"/>
    </row>
    <row r="116" spans="2:16" x14ac:dyDescent="0.25">
      <c r="B116" s="5">
        <v>45689</v>
      </c>
      <c r="C116" s="13">
        <v>404.6</v>
      </c>
      <c r="D116" s="4">
        <v>59640727</v>
      </c>
      <c r="E116" s="5"/>
      <c r="F116" s="5"/>
      <c r="G116" s="24"/>
      <c r="H116" s="28"/>
      <c r="I116" s="28"/>
      <c r="J116" s="28"/>
      <c r="K116" s="28"/>
      <c r="L116" s="16"/>
      <c r="M116" s="10"/>
      <c r="N116" s="28"/>
      <c r="O116" s="28"/>
      <c r="P116" s="28"/>
    </row>
    <row r="117" spans="2:16" x14ac:dyDescent="0.25">
      <c r="B117" s="5">
        <v>45690</v>
      </c>
      <c r="C117" s="13">
        <v>404.6</v>
      </c>
      <c r="D117" s="4">
        <v>59640727</v>
      </c>
      <c r="E117" s="5"/>
      <c r="F117" s="5"/>
      <c r="G117" s="24"/>
      <c r="H117" s="28"/>
      <c r="I117" s="28"/>
      <c r="J117" s="28"/>
      <c r="K117" s="28"/>
      <c r="L117" s="16"/>
      <c r="M117" s="10"/>
      <c r="N117" s="28"/>
      <c r="O117" s="28"/>
      <c r="P117" s="28"/>
    </row>
    <row r="118" spans="2:16" x14ac:dyDescent="0.25">
      <c r="B118" s="5">
        <v>45691</v>
      </c>
      <c r="C118" s="13">
        <v>383.68</v>
      </c>
      <c r="D118" s="4">
        <v>59612004</v>
      </c>
      <c r="E118" s="5"/>
      <c r="F118" s="5"/>
      <c r="G118" s="24"/>
      <c r="H118" s="28"/>
      <c r="I118" s="28"/>
      <c r="J118" s="28"/>
      <c r="K118" s="28"/>
      <c r="L118" s="16"/>
      <c r="M118" s="10"/>
      <c r="N118" s="28"/>
      <c r="O118" s="28"/>
      <c r="P118" s="28"/>
    </row>
    <row r="119" spans="2:16" x14ac:dyDescent="0.25">
      <c r="B119" s="5">
        <v>45692</v>
      </c>
      <c r="C119" s="13">
        <v>392.21</v>
      </c>
      <c r="D119" s="4">
        <v>59332187</v>
      </c>
      <c r="E119" s="5"/>
      <c r="F119" s="5"/>
      <c r="G119" s="24"/>
      <c r="H119" s="28"/>
      <c r="I119" s="28"/>
      <c r="J119" s="28"/>
      <c r="K119" s="28"/>
      <c r="L119" s="16"/>
      <c r="M119" s="10"/>
      <c r="N119" s="28"/>
      <c r="O119" s="28"/>
      <c r="P119" s="28"/>
    </row>
    <row r="120" spans="2:16" x14ac:dyDescent="0.25">
      <c r="B120" s="5">
        <v>45693</v>
      </c>
      <c r="C120" s="13">
        <v>378.17</v>
      </c>
      <c r="D120" s="4">
        <v>59504823</v>
      </c>
      <c r="E120" s="5"/>
      <c r="F120" s="5"/>
      <c r="G120" s="24"/>
      <c r="H120" s="28"/>
      <c r="I120" s="28"/>
      <c r="J120" s="28"/>
      <c r="K120" s="28"/>
      <c r="L120" s="16"/>
      <c r="M120" s="10"/>
      <c r="N120" s="28"/>
      <c r="O120" s="28"/>
      <c r="P120" s="28"/>
    </row>
    <row r="121" spans="2:16" x14ac:dyDescent="0.25">
      <c r="B121" s="5">
        <v>45694</v>
      </c>
      <c r="C121" s="13">
        <v>374.32</v>
      </c>
      <c r="D121" s="4">
        <v>61989043</v>
      </c>
      <c r="E121" s="5"/>
      <c r="F121" s="5"/>
      <c r="G121" s="24"/>
      <c r="H121" s="28"/>
      <c r="I121" s="28"/>
      <c r="J121" s="28"/>
      <c r="K121" s="28"/>
      <c r="L121" s="16"/>
      <c r="M121" s="10"/>
      <c r="N121" s="28"/>
      <c r="O121" s="28"/>
      <c r="P121" s="28"/>
    </row>
    <row r="122" spans="2:16" x14ac:dyDescent="0.25">
      <c r="B122" s="5">
        <v>45695</v>
      </c>
      <c r="C122" s="13">
        <v>361.62</v>
      </c>
      <c r="D122" s="4">
        <v>59661191</v>
      </c>
      <c r="E122" s="5"/>
      <c r="F122" s="5"/>
      <c r="G122" s="24"/>
      <c r="H122" s="28"/>
      <c r="I122" s="28"/>
      <c r="J122" s="28"/>
      <c r="K122" s="28"/>
      <c r="L122" s="16"/>
      <c r="M122" s="10"/>
      <c r="N122" s="28"/>
      <c r="O122" s="28"/>
      <c r="P122" s="28"/>
    </row>
    <row r="123" spans="2:16" x14ac:dyDescent="0.25">
      <c r="B123" s="5">
        <v>45696</v>
      </c>
      <c r="C123" s="13">
        <v>361.62</v>
      </c>
      <c r="D123" s="4">
        <v>59661191</v>
      </c>
      <c r="E123" s="5"/>
      <c r="F123" s="5"/>
      <c r="G123" s="24"/>
      <c r="H123" s="28"/>
      <c r="I123" s="28"/>
      <c r="J123" s="28"/>
      <c r="K123" s="28"/>
      <c r="L123" s="16"/>
      <c r="M123" s="10"/>
      <c r="N123" s="28"/>
      <c r="O123" s="28"/>
      <c r="P123" s="28"/>
    </row>
    <row r="124" spans="2:16" x14ac:dyDescent="0.25">
      <c r="B124" s="5">
        <v>45697</v>
      </c>
      <c r="C124" s="13">
        <v>361.62</v>
      </c>
      <c r="D124" s="4">
        <v>59661191</v>
      </c>
      <c r="E124" s="5"/>
      <c r="F124" s="5"/>
      <c r="G124" s="24"/>
      <c r="H124" s="28"/>
      <c r="I124" s="28"/>
      <c r="J124" s="28"/>
      <c r="K124" s="28"/>
      <c r="L124" s="16"/>
      <c r="M124" s="10"/>
      <c r="N124" s="28"/>
      <c r="O124" s="28"/>
      <c r="P124" s="28"/>
    </row>
    <row r="125" spans="2:16" x14ac:dyDescent="0.25">
      <c r="B125" s="5">
        <v>45698</v>
      </c>
      <c r="C125" s="13">
        <v>350.73</v>
      </c>
      <c r="D125" s="4">
        <v>59984082</v>
      </c>
      <c r="E125" s="5"/>
      <c r="F125" s="5"/>
      <c r="G125" s="24"/>
      <c r="H125" s="28"/>
      <c r="I125" s="28"/>
      <c r="J125" s="28"/>
      <c r="K125" s="28"/>
      <c r="L125" s="16"/>
      <c r="M125" s="10"/>
      <c r="N125" s="28"/>
      <c r="O125" s="28"/>
      <c r="P125" s="28"/>
    </row>
    <row r="126" spans="2:16" x14ac:dyDescent="0.25">
      <c r="B126" s="5">
        <v>45699</v>
      </c>
      <c r="C126" s="13">
        <v>328.5</v>
      </c>
      <c r="D126" s="4">
        <v>62323189</v>
      </c>
      <c r="E126" s="5"/>
      <c r="F126" s="5"/>
      <c r="G126" s="24"/>
      <c r="H126" s="28"/>
      <c r="I126" s="28"/>
      <c r="J126" s="28"/>
      <c r="K126" s="28"/>
      <c r="L126" s="16"/>
      <c r="M126" s="10"/>
      <c r="N126" s="28"/>
      <c r="O126" s="28"/>
      <c r="P126" s="28"/>
    </row>
    <row r="127" spans="2:16" x14ac:dyDescent="0.25">
      <c r="B127" s="5">
        <v>45700</v>
      </c>
      <c r="C127" s="13">
        <v>336.51</v>
      </c>
      <c r="D127" s="4">
        <v>60070520</v>
      </c>
      <c r="E127" s="5"/>
      <c r="F127" s="5"/>
      <c r="G127" s="24"/>
      <c r="H127" s="28"/>
      <c r="I127" s="28"/>
      <c r="J127" s="28"/>
      <c r="K127" s="28"/>
      <c r="L127" s="16"/>
      <c r="M127" s="10"/>
      <c r="N127" s="28"/>
      <c r="O127" s="28"/>
      <c r="P127" s="28"/>
    </row>
    <row r="128" spans="2:16" x14ac:dyDescent="0.25">
      <c r="B128" s="5">
        <v>45701</v>
      </c>
      <c r="C128" s="13">
        <v>355.94</v>
      </c>
      <c r="D128" s="4">
        <v>60659650</v>
      </c>
      <c r="E128" s="5"/>
      <c r="F128" s="5"/>
      <c r="G128" s="24"/>
      <c r="H128" s="28"/>
      <c r="I128" s="28"/>
      <c r="J128" s="28"/>
      <c r="K128" s="28"/>
      <c r="L128" s="16"/>
      <c r="M128" s="10"/>
      <c r="N128" s="28"/>
      <c r="O128" s="28"/>
      <c r="P128" s="28"/>
    </row>
    <row r="129" spans="2:16" x14ac:dyDescent="0.25">
      <c r="B129" s="5">
        <v>45702</v>
      </c>
      <c r="C129" s="13">
        <v>355.84</v>
      </c>
      <c r="D129" s="4">
        <v>60839140</v>
      </c>
      <c r="E129" s="5"/>
      <c r="F129" s="5"/>
      <c r="G129" s="24"/>
      <c r="H129" s="28"/>
      <c r="I129" s="28"/>
      <c r="J129" s="28"/>
      <c r="K129" s="28"/>
      <c r="L129" s="16"/>
      <c r="M129" s="10"/>
      <c r="N129" s="28"/>
      <c r="O129" s="28"/>
      <c r="P129" s="28"/>
    </row>
    <row r="130" spans="2:16" x14ac:dyDescent="0.25">
      <c r="B130" s="5">
        <v>45703</v>
      </c>
      <c r="C130" s="13">
        <v>355.84</v>
      </c>
      <c r="D130" s="4">
        <v>60839140</v>
      </c>
      <c r="E130" s="5"/>
      <c r="F130" s="5"/>
      <c r="G130" s="24"/>
      <c r="H130" s="28"/>
      <c r="I130" s="28"/>
      <c r="J130" s="28"/>
      <c r="K130" s="28"/>
      <c r="L130" s="16"/>
      <c r="M130" s="10"/>
      <c r="N130" s="28"/>
      <c r="O130" s="28"/>
      <c r="P130" s="28"/>
    </row>
    <row r="131" spans="2:16" x14ac:dyDescent="0.25">
      <c r="B131" s="5">
        <v>45704</v>
      </c>
      <c r="C131" s="13">
        <v>355.84</v>
      </c>
      <c r="D131" s="4">
        <v>60839140</v>
      </c>
      <c r="E131" s="5"/>
      <c r="F131" s="5"/>
      <c r="G131" s="24"/>
      <c r="H131" s="28"/>
      <c r="I131" s="28"/>
      <c r="J131" s="28"/>
      <c r="K131" s="28"/>
      <c r="L131" s="16"/>
      <c r="M131" s="10"/>
      <c r="N131" s="28"/>
      <c r="O131" s="28"/>
      <c r="P131" s="28"/>
    </row>
    <row r="132" spans="2:16" x14ac:dyDescent="0.25">
      <c r="B132" s="5">
        <v>45705</v>
      </c>
      <c r="C132" s="13">
        <v>355.84</v>
      </c>
      <c r="D132" s="4">
        <v>61498198</v>
      </c>
      <c r="E132" s="5"/>
      <c r="F132" s="5"/>
      <c r="G132" s="24"/>
      <c r="H132" s="28"/>
      <c r="I132" s="28"/>
      <c r="J132" s="28"/>
      <c r="K132" s="28"/>
      <c r="L132" s="16"/>
      <c r="M132" s="10"/>
      <c r="N132" s="28"/>
      <c r="O132" s="28"/>
      <c r="P132" s="28"/>
    </row>
    <row r="133" spans="2:16" x14ac:dyDescent="0.25">
      <c r="B133" s="5">
        <v>45706</v>
      </c>
      <c r="C133" s="13">
        <v>354.11</v>
      </c>
      <c r="D133" s="4">
        <v>61498198</v>
      </c>
      <c r="E133" s="5"/>
      <c r="F133" s="5"/>
      <c r="G133" s="24"/>
      <c r="H133" s="28"/>
      <c r="I133" s="28"/>
      <c r="J133" s="28"/>
      <c r="K133" s="28"/>
      <c r="L133" s="16"/>
      <c r="M133" s="10"/>
      <c r="N133" s="28"/>
      <c r="O133" s="28"/>
      <c r="P133" s="28"/>
    </row>
    <row r="134" spans="2:16" x14ac:dyDescent="0.25">
      <c r="B134" s="5">
        <v>45707</v>
      </c>
      <c r="C134" s="13">
        <v>360.56</v>
      </c>
      <c r="D134" s="4">
        <v>62951793</v>
      </c>
      <c r="E134" s="5"/>
      <c r="F134" s="5"/>
      <c r="G134" s="24"/>
      <c r="H134" s="28"/>
      <c r="I134" s="28"/>
      <c r="J134" s="28"/>
      <c r="K134" s="28"/>
      <c r="L134" s="16"/>
      <c r="M134" s="10"/>
      <c r="N134" s="28"/>
      <c r="O134" s="28"/>
      <c r="P134" s="28"/>
    </row>
    <row r="135" spans="2:16" x14ac:dyDescent="0.25">
      <c r="B135" s="5">
        <v>45708</v>
      </c>
      <c r="C135" s="13">
        <v>354.4</v>
      </c>
      <c r="D135" s="4">
        <v>64114550</v>
      </c>
      <c r="E135" s="5"/>
      <c r="F135" s="5"/>
      <c r="G135" s="24"/>
      <c r="H135" s="28"/>
      <c r="I135" s="28"/>
      <c r="J135" s="28"/>
      <c r="K135" s="28"/>
      <c r="L135" s="16"/>
      <c r="M135" s="10"/>
      <c r="N135" s="28"/>
      <c r="O135" s="28"/>
      <c r="P135" s="28"/>
    </row>
    <row r="136" spans="2:16" x14ac:dyDescent="0.25">
      <c r="B136" s="5">
        <v>45709</v>
      </c>
      <c r="C136" s="13">
        <v>337.8</v>
      </c>
      <c r="D136" s="4">
        <v>62730715</v>
      </c>
      <c r="E136" s="5"/>
      <c r="F136" s="5"/>
      <c r="G136" s="24"/>
      <c r="H136" s="28"/>
      <c r="I136" s="28"/>
      <c r="J136" s="28"/>
      <c r="K136" s="28"/>
      <c r="L136" s="16"/>
      <c r="M136" s="10"/>
      <c r="N136" s="28"/>
      <c r="O136" s="28"/>
      <c r="P136" s="28"/>
    </row>
    <row r="137" spans="2:16" x14ac:dyDescent="0.25">
      <c r="B137" s="5">
        <v>45710</v>
      </c>
      <c r="C137" s="13">
        <v>337.8</v>
      </c>
      <c r="D137" s="4">
        <v>62730715</v>
      </c>
      <c r="E137" s="5"/>
      <c r="F137" s="5"/>
      <c r="G137" s="24"/>
      <c r="H137" s="28"/>
      <c r="I137" s="28"/>
      <c r="J137" s="28"/>
      <c r="K137" s="28"/>
      <c r="L137" s="16"/>
      <c r="M137" s="10"/>
      <c r="N137" s="28"/>
      <c r="O137" s="28"/>
      <c r="P137" s="28"/>
    </row>
    <row r="138" spans="2:16" x14ac:dyDescent="0.25">
      <c r="B138" s="5">
        <v>45711</v>
      </c>
      <c r="C138" s="13">
        <v>337.8</v>
      </c>
      <c r="D138" s="4">
        <v>62730715</v>
      </c>
      <c r="E138" s="5"/>
      <c r="F138" s="5"/>
      <c r="G138" s="24"/>
      <c r="H138" s="28"/>
      <c r="I138" s="28"/>
      <c r="J138" s="28"/>
      <c r="K138" s="28"/>
      <c r="L138" s="16"/>
      <c r="M138" s="10"/>
      <c r="N138" s="28"/>
      <c r="O138" s="28"/>
      <c r="P138" s="28"/>
    </row>
    <row r="139" spans="2:16" x14ac:dyDescent="0.25">
      <c r="B139" s="5">
        <v>45712</v>
      </c>
      <c r="C139" s="13">
        <v>330.53</v>
      </c>
      <c r="D139" s="4">
        <v>65076285</v>
      </c>
      <c r="E139" s="5"/>
      <c r="F139" s="5"/>
      <c r="G139" s="24"/>
      <c r="H139" s="28"/>
      <c r="I139" s="28"/>
      <c r="J139" s="28"/>
      <c r="K139" s="28"/>
      <c r="L139" s="16"/>
      <c r="M139" s="10"/>
      <c r="N139" s="28"/>
      <c r="O139" s="28"/>
      <c r="P139" s="28"/>
    </row>
    <row r="140" spans="2:16" x14ac:dyDescent="0.25">
      <c r="B140" s="5">
        <v>45713</v>
      </c>
      <c r="C140" s="13">
        <v>302.8</v>
      </c>
      <c r="D140" s="4">
        <v>63588815</v>
      </c>
      <c r="E140" s="5"/>
      <c r="F140" s="5"/>
      <c r="G140" s="24"/>
      <c r="H140" s="28"/>
      <c r="I140" s="28"/>
      <c r="J140" s="28"/>
      <c r="K140" s="28"/>
      <c r="L140" s="16"/>
      <c r="M140" s="10"/>
      <c r="N140" s="28"/>
      <c r="O140" s="28"/>
      <c r="P140" s="28"/>
    </row>
    <row r="141" spans="2:16" x14ac:dyDescent="0.25">
      <c r="B141" s="5">
        <v>45714</v>
      </c>
      <c r="C141" s="13">
        <v>290.8</v>
      </c>
      <c r="D141" s="4">
        <v>64718004</v>
      </c>
      <c r="E141" s="5"/>
      <c r="F141" s="5"/>
      <c r="G141" s="24"/>
      <c r="H141" s="28"/>
      <c r="I141" s="28"/>
      <c r="J141" s="28"/>
      <c r="K141" s="28"/>
      <c r="L141" s="16"/>
      <c r="M141" s="10"/>
      <c r="N141" s="28"/>
      <c r="O141" s="28"/>
      <c r="P141" s="28"/>
    </row>
    <row r="142" spans="2:16" x14ac:dyDescent="0.25">
      <c r="B142" s="5">
        <v>45715</v>
      </c>
      <c r="C142" s="13">
        <v>281.95</v>
      </c>
      <c r="D142" s="4">
        <v>66746083</v>
      </c>
      <c r="E142" s="5"/>
      <c r="F142" s="5"/>
      <c r="G142" s="24"/>
      <c r="H142" s="28"/>
      <c r="I142" s="28"/>
      <c r="J142" s="28"/>
      <c r="K142" s="28"/>
      <c r="L142" s="16"/>
      <c r="M142" s="10"/>
      <c r="N142" s="28"/>
      <c r="O142" s="28"/>
      <c r="P142" s="28"/>
    </row>
    <row r="143" spans="2:16" x14ac:dyDescent="0.25">
      <c r="B143" s="5">
        <v>45716</v>
      </c>
      <c r="C143" s="13">
        <v>292.98</v>
      </c>
      <c r="D143" s="4">
        <v>68037562</v>
      </c>
      <c r="E143" s="5"/>
      <c r="F143" s="5"/>
      <c r="G143" s="24"/>
      <c r="H143" s="28"/>
      <c r="I143" s="28"/>
      <c r="J143" s="28"/>
      <c r="K143" s="28"/>
      <c r="L143" s="16"/>
      <c r="M143" s="10"/>
      <c r="N143" s="28"/>
      <c r="O143" s="28"/>
      <c r="P143" s="28"/>
    </row>
    <row r="144" spans="2:16" x14ac:dyDescent="0.25">
      <c r="B144" s="5">
        <v>45717</v>
      </c>
      <c r="C144" s="13">
        <v>292.98</v>
      </c>
      <c r="D144" s="4">
        <v>68037562</v>
      </c>
      <c r="E144" s="5"/>
      <c r="F144" s="5"/>
      <c r="G144" s="24"/>
      <c r="H144" s="28"/>
      <c r="I144" s="28"/>
      <c r="J144" s="28"/>
      <c r="K144" s="28"/>
      <c r="L144" s="16"/>
      <c r="M144" s="10"/>
      <c r="N144" s="28"/>
      <c r="O144" s="28"/>
      <c r="P144" s="28"/>
    </row>
    <row r="145" spans="2:16" x14ac:dyDescent="0.25">
      <c r="B145" s="5">
        <v>45718</v>
      </c>
      <c r="C145" s="13">
        <v>292.98</v>
      </c>
      <c r="D145" s="4">
        <v>68037562</v>
      </c>
      <c r="E145" s="5"/>
      <c r="F145" s="5"/>
      <c r="G145" s="24"/>
      <c r="H145" s="28"/>
      <c r="I145" s="28"/>
      <c r="J145" s="28"/>
      <c r="K145" s="28"/>
      <c r="L145" s="16"/>
      <c r="M145" s="10"/>
      <c r="N145" s="28"/>
      <c r="O145" s="28"/>
      <c r="P145" s="28"/>
    </row>
    <row r="146" spans="2:16" x14ac:dyDescent="0.25">
      <c r="B146" s="5">
        <v>45719</v>
      </c>
      <c r="C146" s="13">
        <v>284.64999999999998</v>
      </c>
      <c r="D146" s="4">
        <v>67129145</v>
      </c>
      <c r="E146" s="5"/>
      <c r="F146" s="5"/>
      <c r="G146" s="24"/>
      <c r="H146" s="28"/>
      <c r="I146" s="28"/>
      <c r="J146" s="28"/>
      <c r="K146" s="28"/>
      <c r="L146" s="16"/>
      <c r="M146" s="10"/>
      <c r="N146" s="28"/>
      <c r="O146" s="28"/>
      <c r="P146" s="28"/>
    </row>
    <row r="147" spans="2:16" x14ac:dyDescent="0.25">
      <c r="B147" s="5">
        <v>45720</v>
      </c>
      <c r="C147" s="13">
        <v>272.04000000000002</v>
      </c>
      <c r="D147" s="4">
        <v>69096093</v>
      </c>
      <c r="E147" s="5"/>
      <c r="F147" s="5"/>
      <c r="G147" s="24"/>
      <c r="H147" s="28"/>
      <c r="I147" s="28"/>
      <c r="J147" s="28"/>
      <c r="K147" s="28"/>
      <c r="L147" s="16"/>
      <c r="M147" s="10"/>
      <c r="N147" s="28"/>
      <c r="O147" s="28"/>
      <c r="P147" s="28"/>
    </row>
    <row r="148" spans="2:16" x14ac:dyDescent="0.25">
      <c r="B148" s="5">
        <v>45721</v>
      </c>
      <c r="C148" s="13">
        <v>279.10000000000002</v>
      </c>
      <c r="D148" s="4">
        <v>69089073</v>
      </c>
      <c r="E148" s="5"/>
      <c r="F148" s="5"/>
      <c r="G148" s="24"/>
      <c r="H148" s="28"/>
      <c r="I148" s="28"/>
      <c r="J148" s="28"/>
      <c r="K148" s="28"/>
      <c r="L148" s="16"/>
      <c r="M148" s="10"/>
      <c r="N148" s="28"/>
      <c r="O148" s="28"/>
      <c r="P148" s="28"/>
    </row>
    <row r="149" spans="2:16" x14ac:dyDescent="0.25">
      <c r="B149" s="5">
        <v>45722</v>
      </c>
      <c r="C149" s="13">
        <v>263.45</v>
      </c>
      <c r="D149" s="4">
        <v>71899068</v>
      </c>
      <c r="E149" s="5"/>
      <c r="F149" s="5"/>
      <c r="G149" s="24"/>
      <c r="H149" s="28"/>
      <c r="I149" s="28"/>
      <c r="J149" s="28"/>
      <c r="K149" s="28"/>
      <c r="L149" s="16"/>
      <c r="M149" s="10"/>
      <c r="N149" s="28"/>
      <c r="O149" s="28"/>
      <c r="P149" s="28"/>
    </row>
    <row r="150" spans="2:16" x14ac:dyDescent="0.25">
      <c r="B150" s="5">
        <v>45723</v>
      </c>
      <c r="C150" s="13">
        <v>262.67</v>
      </c>
      <c r="D150" s="4">
        <v>74191807</v>
      </c>
      <c r="E150" s="5"/>
      <c r="F150" s="5"/>
      <c r="G150" s="24"/>
      <c r="H150" s="28"/>
      <c r="I150" s="28"/>
      <c r="J150" s="28"/>
      <c r="K150" s="28"/>
      <c r="L150" s="16"/>
      <c r="M150" s="10"/>
      <c r="N150" s="28"/>
      <c r="O150" s="28"/>
      <c r="P150" s="28"/>
    </row>
    <row r="151" spans="2:16" x14ac:dyDescent="0.25">
      <c r="B151" s="5">
        <v>45724</v>
      </c>
      <c r="C151" s="13">
        <v>262.67</v>
      </c>
      <c r="D151" s="4">
        <v>74191807</v>
      </c>
      <c r="E151" s="5"/>
      <c r="F151" s="5"/>
      <c r="G151" s="24"/>
      <c r="H151" s="28"/>
      <c r="I151" s="28"/>
      <c r="J151" s="28"/>
      <c r="K151" s="28"/>
      <c r="L151" s="16"/>
      <c r="M151" s="10"/>
      <c r="N151" s="28"/>
      <c r="O151" s="28"/>
      <c r="P151" s="28"/>
    </row>
    <row r="152" spans="2:16" x14ac:dyDescent="0.25">
      <c r="B152" s="5">
        <v>45725</v>
      </c>
      <c r="C152" s="13">
        <v>262.67</v>
      </c>
      <c r="D152" s="4">
        <v>74191807</v>
      </c>
      <c r="E152" s="5"/>
      <c r="F152" s="5"/>
      <c r="G152" s="24"/>
      <c r="H152" s="28"/>
      <c r="I152" s="28"/>
      <c r="J152" s="28"/>
      <c r="K152" s="28"/>
      <c r="L152" s="16"/>
      <c r="M152" s="10"/>
      <c r="N152" s="28"/>
      <c r="O152" s="28"/>
      <c r="P152" s="28"/>
    </row>
    <row r="153" spans="2:16" x14ac:dyDescent="0.25">
      <c r="B153" s="5">
        <v>45726</v>
      </c>
      <c r="C153" s="13">
        <v>222.15</v>
      </c>
      <c r="D153" s="4">
        <v>73325943</v>
      </c>
      <c r="E153" s="5"/>
      <c r="F153" s="5"/>
      <c r="G153" s="24"/>
      <c r="H153" s="28"/>
      <c r="I153" s="28"/>
      <c r="J153" s="28"/>
      <c r="K153" s="28"/>
      <c r="L153" s="16"/>
      <c r="M153" s="10"/>
      <c r="N153" s="28"/>
      <c r="O153" s="28"/>
      <c r="P153" s="28"/>
    </row>
    <row r="154" spans="2:16" x14ac:dyDescent="0.25">
      <c r="B154" s="5">
        <v>45727</v>
      </c>
      <c r="C154" s="13">
        <v>230.58</v>
      </c>
      <c r="D154" s="4">
        <v>74670206</v>
      </c>
      <c r="E154" s="5"/>
      <c r="F154" s="5"/>
      <c r="G154" s="24"/>
      <c r="H154" s="28"/>
      <c r="I154" s="28"/>
      <c r="J154" s="28"/>
      <c r="K154" s="28"/>
      <c r="L154" s="16"/>
      <c r="M154" s="10"/>
      <c r="N154" s="28"/>
      <c r="O154" s="28"/>
      <c r="P154" s="28"/>
    </row>
    <row r="155" spans="2:16" x14ac:dyDescent="0.25">
      <c r="B155" s="5">
        <v>45728</v>
      </c>
      <c r="C155" s="13">
        <v>248.09</v>
      </c>
      <c r="D155" s="4">
        <v>77250156</v>
      </c>
      <c r="E155" s="5"/>
      <c r="F155" s="5"/>
      <c r="G155" s="24"/>
      <c r="H155" s="28"/>
      <c r="I155" s="28"/>
      <c r="J155" s="28"/>
      <c r="K155" s="28"/>
      <c r="L155" s="16"/>
      <c r="M155" s="10"/>
      <c r="N155" s="28"/>
      <c r="O155" s="28"/>
      <c r="P155" s="28"/>
    </row>
    <row r="156" spans="2:16" x14ac:dyDescent="0.25">
      <c r="B156" s="5">
        <v>45729</v>
      </c>
      <c r="C156" s="13">
        <v>240.68</v>
      </c>
      <c r="D156" s="4">
        <v>78482111</v>
      </c>
      <c r="E156" s="5"/>
      <c r="F156" s="5"/>
      <c r="G156" s="24"/>
      <c r="H156" s="28"/>
      <c r="I156" s="28"/>
      <c r="J156" s="28"/>
      <c r="K156" s="28"/>
      <c r="L156" s="16"/>
      <c r="M156" s="10"/>
      <c r="N156" s="28"/>
      <c r="O156" s="28"/>
      <c r="P156" s="28"/>
    </row>
    <row r="157" spans="2:16" x14ac:dyDescent="0.25">
      <c r="B157" s="5">
        <v>45730</v>
      </c>
      <c r="C157" s="13">
        <v>249.98</v>
      </c>
      <c r="D157" s="4">
        <v>79531877</v>
      </c>
      <c r="E157" s="5"/>
      <c r="F157" s="5"/>
      <c r="G157" s="24"/>
      <c r="H157" s="28"/>
      <c r="I157" s="28"/>
      <c r="J157" s="28"/>
      <c r="K157" s="28"/>
      <c r="L157" s="16"/>
      <c r="M157" s="10"/>
      <c r="N157" s="28"/>
      <c r="O157" s="28"/>
      <c r="P157" s="28"/>
    </row>
    <row r="158" spans="2:16" x14ac:dyDescent="0.25">
      <c r="B158" s="5">
        <v>45731</v>
      </c>
      <c r="C158" s="13">
        <v>249.98</v>
      </c>
      <c r="D158" s="4">
        <v>79531877</v>
      </c>
      <c r="E158" s="5"/>
      <c r="F158" s="5"/>
      <c r="G158" s="24"/>
      <c r="H158" s="28"/>
      <c r="I158" s="28"/>
      <c r="J158" s="28"/>
      <c r="K158" s="28"/>
      <c r="L158" s="16"/>
      <c r="M158" s="10"/>
      <c r="N158" s="28"/>
      <c r="O158" s="28"/>
      <c r="P158" s="28"/>
    </row>
    <row r="159" spans="2:16" x14ac:dyDescent="0.25">
      <c r="B159" s="5">
        <v>45732</v>
      </c>
      <c r="C159" s="13">
        <v>249.98</v>
      </c>
      <c r="D159" s="4">
        <v>79531877</v>
      </c>
      <c r="E159" s="5"/>
      <c r="F159" s="5"/>
      <c r="G159" s="24"/>
      <c r="H159" s="28"/>
      <c r="I159" s="28"/>
      <c r="J159" s="28"/>
      <c r="K159" s="28"/>
      <c r="L159" s="16"/>
      <c r="M159" s="10"/>
      <c r="N159" s="28"/>
      <c r="O159" s="28"/>
      <c r="P159" s="28"/>
    </row>
    <row r="160" spans="2:16" x14ac:dyDescent="0.25">
      <c r="B160" s="5">
        <v>45733</v>
      </c>
      <c r="C160" s="13">
        <v>238.01</v>
      </c>
      <c r="D160" s="4">
        <v>81331870</v>
      </c>
      <c r="E160" s="5"/>
      <c r="F160" s="5"/>
      <c r="G160" s="24"/>
      <c r="H160" s="28"/>
      <c r="I160" s="28"/>
      <c r="J160" s="28"/>
      <c r="K160" s="28"/>
      <c r="L160" s="16"/>
      <c r="M160" s="10"/>
      <c r="N160" s="28"/>
      <c r="O160" s="28"/>
      <c r="P160" s="28"/>
    </row>
    <row r="161" spans="2:20" x14ac:dyDescent="0.25">
      <c r="B161" s="5">
        <v>45734</v>
      </c>
      <c r="C161" s="13">
        <v>225.31</v>
      </c>
      <c r="D161" s="4">
        <v>80296397</v>
      </c>
      <c r="E161" s="5"/>
      <c r="F161" s="5"/>
      <c r="G161" s="24"/>
      <c r="H161" s="28"/>
      <c r="I161" s="28"/>
      <c r="J161" s="28"/>
      <c r="K161" s="28"/>
      <c r="L161" s="16"/>
      <c r="M161" s="10"/>
      <c r="N161" s="28"/>
      <c r="O161" s="28"/>
      <c r="P161" s="28"/>
    </row>
    <row r="162" spans="2:20" x14ac:dyDescent="0.25">
      <c r="B162" s="5">
        <v>45735</v>
      </c>
      <c r="C162" s="13">
        <v>235.86</v>
      </c>
      <c r="D162" s="4">
        <v>80594032</v>
      </c>
      <c r="E162" s="5"/>
      <c r="F162" s="5"/>
      <c r="G162" s="24"/>
      <c r="H162" s="28"/>
      <c r="I162" s="28"/>
      <c r="J162" s="28"/>
      <c r="K162" s="28"/>
      <c r="L162" s="16"/>
      <c r="M162" s="10"/>
      <c r="N162" s="28"/>
      <c r="O162" s="28"/>
      <c r="P162" s="28"/>
    </row>
    <row r="163" spans="2:20" x14ac:dyDescent="0.25">
      <c r="B163" s="5">
        <v>45736</v>
      </c>
      <c r="C163" s="13">
        <v>236.26</v>
      </c>
      <c r="D163" s="4">
        <v>79849567</v>
      </c>
      <c r="E163" s="5"/>
      <c r="F163" s="5"/>
      <c r="G163" s="24"/>
      <c r="H163" s="28"/>
      <c r="I163" s="28"/>
      <c r="J163" s="28"/>
      <c r="K163" s="28"/>
      <c r="L163" s="16"/>
      <c r="M163" s="10"/>
      <c r="N163" s="28"/>
      <c r="O163" s="28"/>
      <c r="P163" s="28"/>
      <c r="Q163" s="5"/>
      <c r="R163" s="5"/>
      <c r="S163" s="5"/>
      <c r="T163" s="5"/>
    </row>
    <row r="164" spans="2:20" x14ac:dyDescent="0.25">
      <c r="B164" s="5">
        <v>45737</v>
      </c>
      <c r="C164" s="13">
        <v>248.71</v>
      </c>
      <c r="D164" s="4">
        <v>78658832</v>
      </c>
      <c r="E164" s="5"/>
      <c r="F164" s="5"/>
      <c r="G164" s="24"/>
      <c r="H164" s="28"/>
      <c r="I164" s="28"/>
      <c r="J164" s="28"/>
      <c r="K164" s="28"/>
      <c r="L164" s="16"/>
      <c r="M164" s="10"/>
      <c r="N164" s="28"/>
      <c r="O164" s="28"/>
      <c r="P164" s="28"/>
    </row>
    <row r="165" spans="2:20" x14ac:dyDescent="0.25">
      <c r="B165" s="5">
        <v>45738</v>
      </c>
      <c r="C165" s="13">
        <v>248.71</v>
      </c>
      <c r="D165" s="4">
        <v>78658832</v>
      </c>
      <c r="E165" s="5"/>
      <c r="F165" s="5"/>
      <c r="G165" s="24"/>
      <c r="H165" s="28"/>
      <c r="I165" s="28"/>
      <c r="J165" s="28"/>
      <c r="K165" s="28"/>
      <c r="L165" s="16"/>
      <c r="M165" s="10"/>
      <c r="N165" s="28"/>
      <c r="O165" s="28"/>
      <c r="P165" s="28"/>
    </row>
    <row r="166" spans="2:20" x14ac:dyDescent="0.25">
      <c r="B166" s="5">
        <v>45739</v>
      </c>
      <c r="C166" s="13">
        <v>248.71</v>
      </c>
      <c r="D166" s="4">
        <v>78658832</v>
      </c>
      <c r="E166" s="5"/>
      <c r="F166" s="5"/>
      <c r="G166" s="24"/>
      <c r="H166" s="28"/>
      <c r="I166" s="28"/>
      <c r="J166" s="28"/>
      <c r="K166" s="28"/>
      <c r="L166" s="16"/>
      <c r="M166" s="10"/>
      <c r="N166" s="28"/>
      <c r="O166" s="28"/>
      <c r="P166" s="28"/>
    </row>
    <row r="167" spans="2:20" x14ac:dyDescent="0.25">
      <c r="B167" s="5">
        <v>45740</v>
      </c>
      <c r="C167" s="13">
        <v>278.39</v>
      </c>
      <c r="D167" s="4">
        <v>78636490</v>
      </c>
      <c r="E167" s="5"/>
      <c r="F167" s="5"/>
      <c r="G167" s="24"/>
      <c r="H167" s="28"/>
      <c r="I167" s="28"/>
      <c r="J167" s="28"/>
      <c r="K167" s="28"/>
      <c r="L167" s="16"/>
      <c r="M167" s="10"/>
      <c r="N167" s="28"/>
      <c r="O167" s="28"/>
      <c r="P167" s="28"/>
    </row>
    <row r="168" spans="2:20" x14ac:dyDescent="0.25">
      <c r="B168" s="5">
        <v>45741</v>
      </c>
      <c r="C168" s="13">
        <v>288.14</v>
      </c>
      <c r="D168" s="4">
        <v>78015313</v>
      </c>
      <c r="E168" s="5"/>
      <c r="F168" s="5"/>
      <c r="G168" s="24"/>
      <c r="H168" s="28"/>
      <c r="I168" s="28"/>
      <c r="J168" s="28"/>
      <c r="K168" s="28"/>
      <c r="L168" s="16"/>
      <c r="M168" s="10"/>
      <c r="N168" s="28"/>
      <c r="O168" s="28"/>
      <c r="P168" s="28"/>
    </row>
    <row r="169" spans="2:20" x14ac:dyDescent="0.25">
      <c r="B169" s="5">
        <v>45742</v>
      </c>
      <c r="C169" s="13">
        <v>272.06</v>
      </c>
      <c r="D169" s="4">
        <v>79379260</v>
      </c>
      <c r="E169" s="5"/>
      <c r="F169" s="5"/>
      <c r="G169" s="24"/>
      <c r="H169" s="28"/>
      <c r="I169" s="28"/>
      <c r="J169" s="28"/>
      <c r="K169" s="28"/>
      <c r="L169" s="16"/>
      <c r="M169" s="10"/>
      <c r="N169" s="28"/>
      <c r="O169" s="28"/>
      <c r="P169" s="28"/>
    </row>
    <row r="170" spans="2:20" x14ac:dyDescent="0.25">
      <c r="B170" s="5">
        <v>45743</v>
      </c>
      <c r="C170" s="13">
        <v>273.13</v>
      </c>
      <c r="D170" s="4">
        <v>78991178</v>
      </c>
      <c r="E170" s="5"/>
      <c r="F170" s="5"/>
      <c r="G170" s="24"/>
      <c r="H170" s="28"/>
      <c r="I170" s="28"/>
      <c r="J170" s="28"/>
      <c r="K170" s="28"/>
      <c r="L170" s="16"/>
      <c r="M170" s="10"/>
      <c r="N170" s="28"/>
      <c r="O170" s="28"/>
      <c r="P170" s="28"/>
    </row>
    <row r="171" spans="2:20" x14ac:dyDescent="0.25">
      <c r="B171" s="5">
        <v>45744</v>
      </c>
      <c r="C171" s="13">
        <v>263.55</v>
      </c>
      <c r="D171" s="4">
        <v>77421970</v>
      </c>
      <c r="E171" s="5"/>
      <c r="F171" s="5"/>
      <c r="G171" s="24"/>
      <c r="H171" s="28"/>
      <c r="I171" s="28"/>
      <c r="J171" s="28"/>
      <c r="K171" s="28"/>
      <c r="L171" s="16"/>
      <c r="M171" s="10"/>
      <c r="N171" s="28"/>
      <c r="O171" s="28"/>
      <c r="P171" s="28"/>
    </row>
    <row r="172" spans="2:20" x14ac:dyDescent="0.25">
      <c r="B172" s="5">
        <v>45745</v>
      </c>
      <c r="C172" s="13">
        <v>263.55</v>
      </c>
      <c r="D172" s="4">
        <v>77421970</v>
      </c>
      <c r="E172" s="5"/>
      <c r="F172" s="5"/>
      <c r="G172" s="24"/>
      <c r="H172" s="28"/>
      <c r="I172" s="28"/>
      <c r="J172" s="28"/>
      <c r="K172" s="28"/>
      <c r="L172" s="16"/>
      <c r="M172" s="10"/>
      <c r="N172" s="28"/>
      <c r="O172" s="28"/>
      <c r="P172" s="28"/>
    </row>
    <row r="173" spans="2:20" x14ac:dyDescent="0.25">
      <c r="B173" s="5">
        <v>45746</v>
      </c>
      <c r="C173" s="13">
        <v>263.55</v>
      </c>
      <c r="D173" s="4">
        <v>77421970</v>
      </c>
      <c r="E173" s="5"/>
      <c r="F173" s="5"/>
      <c r="G173" s="24"/>
      <c r="H173" s="28"/>
      <c r="I173" s="28"/>
      <c r="J173" s="28"/>
      <c r="K173" s="28"/>
      <c r="L173" s="16"/>
      <c r="M173" s="10"/>
      <c r="N173" s="28"/>
      <c r="O173" s="28"/>
      <c r="P173" s="28"/>
      <c r="Q173" s="5"/>
      <c r="R173" s="5"/>
      <c r="S173" s="5"/>
      <c r="T173" s="5"/>
    </row>
    <row r="174" spans="2:20" x14ac:dyDescent="0.25">
      <c r="B174" s="5">
        <v>45747</v>
      </c>
      <c r="C174" s="13">
        <v>259.16000000000003</v>
      </c>
      <c r="D174" s="4">
        <v>77253347</v>
      </c>
      <c r="E174" s="5"/>
      <c r="F174" s="5"/>
      <c r="G174" s="24"/>
      <c r="H174" s="28"/>
      <c r="I174" s="28"/>
      <c r="J174" s="28"/>
      <c r="K174" s="28"/>
      <c r="L174" s="16"/>
      <c r="M174" s="10"/>
      <c r="N174" s="28"/>
      <c r="O174" s="28"/>
      <c r="P174" s="28"/>
    </row>
    <row r="175" spans="2:20" x14ac:dyDescent="0.25">
      <c r="B175" s="5">
        <v>45748</v>
      </c>
      <c r="C175" s="13">
        <v>268.45999999999998</v>
      </c>
      <c r="D175" s="4">
        <v>76463964</v>
      </c>
      <c r="E175" s="5"/>
      <c r="F175" s="5"/>
      <c r="G175" s="24"/>
      <c r="H175" s="28"/>
      <c r="I175" s="28"/>
      <c r="J175" s="28"/>
      <c r="K175" s="28"/>
      <c r="L175" s="16"/>
      <c r="M175" s="10"/>
      <c r="N175" s="28"/>
      <c r="O175" s="28"/>
      <c r="P175" s="28"/>
    </row>
    <row r="176" spans="2:20" x14ac:dyDescent="0.25">
      <c r="B176" s="5">
        <v>45749</v>
      </c>
      <c r="C176" s="13">
        <v>282.76</v>
      </c>
      <c r="D176" s="4">
        <v>76124299</v>
      </c>
      <c r="E176" s="5"/>
      <c r="F176" s="5"/>
      <c r="G176" s="24"/>
      <c r="H176" s="28"/>
      <c r="I176" s="28"/>
      <c r="J176" s="28"/>
      <c r="K176" s="28"/>
      <c r="L176" s="16"/>
      <c r="M176" s="10"/>
      <c r="N176" s="28"/>
      <c r="O176" s="28"/>
      <c r="P176" s="28"/>
    </row>
    <row r="177" spans="2:16" x14ac:dyDescent="0.25">
      <c r="B177" s="5">
        <v>45750</v>
      </c>
      <c r="C177" s="13">
        <v>267.27999999999997</v>
      </c>
      <c r="D177" s="4">
        <v>77745476</v>
      </c>
      <c r="E177" s="5"/>
      <c r="F177" s="5"/>
      <c r="G177" s="24"/>
      <c r="H177" s="28"/>
      <c r="I177" s="28"/>
      <c r="J177" s="28"/>
      <c r="K177" s="28"/>
      <c r="L177" s="16"/>
      <c r="M177" s="10"/>
      <c r="N177" s="28"/>
      <c r="O177" s="28"/>
      <c r="P177" s="28"/>
    </row>
    <row r="178" spans="2:16" x14ac:dyDescent="0.25">
      <c r="B178" s="5">
        <v>45751</v>
      </c>
      <c r="C178" s="13">
        <v>239.43</v>
      </c>
      <c r="D178" s="4">
        <v>78172889</v>
      </c>
      <c r="E178" s="5"/>
      <c r="F178" s="5"/>
      <c r="G178" s="24"/>
      <c r="H178" s="28"/>
      <c r="I178" s="28"/>
      <c r="J178" s="28"/>
      <c r="K178" s="28"/>
      <c r="L178" s="16"/>
      <c r="M178" s="10"/>
      <c r="N178" s="28"/>
      <c r="O178" s="28"/>
      <c r="P178" s="28"/>
    </row>
    <row r="179" spans="2:16" x14ac:dyDescent="0.25">
      <c r="B179" s="5">
        <v>45752</v>
      </c>
      <c r="C179" s="13">
        <v>239.43</v>
      </c>
      <c r="D179" s="4">
        <v>78172889</v>
      </c>
      <c r="E179" s="5"/>
      <c r="F179" s="5"/>
      <c r="G179" s="24"/>
      <c r="H179" s="28"/>
      <c r="I179" s="28"/>
      <c r="J179" s="28"/>
      <c r="K179" s="28"/>
      <c r="L179" s="16"/>
      <c r="M179" s="10"/>
      <c r="N179" s="28"/>
      <c r="O179" s="28"/>
      <c r="P179" s="28"/>
    </row>
    <row r="180" spans="2:16" x14ac:dyDescent="0.25">
      <c r="B180" s="5">
        <v>45753</v>
      </c>
      <c r="C180" s="13">
        <v>239.43</v>
      </c>
      <c r="D180" s="4">
        <v>78172889</v>
      </c>
      <c r="E180" s="5"/>
      <c r="F180" s="5"/>
      <c r="G180" s="24"/>
      <c r="H180" s="28"/>
      <c r="I180" s="28"/>
      <c r="J180" s="28"/>
      <c r="K180" s="28"/>
      <c r="L180" s="16"/>
      <c r="M180" s="10"/>
      <c r="N180" s="28"/>
      <c r="O180" s="28"/>
      <c r="P180" s="28"/>
    </row>
    <row r="181" spans="2:16" x14ac:dyDescent="0.25">
      <c r="B181" s="5">
        <v>45754</v>
      </c>
      <c r="C181" s="13">
        <v>233.29</v>
      </c>
      <c r="D181" s="4">
        <v>79383485</v>
      </c>
      <c r="E181" s="5"/>
      <c r="F181" s="5"/>
      <c r="G181" s="24"/>
      <c r="H181" s="28"/>
      <c r="I181" s="28"/>
      <c r="J181" s="28"/>
      <c r="K181" s="28"/>
      <c r="L181" s="16"/>
      <c r="M181" s="10"/>
      <c r="N181" s="28"/>
      <c r="O181" s="28"/>
      <c r="P181" s="28"/>
    </row>
    <row r="182" spans="2:16" x14ac:dyDescent="0.25">
      <c r="B182" s="5">
        <v>45755</v>
      </c>
      <c r="C182" s="13">
        <v>221.86</v>
      </c>
      <c r="D182" s="4">
        <v>78179344</v>
      </c>
      <c r="E182" s="5"/>
      <c r="F182" s="5"/>
      <c r="G182" s="24"/>
      <c r="H182" s="28"/>
      <c r="I182" s="28"/>
      <c r="J182" s="28"/>
      <c r="K182" s="28"/>
      <c r="L182" s="16"/>
      <c r="M182" s="10"/>
      <c r="N182" s="28"/>
      <c r="O182" s="28"/>
      <c r="P182" s="28"/>
    </row>
    <row r="183" spans="2:16" x14ac:dyDescent="0.25">
      <c r="B183" s="5">
        <v>45756</v>
      </c>
      <c r="C183" s="13">
        <v>272.2</v>
      </c>
      <c r="D183" s="4">
        <v>79218491</v>
      </c>
      <c r="E183" s="5"/>
      <c r="F183" s="5"/>
      <c r="G183" s="24"/>
      <c r="H183" s="28"/>
      <c r="I183" s="28"/>
      <c r="J183" s="28"/>
      <c r="K183" s="28"/>
      <c r="L183" s="16"/>
      <c r="M183" s="10"/>
      <c r="N183" s="28"/>
      <c r="O183" s="28"/>
      <c r="P183" s="28"/>
    </row>
    <row r="184" spans="2:16" x14ac:dyDescent="0.25">
      <c r="B184" s="5">
        <v>45757</v>
      </c>
      <c r="C184" s="13">
        <v>252.4</v>
      </c>
      <c r="D184" s="4">
        <v>79126224</v>
      </c>
      <c r="E184" s="5"/>
      <c r="F184" s="5"/>
      <c r="G184" s="24"/>
      <c r="H184" s="28"/>
      <c r="I184" s="28"/>
      <c r="J184" s="28"/>
      <c r="K184" s="28"/>
      <c r="L184" s="16"/>
      <c r="M184" s="10"/>
      <c r="N184" s="28"/>
      <c r="O184" s="28"/>
      <c r="P184" s="28"/>
    </row>
    <row r="185" spans="2:16" x14ac:dyDescent="0.25">
      <c r="B185" s="5">
        <v>45758</v>
      </c>
      <c r="C185" s="13">
        <v>252.31</v>
      </c>
      <c r="D185" s="4">
        <v>79563976</v>
      </c>
      <c r="E185" s="5"/>
      <c r="F185" s="5"/>
      <c r="G185" s="24"/>
      <c r="H185" s="28"/>
      <c r="I185" s="28"/>
      <c r="J185" s="28"/>
      <c r="K185" s="28"/>
      <c r="L185" s="16"/>
      <c r="M185" s="10"/>
      <c r="N185" s="28"/>
      <c r="O185" s="28"/>
      <c r="P185" s="28"/>
    </row>
    <row r="186" spans="2:16" x14ac:dyDescent="0.25">
      <c r="B186" s="5">
        <v>45759</v>
      </c>
      <c r="C186" s="13">
        <v>252.31</v>
      </c>
      <c r="D186" s="4">
        <v>79563976</v>
      </c>
      <c r="E186" s="5"/>
      <c r="F186" s="5"/>
      <c r="G186" s="24"/>
      <c r="H186" s="28"/>
      <c r="I186" s="28"/>
      <c r="J186" s="28"/>
      <c r="K186" s="28"/>
      <c r="L186" s="16"/>
      <c r="M186" s="10"/>
      <c r="N186" s="28"/>
      <c r="O186" s="28"/>
      <c r="P186" s="28"/>
    </row>
    <row r="187" spans="2:16" x14ac:dyDescent="0.25">
      <c r="B187" s="5">
        <v>45760</v>
      </c>
      <c r="C187" s="13">
        <v>252.31</v>
      </c>
      <c r="D187" s="4">
        <v>79563976</v>
      </c>
      <c r="E187" s="5"/>
      <c r="F187" s="5"/>
      <c r="G187" s="24"/>
      <c r="H187" s="28"/>
      <c r="I187" s="28"/>
      <c r="J187" s="28"/>
      <c r="K187" s="28"/>
      <c r="L187" s="16"/>
      <c r="M187" s="10"/>
      <c r="N187" s="28"/>
      <c r="O187" s="28"/>
      <c r="P187" s="28"/>
    </row>
    <row r="188" spans="2:16" x14ac:dyDescent="0.25">
      <c r="B188" s="5">
        <v>45761</v>
      </c>
      <c r="C188" s="13">
        <v>252.35</v>
      </c>
      <c r="D188" s="4">
        <v>80706405</v>
      </c>
      <c r="E188" s="5"/>
      <c r="F188" s="5"/>
      <c r="G188" s="24"/>
      <c r="H188" s="28"/>
      <c r="I188" s="28"/>
      <c r="J188" s="28"/>
      <c r="K188" s="28"/>
      <c r="L188" s="16"/>
      <c r="M188" s="10"/>
      <c r="N188" s="28"/>
      <c r="O188" s="28"/>
      <c r="P188" s="28"/>
    </row>
    <row r="189" spans="2:16" x14ac:dyDescent="0.25">
      <c r="B189" s="5">
        <v>45762</v>
      </c>
      <c r="C189" s="13">
        <v>254.11</v>
      </c>
      <c r="D189" s="4">
        <v>81292809</v>
      </c>
      <c r="E189" s="5"/>
      <c r="F189" s="5"/>
      <c r="G189" s="24"/>
      <c r="H189" s="28"/>
      <c r="I189" s="28"/>
      <c r="J189" s="28"/>
      <c r="K189" s="28"/>
      <c r="L189" s="16"/>
      <c r="M189" s="10"/>
      <c r="N189" s="28"/>
      <c r="O189" s="28"/>
      <c r="P189" s="28"/>
    </row>
    <row r="190" spans="2:16" x14ac:dyDescent="0.25">
      <c r="B190" s="5">
        <v>45763</v>
      </c>
      <c r="C190" s="13">
        <v>241.55</v>
      </c>
      <c r="D190" s="4">
        <v>81302709</v>
      </c>
      <c r="E190" s="5"/>
      <c r="F190" s="5"/>
      <c r="G190" s="24"/>
      <c r="H190" s="28"/>
      <c r="I190" s="28"/>
      <c r="J190" s="28"/>
      <c r="K190" s="28"/>
      <c r="L190" s="16"/>
      <c r="M190" s="10"/>
      <c r="N190" s="28"/>
      <c r="O190" s="28"/>
      <c r="P190" s="28"/>
    </row>
    <row r="191" spans="2:16" x14ac:dyDescent="0.25">
      <c r="B191" s="5">
        <v>45764</v>
      </c>
      <c r="C191" s="13">
        <v>241.37</v>
      </c>
      <c r="D191" s="4">
        <v>81436402</v>
      </c>
      <c r="E191" s="5"/>
      <c r="F191" s="5"/>
      <c r="G191" s="24"/>
      <c r="H191" s="28"/>
      <c r="I191" s="28"/>
      <c r="J191" s="28"/>
      <c r="K191" s="28"/>
      <c r="L191" s="16"/>
      <c r="M191" s="10"/>
      <c r="N191" s="28"/>
      <c r="O191" s="28"/>
      <c r="P191" s="28"/>
    </row>
    <row r="192" spans="2:16" x14ac:dyDescent="0.25">
      <c r="B192" s="5">
        <v>45765</v>
      </c>
      <c r="C192" s="13">
        <v>241.37</v>
      </c>
      <c r="D192" s="4">
        <v>81454337</v>
      </c>
      <c r="E192" s="5"/>
      <c r="F192" s="5"/>
      <c r="G192" s="24"/>
      <c r="H192" s="28"/>
      <c r="I192" s="28"/>
      <c r="J192" s="28"/>
      <c r="K192" s="28"/>
      <c r="L192" s="16"/>
      <c r="M192" s="10"/>
      <c r="N192" s="28"/>
      <c r="O192" s="28"/>
      <c r="P192" s="28"/>
    </row>
    <row r="193" spans="2:16" x14ac:dyDescent="0.25">
      <c r="B193" s="5">
        <v>45766</v>
      </c>
      <c r="C193" s="13">
        <v>241.37</v>
      </c>
      <c r="D193" s="4">
        <v>81454337</v>
      </c>
      <c r="E193" s="5"/>
      <c r="F193" s="5"/>
      <c r="G193" s="24"/>
      <c r="H193" s="28"/>
      <c r="I193" s="28"/>
      <c r="J193" s="28"/>
      <c r="K193" s="28"/>
      <c r="L193" s="16"/>
      <c r="M193" s="10"/>
      <c r="N193" s="28"/>
      <c r="O193" s="28"/>
      <c r="P193" s="28"/>
    </row>
    <row r="194" spans="2:16" x14ac:dyDescent="0.25">
      <c r="B194" s="5">
        <v>45767</v>
      </c>
      <c r="C194" s="13">
        <v>241.37</v>
      </c>
      <c r="D194" s="4">
        <v>81454337</v>
      </c>
      <c r="E194" s="5"/>
      <c r="F194" s="5"/>
      <c r="G194" s="24"/>
      <c r="H194" s="28"/>
      <c r="I194" s="28"/>
      <c r="J194" s="28"/>
      <c r="K194" s="28"/>
      <c r="L194" s="16"/>
      <c r="M194" s="10"/>
      <c r="N194" s="28"/>
      <c r="O194" s="28"/>
      <c r="P194" s="28"/>
    </row>
    <row r="195" spans="2:16" x14ac:dyDescent="0.25">
      <c r="B195" s="5">
        <v>45768</v>
      </c>
      <c r="C195" s="13">
        <v>227.5</v>
      </c>
      <c r="D195" s="4">
        <v>76288451</v>
      </c>
      <c r="E195" s="5"/>
      <c r="F195" s="5"/>
      <c r="G195" s="24"/>
      <c r="H195" s="28"/>
      <c r="I195" s="28"/>
      <c r="J195" s="28"/>
      <c r="K195" s="28"/>
      <c r="L195" s="16"/>
      <c r="M195" s="10"/>
      <c r="N195" s="28"/>
      <c r="O195" s="28"/>
      <c r="P195" s="28"/>
    </row>
    <row r="196" spans="2:16" x14ac:dyDescent="0.25">
      <c r="B196" s="5">
        <v>45769</v>
      </c>
      <c r="C196" s="13">
        <v>237.97</v>
      </c>
      <c r="D196" s="4">
        <v>80997738</v>
      </c>
      <c r="E196" s="5"/>
      <c r="F196" s="5"/>
      <c r="G196" s="24"/>
      <c r="H196" s="28"/>
      <c r="I196" s="28"/>
      <c r="J196" s="28"/>
      <c r="K196" s="28"/>
      <c r="L196" s="16"/>
      <c r="M196" s="10"/>
      <c r="N196" s="28"/>
      <c r="O196" s="28"/>
      <c r="P196" s="28"/>
    </row>
    <row r="197" spans="2:16" x14ac:dyDescent="0.25">
      <c r="B197" s="5">
        <v>45770</v>
      </c>
      <c r="C197" s="13">
        <v>250.74</v>
      </c>
      <c r="D197" s="4">
        <v>80618128</v>
      </c>
      <c r="E197" s="5"/>
      <c r="F197" s="5"/>
      <c r="G197" s="24"/>
      <c r="H197" s="28"/>
      <c r="I197" s="28"/>
      <c r="J197" s="28"/>
      <c r="K197" s="28"/>
      <c r="L197" s="16"/>
      <c r="M197" s="10"/>
      <c r="N197" s="28"/>
      <c r="O197" s="28"/>
      <c r="P197" s="28"/>
    </row>
    <row r="198" spans="2:16" x14ac:dyDescent="0.25">
      <c r="B198" s="5">
        <v>45771</v>
      </c>
      <c r="C198" s="13">
        <v>259.51</v>
      </c>
      <c r="D198" s="4">
        <v>80872481</v>
      </c>
      <c r="E198" s="5"/>
      <c r="F198" s="5"/>
      <c r="G198" s="24"/>
      <c r="H198" s="28"/>
      <c r="I198" s="28"/>
      <c r="J198" s="28"/>
      <c r="K198" s="28"/>
      <c r="L198" s="16"/>
      <c r="M198" s="10"/>
      <c r="N198" s="28"/>
      <c r="O198" s="28"/>
      <c r="P198" s="28"/>
    </row>
    <row r="199" spans="2:16" x14ac:dyDescent="0.25">
      <c r="B199" s="5">
        <v>45772</v>
      </c>
      <c r="C199" s="13">
        <v>284.95</v>
      </c>
      <c r="D199" s="4">
        <v>81321739</v>
      </c>
      <c r="E199" s="5"/>
      <c r="F199" s="5"/>
      <c r="G199" s="24"/>
      <c r="H199" s="28"/>
      <c r="I199" s="28"/>
      <c r="J199" s="28"/>
      <c r="K199" s="28"/>
      <c r="L199" s="16"/>
      <c r="M199" s="10"/>
      <c r="N199" s="28"/>
      <c r="O199" s="28"/>
      <c r="P199" s="28"/>
    </row>
    <row r="200" spans="2:16" x14ac:dyDescent="0.25">
      <c r="B200" s="5">
        <v>45773</v>
      </c>
      <c r="C200" s="13">
        <v>284.95</v>
      </c>
      <c r="D200" s="4">
        <v>81321739</v>
      </c>
      <c r="E200" s="5"/>
      <c r="F200" s="5"/>
      <c r="G200" s="24"/>
      <c r="H200" s="28"/>
      <c r="I200" s="28"/>
      <c r="J200" s="28"/>
      <c r="K200" s="28"/>
      <c r="L200" s="16"/>
      <c r="M200" s="10"/>
      <c r="N200" s="28"/>
      <c r="O200" s="28"/>
      <c r="P200" s="28"/>
    </row>
    <row r="201" spans="2:16" x14ac:dyDescent="0.25">
      <c r="B201" s="5">
        <v>45774</v>
      </c>
      <c r="C201" s="13">
        <v>284.95</v>
      </c>
      <c r="D201" s="4">
        <v>81321739</v>
      </c>
      <c r="E201" s="5"/>
      <c r="F201" s="5"/>
      <c r="G201" s="24"/>
      <c r="H201" s="28"/>
      <c r="I201" s="28"/>
      <c r="J201" s="28"/>
      <c r="K201" s="28"/>
      <c r="L201" s="16"/>
      <c r="M201" s="10"/>
      <c r="N201" s="28"/>
      <c r="O201" s="28"/>
      <c r="P201" s="28"/>
    </row>
    <row r="202" spans="2:16" x14ac:dyDescent="0.25">
      <c r="B202" s="5">
        <v>45775</v>
      </c>
      <c r="C202" s="13">
        <v>285.88</v>
      </c>
      <c r="D202" s="4">
        <v>82451219</v>
      </c>
      <c r="E202" s="5"/>
      <c r="F202" s="5"/>
      <c r="G202" s="24"/>
      <c r="H202" s="28"/>
      <c r="I202" s="28"/>
      <c r="J202" s="28"/>
      <c r="K202" s="28"/>
      <c r="L202" s="16"/>
      <c r="M202" s="10"/>
      <c r="N202" s="28"/>
      <c r="O202" s="28"/>
      <c r="P202" s="28"/>
    </row>
    <row r="203" spans="2:16" x14ac:dyDescent="0.25">
      <c r="B203" s="5">
        <v>45776</v>
      </c>
      <c r="C203" s="13">
        <v>292.02999999999997</v>
      </c>
      <c r="D203" s="4">
        <v>81355005</v>
      </c>
      <c r="E203" s="5"/>
      <c r="F203" s="5"/>
      <c r="G203" s="24"/>
      <c r="H203" s="28"/>
      <c r="I203" s="28"/>
      <c r="J203" s="28"/>
      <c r="K203" s="28"/>
      <c r="L203" s="16"/>
      <c r="M203" s="10"/>
      <c r="N203" s="28"/>
      <c r="O203" s="28"/>
      <c r="P203" s="28"/>
    </row>
    <row r="204" spans="2:16" x14ac:dyDescent="0.25">
      <c r="B204" s="5">
        <v>45777</v>
      </c>
      <c r="C204" s="13">
        <v>282.16000000000003</v>
      </c>
      <c r="D204" s="4">
        <v>81393414</v>
      </c>
      <c r="E204" s="5"/>
      <c r="F204" s="5"/>
      <c r="G204" s="24"/>
      <c r="H204" s="28"/>
      <c r="I204" s="28"/>
      <c r="J204" s="28"/>
      <c r="K204" s="28"/>
      <c r="L204" s="16"/>
      <c r="M204" s="10"/>
      <c r="N204" s="28"/>
      <c r="O204" s="28"/>
      <c r="P204" s="28"/>
    </row>
    <row r="205" spans="2:16" x14ac:dyDescent="0.25">
      <c r="B205" s="5">
        <v>45778</v>
      </c>
      <c r="C205" s="13">
        <v>280.52</v>
      </c>
      <c r="D205" s="4">
        <v>81317940</v>
      </c>
      <c r="E205" s="5"/>
      <c r="F205" s="5"/>
      <c r="G205" s="24"/>
      <c r="H205" s="28"/>
      <c r="I205" s="28"/>
      <c r="J205" s="28"/>
      <c r="K205" s="28"/>
      <c r="L205" s="16"/>
      <c r="M205" s="10"/>
      <c r="N205" s="28"/>
      <c r="O205" s="28"/>
      <c r="P205" s="28"/>
    </row>
    <row r="206" spans="2:16" x14ac:dyDescent="0.25">
      <c r="B206" s="5">
        <v>45779</v>
      </c>
      <c r="C206" s="13">
        <v>287.20999999999998</v>
      </c>
      <c r="D206" s="4">
        <v>80654174</v>
      </c>
      <c r="E206" s="5"/>
      <c r="F206" s="5"/>
      <c r="G206" s="24"/>
      <c r="H206" s="28"/>
      <c r="I206" s="28"/>
      <c r="J206" s="28"/>
      <c r="K206" s="28"/>
      <c r="L206" s="16"/>
      <c r="M206" s="10"/>
      <c r="N206" s="28"/>
      <c r="O206" s="28"/>
      <c r="P206" s="28"/>
    </row>
    <row r="207" spans="2:16" x14ac:dyDescent="0.25">
      <c r="B207" s="5">
        <v>45780</v>
      </c>
      <c r="C207" s="13">
        <v>287.20999999999998</v>
      </c>
      <c r="D207" s="4">
        <v>80654174</v>
      </c>
      <c r="E207" s="5"/>
      <c r="F207" s="5"/>
      <c r="G207" s="24"/>
      <c r="H207" s="28"/>
      <c r="I207" s="28"/>
      <c r="J207" s="28"/>
      <c r="K207" s="28"/>
      <c r="L207" s="16"/>
      <c r="M207" s="10"/>
      <c r="N207" s="28"/>
      <c r="O207" s="28"/>
      <c r="P207" s="28"/>
    </row>
    <row r="208" spans="2:16" x14ac:dyDescent="0.25">
      <c r="B208" s="5">
        <v>45781</v>
      </c>
      <c r="C208" s="13">
        <v>287.20999999999998</v>
      </c>
      <c r="D208" s="4">
        <v>80654174</v>
      </c>
      <c r="E208" s="5"/>
      <c r="F208" s="5"/>
      <c r="G208" s="24"/>
      <c r="H208" s="28"/>
      <c r="I208" s="28"/>
      <c r="J208" s="28"/>
      <c r="K208" s="28"/>
      <c r="L208" s="16"/>
      <c r="M208" s="10"/>
      <c r="N208" s="28"/>
      <c r="O208" s="28"/>
      <c r="P208" s="28"/>
    </row>
    <row r="209" spans="2:16" x14ac:dyDescent="0.25">
      <c r="B209" s="5">
        <v>45782</v>
      </c>
      <c r="C209" s="13">
        <v>280.26</v>
      </c>
      <c r="D209" s="4">
        <v>82070542</v>
      </c>
      <c r="E209" s="5"/>
      <c r="F209" s="5"/>
      <c r="G209" s="24"/>
      <c r="H209" s="28"/>
      <c r="I209" s="28"/>
      <c r="J209" s="28"/>
      <c r="K209" s="28"/>
      <c r="L209" s="16"/>
      <c r="M209" s="10"/>
      <c r="N209" s="28"/>
      <c r="O209" s="28"/>
      <c r="P209" s="28"/>
    </row>
    <row r="210" spans="2:16" x14ac:dyDescent="0.25">
      <c r="B210" s="5">
        <v>45783</v>
      </c>
      <c r="C210" s="13">
        <v>275.35000000000002</v>
      </c>
      <c r="D210" s="4">
        <v>81869977</v>
      </c>
      <c r="E210" s="5"/>
      <c r="F210" s="5"/>
      <c r="G210" s="24"/>
      <c r="H210" s="28"/>
      <c r="I210" s="28"/>
      <c r="J210" s="28"/>
      <c r="K210" s="28"/>
      <c r="L210" s="16"/>
      <c r="M210" s="10"/>
      <c r="N210" s="28"/>
      <c r="O210" s="28"/>
      <c r="P210" s="28"/>
    </row>
    <row r="211" spans="2:16" x14ac:dyDescent="0.25">
      <c r="B211" s="5">
        <v>45784</v>
      </c>
      <c r="C211" s="13">
        <v>276.22000000000003</v>
      </c>
      <c r="D211" s="4">
        <v>82847454</v>
      </c>
      <c r="E211" s="5"/>
      <c r="F211" s="5"/>
      <c r="G211" s="24"/>
      <c r="H211" s="28"/>
      <c r="I211" s="28"/>
      <c r="J211" s="28"/>
      <c r="K211" s="28"/>
      <c r="L211" s="16"/>
      <c r="M211" s="10"/>
      <c r="N211" s="28"/>
      <c r="O211" s="28"/>
      <c r="P211" s="28"/>
    </row>
    <row r="212" spans="2:16" x14ac:dyDescent="0.25">
      <c r="B212" s="5">
        <v>45785</v>
      </c>
      <c r="C212" s="13">
        <v>284.82</v>
      </c>
      <c r="D212" s="4">
        <v>83213904</v>
      </c>
      <c r="E212" s="5"/>
      <c r="F212" s="5"/>
      <c r="G212" s="24"/>
      <c r="H212" s="28"/>
      <c r="I212" s="28"/>
      <c r="J212" s="28"/>
      <c r="K212" s="28"/>
      <c r="L212" s="16"/>
      <c r="M212" s="10"/>
      <c r="N212" s="28"/>
      <c r="O212" s="28"/>
      <c r="P212" s="28"/>
    </row>
    <row r="213" spans="2:16" x14ac:dyDescent="0.25">
      <c r="B213" s="5">
        <v>45786</v>
      </c>
      <c r="C213" s="13">
        <v>298.26</v>
      </c>
      <c r="D213" s="4">
        <v>83036339</v>
      </c>
      <c r="E213" s="5"/>
      <c r="F213" s="5"/>
      <c r="G213" s="24"/>
      <c r="H213" s="28"/>
      <c r="I213" s="28"/>
      <c r="J213" s="28"/>
      <c r="K213" s="28"/>
      <c r="L213" s="16"/>
      <c r="M213" s="10"/>
      <c r="N213" s="28"/>
      <c r="O213" s="28"/>
      <c r="P213" s="28"/>
    </row>
    <row r="214" spans="2:16" x14ac:dyDescent="0.25">
      <c r="B214" s="5">
        <v>45787</v>
      </c>
      <c r="C214" s="13">
        <v>298.26</v>
      </c>
      <c r="D214" s="4">
        <v>83036339</v>
      </c>
      <c r="E214" s="5"/>
      <c r="F214" s="5"/>
      <c r="G214" s="24"/>
      <c r="H214" s="28"/>
      <c r="I214" s="28"/>
      <c r="J214" s="28"/>
      <c r="K214" s="28"/>
      <c r="L214" s="16"/>
      <c r="M214" s="10"/>
      <c r="N214" s="28"/>
      <c r="O214" s="28"/>
      <c r="P214" s="28"/>
    </row>
    <row r="215" spans="2:16" x14ac:dyDescent="0.25">
      <c r="B215" s="5">
        <v>45788</v>
      </c>
      <c r="C215" s="13">
        <v>298.26</v>
      </c>
      <c r="D215" s="4">
        <v>83036339</v>
      </c>
      <c r="E215" s="5"/>
      <c r="F215" s="5"/>
      <c r="G215" s="24"/>
      <c r="H215" s="28"/>
      <c r="I215" s="28"/>
      <c r="J215" s="28"/>
      <c r="K215" s="28"/>
      <c r="L215" s="16"/>
      <c r="M215" s="10"/>
      <c r="N215" s="28"/>
      <c r="O215" s="28"/>
      <c r="P215" s="28"/>
    </row>
    <row r="216" spans="2:16" x14ac:dyDescent="0.25">
      <c r="B216" s="5">
        <v>45789</v>
      </c>
      <c r="C216" s="13">
        <v>318.38</v>
      </c>
      <c r="D216" s="4">
        <v>83941957</v>
      </c>
      <c r="E216" s="5"/>
      <c r="F216" s="5"/>
      <c r="G216" s="24"/>
      <c r="H216" s="28"/>
      <c r="I216" s="28"/>
      <c r="J216" s="28"/>
      <c r="K216" s="28"/>
      <c r="L216" s="16"/>
      <c r="M216" s="10"/>
      <c r="N216" s="28"/>
      <c r="O216" s="28"/>
      <c r="P216" s="28"/>
    </row>
    <row r="217" spans="2:16" x14ac:dyDescent="0.25">
      <c r="B217" s="5">
        <v>45790</v>
      </c>
      <c r="C217" s="13">
        <v>334.07</v>
      </c>
      <c r="D217" s="4">
        <v>84648679</v>
      </c>
      <c r="E217" s="5"/>
      <c r="F217" s="5"/>
      <c r="G217" s="24"/>
      <c r="H217" s="28"/>
      <c r="I217" s="28"/>
      <c r="J217" s="28"/>
      <c r="K217" s="28"/>
      <c r="L217" s="16"/>
      <c r="M217" s="10"/>
      <c r="N217" s="28"/>
      <c r="O217" s="28"/>
      <c r="P217" s="28"/>
    </row>
    <row r="218" spans="2:16" x14ac:dyDescent="0.25">
      <c r="B218" s="5">
        <v>45791</v>
      </c>
      <c r="C218" s="13">
        <v>347.68</v>
      </c>
      <c r="D218" s="4">
        <v>84751962</v>
      </c>
      <c r="E218" s="5"/>
      <c r="F218" s="5"/>
      <c r="G218" s="24"/>
      <c r="H218" s="28"/>
      <c r="I218" s="28"/>
      <c r="J218" s="28"/>
      <c r="K218" s="28"/>
      <c r="L218" s="16"/>
      <c r="M218" s="10"/>
      <c r="N218" s="28"/>
      <c r="O218" s="28"/>
      <c r="P218" s="28"/>
    </row>
    <row r="219" spans="2:16" x14ac:dyDescent="0.25">
      <c r="B219" s="5">
        <v>45792</v>
      </c>
      <c r="C219" s="13">
        <v>342.82</v>
      </c>
      <c r="D219" s="4">
        <v>84646304</v>
      </c>
      <c r="E219" s="5"/>
      <c r="F219" s="5"/>
      <c r="G219" s="24"/>
      <c r="H219" s="28"/>
      <c r="I219" s="28"/>
      <c r="J219" s="28"/>
      <c r="K219" s="28"/>
      <c r="L219" s="16"/>
      <c r="M219" s="10"/>
      <c r="N219" s="28"/>
      <c r="O219" s="28"/>
      <c r="P219" s="28"/>
    </row>
    <row r="220" spans="2:16" x14ac:dyDescent="0.25">
      <c r="B220" s="5">
        <v>45793</v>
      </c>
      <c r="C220" s="13">
        <v>349.98</v>
      </c>
      <c r="D220" s="4">
        <v>85015009</v>
      </c>
      <c r="E220" s="5"/>
      <c r="F220" s="5"/>
      <c r="G220" s="24"/>
      <c r="H220" s="28"/>
      <c r="I220" s="28"/>
      <c r="J220" s="28"/>
      <c r="K220" s="28"/>
      <c r="L220" s="16"/>
      <c r="M220" s="10"/>
      <c r="N220" s="28"/>
      <c r="O220" s="28"/>
      <c r="P220" s="28"/>
    </row>
    <row r="221" spans="2:16" x14ac:dyDescent="0.25">
      <c r="B221" s="5">
        <v>45794</v>
      </c>
      <c r="C221" s="13">
        <v>349.98</v>
      </c>
      <c r="D221" s="4">
        <v>85015009</v>
      </c>
      <c r="E221" s="5"/>
      <c r="F221" s="5"/>
      <c r="G221" s="24"/>
      <c r="H221" s="28"/>
      <c r="I221" s="28"/>
      <c r="J221" s="28"/>
      <c r="K221" s="28"/>
      <c r="L221" s="16"/>
      <c r="M221" s="10"/>
      <c r="N221" s="28"/>
      <c r="O221" s="28"/>
      <c r="P221" s="28"/>
    </row>
    <row r="222" spans="2:16" x14ac:dyDescent="0.25">
      <c r="B222" s="5">
        <v>45795</v>
      </c>
      <c r="C222" s="13">
        <v>349.98</v>
      </c>
      <c r="D222" s="4">
        <v>85015009</v>
      </c>
      <c r="E222" s="5"/>
      <c r="F222" s="5"/>
      <c r="G222" s="24"/>
      <c r="H222" s="28"/>
      <c r="I222" s="28"/>
      <c r="J222" s="28"/>
      <c r="K222" s="28"/>
      <c r="L222" s="16"/>
      <c r="M222" s="10"/>
      <c r="N222" s="28"/>
      <c r="O222" s="28"/>
      <c r="P222" s="28"/>
    </row>
    <row r="223" spans="2:16" x14ac:dyDescent="0.25">
      <c r="B223" s="5">
        <v>45796</v>
      </c>
      <c r="C223" s="13">
        <v>342.09</v>
      </c>
      <c r="D223" s="4">
        <v>84046359</v>
      </c>
      <c r="E223" s="5"/>
      <c r="F223" s="5"/>
      <c r="G223" s="24"/>
      <c r="H223" s="28"/>
      <c r="I223" s="28"/>
      <c r="J223" s="28"/>
      <c r="K223" s="28"/>
      <c r="L223" s="16"/>
      <c r="M223" s="10"/>
      <c r="N223" s="28"/>
      <c r="O223" s="28"/>
      <c r="P223" s="28"/>
    </row>
    <row r="224" spans="2:16" x14ac:dyDescent="0.25">
      <c r="B224" s="5">
        <v>45797</v>
      </c>
      <c r="C224" s="13">
        <v>343.82</v>
      </c>
      <c r="D224" s="4">
        <v>83287544</v>
      </c>
      <c r="E224" s="5"/>
      <c r="F224" s="5"/>
      <c r="G224" s="24"/>
      <c r="H224" s="28"/>
      <c r="I224" s="28"/>
      <c r="J224" s="28"/>
      <c r="K224" s="28"/>
      <c r="L224" s="16"/>
      <c r="M224" s="10"/>
      <c r="N224" s="28"/>
      <c r="O224" s="28"/>
      <c r="P224" s="28"/>
    </row>
    <row r="225" spans="2:16" x14ac:dyDescent="0.25">
      <c r="B225" s="5">
        <v>45798</v>
      </c>
      <c r="C225" s="13">
        <v>334.62</v>
      </c>
      <c r="D225" s="4">
        <v>82641740</v>
      </c>
      <c r="E225" s="5"/>
      <c r="F225" s="5"/>
      <c r="G225" s="24"/>
      <c r="H225" s="28"/>
      <c r="I225" s="28"/>
      <c r="J225" s="28"/>
      <c r="K225" s="28"/>
      <c r="L225" s="16"/>
      <c r="M225" s="10"/>
      <c r="N225" s="28"/>
      <c r="O225" s="28"/>
      <c r="P225" s="28"/>
    </row>
    <row r="226" spans="2:16" x14ac:dyDescent="0.25">
      <c r="B226" s="5">
        <v>45799</v>
      </c>
      <c r="C226" s="13">
        <v>341.04</v>
      </c>
      <c r="D226" s="4">
        <v>82173378</v>
      </c>
      <c r="E226" s="5"/>
      <c r="F226" s="5"/>
      <c r="G226" s="24"/>
      <c r="H226" s="28"/>
      <c r="I226" s="28"/>
      <c r="J226" s="28"/>
      <c r="K226" s="28"/>
      <c r="L226" s="16"/>
      <c r="M226" s="10"/>
      <c r="N226" s="28"/>
      <c r="O226" s="28"/>
      <c r="P226" s="28"/>
    </row>
    <row r="227" spans="2:16" x14ac:dyDescent="0.25">
      <c r="B227" s="5">
        <v>45800</v>
      </c>
      <c r="C227" s="13">
        <v>339.34</v>
      </c>
      <c r="D227" s="4">
        <v>81214499</v>
      </c>
      <c r="E227" s="5"/>
      <c r="F227" s="5"/>
      <c r="G227" s="24"/>
      <c r="H227" s="28"/>
      <c r="I227" s="28"/>
      <c r="J227" s="28"/>
      <c r="K227" s="28"/>
      <c r="L227" s="16"/>
      <c r="M227" s="10"/>
      <c r="N227" s="28"/>
      <c r="O227" s="28"/>
      <c r="P227" s="28"/>
    </row>
    <row r="228" spans="2:16" x14ac:dyDescent="0.25">
      <c r="B228" s="5">
        <v>45801</v>
      </c>
      <c r="C228" s="13">
        <v>339.34</v>
      </c>
      <c r="D228" s="4">
        <v>81214499</v>
      </c>
      <c r="E228" s="5"/>
      <c r="F228" s="5"/>
      <c r="G228" s="24"/>
      <c r="H228" s="28"/>
      <c r="I228" s="28"/>
      <c r="J228" s="28"/>
      <c r="K228" s="28"/>
      <c r="L228" s="16"/>
      <c r="M228" s="10"/>
      <c r="N228" s="28"/>
      <c r="O228" s="28"/>
      <c r="P228" s="28"/>
    </row>
    <row r="229" spans="2:16" x14ac:dyDescent="0.25">
      <c r="B229" s="5">
        <v>45802</v>
      </c>
      <c r="C229" s="13">
        <v>339.34</v>
      </c>
      <c r="D229" s="4">
        <v>81214499</v>
      </c>
      <c r="E229" s="5"/>
      <c r="F229" s="5"/>
      <c r="G229" s="24"/>
      <c r="H229" s="28"/>
      <c r="I229" s="28"/>
      <c r="J229" s="28"/>
      <c r="K229" s="28"/>
      <c r="L229" s="16"/>
      <c r="M229" s="10"/>
      <c r="N229" s="28"/>
      <c r="O229" s="28"/>
      <c r="P229" s="28"/>
    </row>
    <row r="230" spans="2:16" x14ac:dyDescent="0.25">
      <c r="B230" s="5">
        <v>45803</v>
      </c>
      <c r="C230" s="13">
        <v>339.34</v>
      </c>
      <c r="D230" s="4">
        <v>79806585</v>
      </c>
      <c r="E230" s="5"/>
      <c r="F230" s="5"/>
      <c r="G230" s="24"/>
      <c r="H230" s="28"/>
      <c r="I230" s="28"/>
      <c r="J230" s="28"/>
      <c r="K230" s="28"/>
      <c r="L230" s="16"/>
      <c r="M230" s="10"/>
      <c r="N230" s="28"/>
      <c r="O230" s="28"/>
      <c r="P230" s="28"/>
    </row>
    <row r="231" spans="2:16" x14ac:dyDescent="0.25">
      <c r="B231" s="5">
        <v>45804</v>
      </c>
      <c r="C231" s="13">
        <v>362.89</v>
      </c>
      <c r="D231" s="4">
        <v>79806585</v>
      </c>
      <c r="E231" s="5"/>
      <c r="F231" s="5"/>
      <c r="G231" s="24"/>
      <c r="H231" s="28"/>
      <c r="I231" s="28"/>
      <c r="J231" s="28"/>
      <c r="K231" s="28"/>
      <c r="L231" s="16"/>
      <c r="M231" s="10"/>
      <c r="N231" s="28"/>
      <c r="O231" s="28"/>
      <c r="P231" s="28"/>
    </row>
    <row r="232" spans="2:16" x14ac:dyDescent="0.25">
      <c r="B232" s="5">
        <v>45805</v>
      </c>
      <c r="C232" s="13">
        <v>356.9</v>
      </c>
      <c r="D232" s="4">
        <v>81429570</v>
      </c>
      <c r="E232" s="5"/>
      <c r="F232" s="5"/>
      <c r="G232" s="24"/>
      <c r="H232" s="28"/>
      <c r="I232" s="28"/>
      <c r="J232" s="28"/>
      <c r="K232" s="28"/>
      <c r="L232" s="16"/>
      <c r="M232" s="10"/>
      <c r="N232" s="28"/>
      <c r="O232" s="28"/>
      <c r="P232" s="28"/>
    </row>
    <row r="233" spans="2:16" x14ac:dyDescent="0.25">
      <c r="B233" s="5">
        <v>45806</v>
      </c>
      <c r="C233" s="13">
        <v>358.43</v>
      </c>
      <c r="D233" s="4">
        <v>80085217</v>
      </c>
      <c r="E233" s="5"/>
      <c r="F233" s="5"/>
      <c r="G233" s="24"/>
      <c r="H233" s="28"/>
      <c r="I233" s="28"/>
      <c r="J233" s="28"/>
      <c r="K233" s="28"/>
      <c r="L233" s="16"/>
      <c r="M233" s="10"/>
      <c r="N233" s="28"/>
      <c r="O233" s="28"/>
      <c r="P233" s="28"/>
    </row>
    <row r="234" spans="2:16" x14ac:dyDescent="0.25">
      <c r="B234" s="5">
        <v>45807</v>
      </c>
      <c r="C234" s="13">
        <v>346.46</v>
      </c>
      <c r="D234" s="4">
        <v>79394696</v>
      </c>
      <c r="E234" s="5"/>
      <c r="F234" s="5"/>
      <c r="G234" s="24"/>
      <c r="H234" s="28"/>
      <c r="I234" s="28"/>
      <c r="J234" s="28"/>
      <c r="K234" s="28"/>
      <c r="L234" s="16"/>
      <c r="M234" s="10"/>
      <c r="N234" s="28"/>
      <c r="O234" s="28"/>
      <c r="P234" s="28"/>
    </row>
    <row r="235" spans="2:16" x14ac:dyDescent="0.25">
      <c r="B235" s="5">
        <v>45808</v>
      </c>
      <c r="C235" s="13">
        <v>346.46</v>
      </c>
      <c r="D235" s="4">
        <v>79394696</v>
      </c>
      <c r="E235" s="5"/>
      <c r="F235" s="5"/>
      <c r="G235" s="24"/>
      <c r="H235" s="28"/>
      <c r="I235" s="28"/>
      <c r="J235" s="28"/>
      <c r="K235" s="28"/>
      <c r="L235" s="16"/>
      <c r="M235" s="10"/>
      <c r="N235" s="28"/>
      <c r="O235" s="28"/>
      <c r="P235" s="28"/>
    </row>
    <row r="236" spans="2:16" x14ac:dyDescent="0.25">
      <c r="B236" s="5">
        <v>45809</v>
      </c>
      <c r="C236" s="13">
        <v>346.46</v>
      </c>
      <c r="D236" s="4">
        <v>79394696</v>
      </c>
      <c r="E236" s="5"/>
      <c r="F236" s="5"/>
      <c r="G236" s="24"/>
      <c r="H236" s="28"/>
      <c r="I236" s="28"/>
      <c r="J236" s="28"/>
      <c r="K236" s="28"/>
      <c r="L236" s="16"/>
      <c r="M236" s="10"/>
      <c r="N236" s="28"/>
      <c r="O236" s="28"/>
      <c r="P236" s="28"/>
    </row>
    <row r="237" spans="2:16" x14ac:dyDescent="0.25">
      <c r="B237" s="5">
        <v>45810</v>
      </c>
      <c r="C237" s="13">
        <v>342.69</v>
      </c>
      <c r="D237" s="4">
        <v>76998079</v>
      </c>
      <c r="E237" s="5"/>
      <c r="F237" s="5"/>
      <c r="G237" s="24"/>
      <c r="H237" s="28"/>
      <c r="I237" s="28"/>
      <c r="J237" s="28"/>
      <c r="K237" s="28"/>
      <c r="L237" s="16"/>
      <c r="M237" s="10"/>
      <c r="N237" s="28"/>
      <c r="O237" s="28"/>
      <c r="P237" s="28"/>
    </row>
    <row r="238" spans="2:16" x14ac:dyDescent="0.25">
      <c r="B238" s="5">
        <v>45811</v>
      </c>
      <c r="C238" s="13">
        <v>344.27</v>
      </c>
      <c r="D238" s="4">
        <v>77332680</v>
      </c>
      <c r="E238" s="5"/>
      <c r="F238" s="5"/>
      <c r="G238" s="24"/>
      <c r="H238" s="28"/>
      <c r="I238" s="28"/>
      <c r="J238" s="28"/>
      <c r="K238" s="28"/>
      <c r="L238" s="16"/>
      <c r="M238" s="10"/>
      <c r="N238" s="28"/>
      <c r="O238" s="28"/>
      <c r="P238" s="28"/>
    </row>
    <row r="239" spans="2:16" x14ac:dyDescent="0.25">
      <c r="B239" s="5">
        <v>45812</v>
      </c>
      <c r="C239" s="13">
        <v>332.05</v>
      </c>
      <c r="D239" s="4">
        <v>77862245</v>
      </c>
      <c r="E239" s="5"/>
      <c r="F239" s="5"/>
      <c r="G239" s="24"/>
      <c r="H239" s="28"/>
      <c r="I239" s="28"/>
      <c r="J239" s="28"/>
      <c r="K239" s="28"/>
      <c r="L239" s="16"/>
      <c r="M239" s="10"/>
      <c r="N239" s="28"/>
      <c r="O239" s="28"/>
      <c r="P239" s="28"/>
    </row>
    <row r="240" spans="2:16" x14ac:dyDescent="0.25">
      <c r="B240" s="5">
        <v>45813</v>
      </c>
      <c r="C240" s="13">
        <v>284.7</v>
      </c>
      <c r="D240" s="4">
        <v>76753203</v>
      </c>
      <c r="E240" s="5"/>
      <c r="F240" s="5"/>
      <c r="G240" s="24"/>
      <c r="H240" s="28"/>
      <c r="I240" s="28"/>
      <c r="J240" s="28"/>
      <c r="K240" s="28"/>
      <c r="L240" s="16"/>
      <c r="M240" s="10"/>
      <c r="N240" s="28"/>
      <c r="O240" s="28"/>
      <c r="P240" s="28"/>
    </row>
    <row r="241" spans="2:20" x14ac:dyDescent="0.25">
      <c r="B241" s="5">
        <v>45814</v>
      </c>
      <c r="C241" s="13">
        <v>295.14</v>
      </c>
      <c r="D241" s="4">
        <v>77285274</v>
      </c>
      <c r="E241" s="5"/>
      <c r="F241" s="5"/>
      <c r="G241" s="24"/>
      <c r="H241" s="28"/>
      <c r="I241" s="28"/>
      <c r="J241" s="28"/>
      <c r="K241" s="28"/>
      <c r="L241" s="16"/>
      <c r="M241" s="10"/>
      <c r="N241" s="28"/>
      <c r="O241" s="28"/>
      <c r="P241" s="28"/>
    </row>
    <row r="242" spans="2:20" x14ac:dyDescent="0.25">
      <c r="B242" s="5">
        <v>45815</v>
      </c>
      <c r="C242" s="13">
        <v>295.14</v>
      </c>
      <c r="D242" s="4">
        <v>77285274</v>
      </c>
      <c r="E242" s="5"/>
      <c r="F242" s="5"/>
      <c r="G242" s="24"/>
      <c r="H242" s="28"/>
      <c r="I242" s="28"/>
      <c r="J242" s="28"/>
      <c r="K242" s="28"/>
      <c r="L242" s="16"/>
      <c r="M242" s="10"/>
      <c r="N242" s="28"/>
      <c r="O242" s="28"/>
      <c r="P242" s="28"/>
    </row>
    <row r="243" spans="2:20" x14ac:dyDescent="0.25">
      <c r="B243" s="5">
        <v>45816</v>
      </c>
      <c r="C243" s="13">
        <v>295.14</v>
      </c>
      <c r="D243" s="4">
        <v>77285274</v>
      </c>
      <c r="E243" s="5"/>
      <c r="F243" s="5"/>
      <c r="G243" s="24"/>
      <c r="H243" s="28"/>
      <c r="I243" s="28"/>
      <c r="J243" s="28"/>
      <c r="K243" s="28"/>
      <c r="L243" s="16"/>
      <c r="M243" s="10"/>
      <c r="N243" s="28"/>
      <c r="O243" s="28"/>
      <c r="P243" s="28"/>
    </row>
    <row r="244" spans="2:20" x14ac:dyDescent="0.25">
      <c r="B244" s="5">
        <v>45817</v>
      </c>
      <c r="C244" s="13">
        <v>308.58</v>
      </c>
      <c r="D244" s="4">
        <v>78178481</v>
      </c>
      <c r="E244" s="5"/>
      <c r="F244" s="5"/>
      <c r="G244" s="24"/>
      <c r="H244" s="28"/>
      <c r="I244" s="28"/>
      <c r="J244" s="28"/>
      <c r="K244" s="28"/>
      <c r="L244" s="16"/>
      <c r="M244" s="10"/>
      <c r="N244" s="28"/>
      <c r="O244" s="28"/>
      <c r="P244" s="28"/>
    </row>
    <row r="245" spans="2:20" x14ac:dyDescent="0.25">
      <c r="B245" s="5">
        <v>45818</v>
      </c>
      <c r="C245" s="13">
        <v>326.08999999999997</v>
      </c>
      <c r="D245" s="4">
        <v>78522618</v>
      </c>
      <c r="E245" s="5"/>
      <c r="F245" s="5"/>
      <c r="G245" s="24"/>
      <c r="H245" s="28"/>
      <c r="I245" s="28"/>
      <c r="J245" s="28"/>
      <c r="K245" s="28"/>
      <c r="L245" s="16"/>
      <c r="M245" s="10"/>
      <c r="N245" s="28"/>
      <c r="O245" s="28"/>
      <c r="P245" s="28"/>
    </row>
    <row r="246" spans="2:20" x14ac:dyDescent="0.25">
      <c r="B246" s="5">
        <v>45819</v>
      </c>
      <c r="C246" s="13">
        <v>326.43</v>
      </c>
      <c r="D246" s="4">
        <v>76277694</v>
      </c>
      <c r="E246" s="5"/>
      <c r="F246" s="5"/>
      <c r="G246" s="24"/>
      <c r="H246" s="28"/>
      <c r="I246" s="28"/>
      <c r="J246" s="28"/>
      <c r="K246" s="28"/>
      <c r="L246" s="16"/>
      <c r="M246" s="10"/>
      <c r="N246" s="28"/>
      <c r="O246" s="28"/>
      <c r="P246" s="28"/>
    </row>
    <row r="247" spans="2:20" x14ac:dyDescent="0.25">
      <c r="B247" s="5">
        <v>45820</v>
      </c>
      <c r="C247" s="13">
        <v>319.11</v>
      </c>
      <c r="D247" s="4">
        <v>75461190</v>
      </c>
      <c r="E247" s="5"/>
      <c r="F247" s="5"/>
      <c r="G247" s="24"/>
      <c r="H247" s="28"/>
      <c r="I247" s="28"/>
      <c r="J247" s="28"/>
      <c r="K247" s="28"/>
      <c r="L247" s="16"/>
      <c r="M247" s="10"/>
      <c r="N247" s="28"/>
      <c r="O247" s="28"/>
      <c r="P247" s="28"/>
    </row>
    <row r="248" spans="2:20" x14ac:dyDescent="0.25">
      <c r="B248" s="5">
        <v>45821</v>
      </c>
      <c r="C248" s="13">
        <v>325.31</v>
      </c>
      <c r="D248" s="4">
        <v>76594798</v>
      </c>
      <c r="E248" s="5"/>
      <c r="F248" s="5"/>
      <c r="G248" s="24"/>
      <c r="H248" s="28"/>
      <c r="I248" s="28"/>
      <c r="J248" s="28"/>
      <c r="K248" s="28"/>
      <c r="L248" s="16"/>
      <c r="M248" s="10"/>
      <c r="N248" s="28"/>
      <c r="O248" s="28"/>
      <c r="P248" s="28"/>
    </row>
    <row r="249" spans="2:20" x14ac:dyDescent="0.25">
      <c r="B249" s="5">
        <v>45822</v>
      </c>
      <c r="C249" s="13">
        <v>325.31</v>
      </c>
      <c r="D249" s="4">
        <v>76594798</v>
      </c>
      <c r="E249" s="5"/>
      <c r="F249" s="5"/>
      <c r="G249" s="24"/>
      <c r="H249" s="28"/>
      <c r="I249" s="28"/>
      <c r="J249" s="28"/>
      <c r="K249" s="28"/>
      <c r="L249" s="16"/>
      <c r="M249" s="10"/>
      <c r="N249" s="28"/>
      <c r="O249" s="28"/>
      <c r="P249" s="28"/>
    </row>
    <row r="250" spans="2:20" x14ac:dyDescent="0.25">
      <c r="B250" s="5">
        <v>45823</v>
      </c>
      <c r="C250" s="13">
        <v>325.31</v>
      </c>
      <c r="D250" s="4">
        <v>76594798</v>
      </c>
      <c r="E250" s="5"/>
      <c r="F250" s="5"/>
      <c r="G250" s="24"/>
      <c r="H250" s="28"/>
      <c r="I250" s="28"/>
      <c r="J250" s="28"/>
      <c r="K250" s="28"/>
      <c r="L250" s="16"/>
      <c r="M250" s="10"/>
      <c r="N250" s="28"/>
      <c r="O250" s="28"/>
      <c r="P250" s="28"/>
      <c r="Q250" s="5"/>
      <c r="R250" s="5"/>
      <c r="S250" s="5"/>
      <c r="T250" s="5"/>
    </row>
    <row r="251" spans="2:20" x14ac:dyDescent="0.25">
      <c r="B251" s="5">
        <v>45824</v>
      </c>
      <c r="C251" s="13">
        <v>329.13</v>
      </c>
      <c r="D251" s="4">
        <v>77096746</v>
      </c>
      <c r="E251" s="5"/>
      <c r="F251" s="5"/>
      <c r="G251" s="24"/>
      <c r="H251" s="28"/>
      <c r="I251" s="28"/>
      <c r="J251" s="28"/>
      <c r="K251" s="28"/>
      <c r="L251" s="16"/>
      <c r="M251" s="10"/>
      <c r="N251" s="28"/>
      <c r="O251" s="28"/>
      <c r="P251" s="28"/>
    </row>
    <row r="252" spans="2:20" x14ac:dyDescent="0.25">
      <c r="B252" s="5">
        <v>45825</v>
      </c>
      <c r="C252" s="13">
        <v>316.35000000000002</v>
      </c>
      <c r="D252" s="4">
        <v>76936559</v>
      </c>
      <c r="E252" s="5"/>
      <c r="F252" s="5"/>
      <c r="G252" s="24"/>
      <c r="H252" s="28"/>
      <c r="I252" s="28"/>
      <c r="J252" s="28"/>
      <c r="K252" s="28"/>
      <c r="L252" s="16"/>
      <c r="M252" s="10"/>
      <c r="N252" s="28"/>
      <c r="O252" s="28"/>
      <c r="P252" s="28"/>
    </row>
    <row r="253" spans="2:20" x14ac:dyDescent="0.25">
      <c r="B253" s="5">
        <v>45826</v>
      </c>
      <c r="C253" s="13">
        <v>322.05</v>
      </c>
      <c r="D253" s="4">
        <v>77837881</v>
      </c>
      <c r="E253" s="5"/>
      <c r="F253" s="5"/>
      <c r="G253" s="24"/>
      <c r="H253" s="28"/>
      <c r="I253" s="28"/>
      <c r="J253" s="28"/>
      <c r="K253" s="28"/>
      <c r="L253" s="16"/>
      <c r="M253" s="10"/>
      <c r="N253" s="28"/>
      <c r="O253" s="28"/>
      <c r="P253" s="28"/>
    </row>
    <row r="254" spans="2:20" x14ac:dyDescent="0.25">
      <c r="B254" s="5">
        <v>45827</v>
      </c>
      <c r="C254" s="13">
        <v>322.05</v>
      </c>
      <c r="D254" s="4">
        <v>77468884</v>
      </c>
      <c r="E254" s="5"/>
      <c r="F254" s="5"/>
      <c r="G254" s="24"/>
      <c r="H254" s="28"/>
      <c r="I254" s="28"/>
      <c r="J254" s="28"/>
      <c r="K254" s="28"/>
      <c r="L254" s="16"/>
      <c r="M254" s="10"/>
      <c r="N254" s="28"/>
      <c r="O254" s="28"/>
      <c r="P254" s="28"/>
    </row>
    <row r="255" spans="2:20" x14ac:dyDescent="0.25">
      <c r="B255" s="5">
        <v>45828</v>
      </c>
      <c r="C255" s="13">
        <v>322.16000000000003</v>
      </c>
      <c r="D255" s="4">
        <v>77468884</v>
      </c>
      <c r="E255" s="5"/>
      <c r="F255" s="5"/>
      <c r="G255" s="24"/>
      <c r="H255" s="28"/>
      <c r="I255" s="28"/>
      <c r="J255" s="28"/>
      <c r="K255" s="28"/>
      <c r="L255" s="16"/>
      <c r="M255" s="10"/>
      <c r="N255" s="28"/>
      <c r="O255" s="28"/>
      <c r="P255" s="28"/>
    </row>
    <row r="256" spans="2:20" x14ac:dyDescent="0.25">
      <c r="B256" s="5">
        <v>45829</v>
      </c>
      <c r="C256" s="13">
        <v>322.16000000000003</v>
      </c>
      <c r="D256" s="4">
        <v>77468884</v>
      </c>
      <c r="E256" s="5"/>
      <c r="F256" s="5"/>
      <c r="G256" s="24"/>
      <c r="H256" s="28"/>
      <c r="I256" s="28"/>
      <c r="J256" s="28"/>
      <c r="K256" s="28"/>
      <c r="L256" s="16"/>
      <c r="M256" s="10"/>
      <c r="N256" s="28"/>
      <c r="O256" s="28"/>
      <c r="P256" s="28"/>
    </row>
    <row r="257" spans="2:20" x14ac:dyDescent="0.25">
      <c r="B257" s="5">
        <v>45830</v>
      </c>
      <c r="C257" s="13">
        <v>322.16000000000003</v>
      </c>
      <c r="D257" s="4">
        <v>77468884</v>
      </c>
      <c r="E257" s="5"/>
      <c r="F257" s="5"/>
      <c r="G257" s="24"/>
      <c r="H257" s="28"/>
      <c r="I257" s="28"/>
      <c r="J257" s="28"/>
      <c r="K257" s="28"/>
      <c r="L257" s="16"/>
      <c r="M257" s="10"/>
      <c r="N257" s="28"/>
      <c r="O257" s="28"/>
      <c r="P257" s="28"/>
    </row>
    <row r="258" spans="2:20" x14ac:dyDescent="0.25">
      <c r="B258" s="5">
        <v>45831</v>
      </c>
      <c r="C258" s="13">
        <v>348.68</v>
      </c>
      <c r="D258" s="4">
        <v>78052445</v>
      </c>
      <c r="E258" s="5"/>
      <c r="F258" s="5"/>
      <c r="G258" s="24"/>
      <c r="H258" s="28"/>
      <c r="I258" s="28"/>
      <c r="J258" s="28"/>
      <c r="K258" s="28"/>
      <c r="L258" s="16"/>
      <c r="M258" s="10"/>
      <c r="N258" s="28"/>
      <c r="O258" s="28"/>
      <c r="P258" s="28"/>
      <c r="Q258" s="5"/>
      <c r="R258" s="5"/>
      <c r="S258" s="5"/>
      <c r="T258" s="5"/>
    </row>
    <row r="259" spans="2:20" x14ac:dyDescent="0.25">
      <c r="B259" s="5">
        <v>45832</v>
      </c>
      <c r="C259" s="13">
        <v>340.47</v>
      </c>
      <c r="D259" s="4">
        <v>78049823</v>
      </c>
      <c r="E259" s="5"/>
      <c r="F259" s="5"/>
      <c r="G259" s="24"/>
      <c r="H259" s="28"/>
      <c r="I259" s="28"/>
      <c r="J259" s="28"/>
      <c r="K259" s="28"/>
      <c r="L259" s="16"/>
      <c r="M259" s="10"/>
      <c r="N259" s="28"/>
      <c r="O259" s="28"/>
      <c r="P259" s="28"/>
    </row>
    <row r="260" spans="2:20" x14ac:dyDescent="0.25">
      <c r="B260" s="5">
        <v>45833</v>
      </c>
      <c r="C260" s="13">
        <v>327.55</v>
      </c>
      <c r="D260" s="4">
        <v>79416460</v>
      </c>
      <c r="E260" s="5"/>
      <c r="F260" s="5"/>
      <c r="G260" s="24"/>
      <c r="H260" s="28"/>
      <c r="I260" s="28"/>
      <c r="J260" s="28"/>
      <c r="K260" s="28"/>
      <c r="L260" s="16"/>
      <c r="M260" s="10"/>
      <c r="N260" s="28"/>
      <c r="O260" s="28"/>
      <c r="P260" s="28"/>
    </row>
    <row r="261" spans="2:20" x14ac:dyDescent="0.25">
      <c r="B261" s="5">
        <v>45834</v>
      </c>
      <c r="C261" s="13">
        <v>325.77999999999997</v>
      </c>
      <c r="D261" s="4">
        <v>79594263</v>
      </c>
      <c r="E261" s="5"/>
      <c r="F261" s="5"/>
      <c r="G261" s="24"/>
      <c r="H261" s="28"/>
      <c r="I261" s="28"/>
      <c r="J261" s="28"/>
      <c r="K261" s="28"/>
      <c r="L261" s="16"/>
      <c r="M261" s="10"/>
      <c r="N261" s="28"/>
      <c r="O261" s="28"/>
      <c r="P261" s="28"/>
    </row>
    <row r="262" spans="2:20" x14ac:dyDescent="0.25">
      <c r="B262" s="5">
        <v>45835</v>
      </c>
      <c r="C262" s="13">
        <v>323.63</v>
      </c>
      <c r="D262" s="4">
        <v>79263829</v>
      </c>
      <c r="E262" s="5"/>
      <c r="F262" s="5"/>
      <c r="G262" s="24"/>
      <c r="H262" s="28"/>
      <c r="I262" s="28"/>
      <c r="J262" s="28"/>
      <c r="K262" s="28"/>
      <c r="L262" s="16"/>
      <c r="M262" s="10"/>
      <c r="N262" s="28"/>
      <c r="O262" s="28"/>
      <c r="P262" s="28"/>
    </row>
    <row r="263" spans="2:20" x14ac:dyDescent="0.25">
      <c r="B263" s="5">
        <v>45836</v>
      </c>
      <c r="C263" s="13">
        <v>323.63</v>
      </c>
      <c r="D263" s="4">
        <v>79263829</v>
      </c>
      <c r="E263" s="5"/>
      <c r="F263" s="5"/>
      <c r="G263" s="24"/>
      <c r="H263" s="28"/>
      <c r="I263" s="28"/>
      <c r="J263" s="28"/>
      <c r="K263" s="28"/>
      <c r="L263" s="16"/>
      <c r="M263" s="10"/>
      <c r="N263" s="28"/>
      <c r="O263" s="28"/>
      <c r="P263" s="28"/>
      <c r="Q263" s="5"/>
      <c r="R263" s="5"/>
      <c r="S263" s="5"/>
      <c r="T263" s="5"/>
    </row>
    <row r="264" spans="2:20" x14ac:dyDescent="0.25">
      <c r="B264" s="5">
        <v>45837</v>
      </c>
      <c r="C264" s="13">
        <v>323.63</v>
      </c>
      <c r="D264" s="4">
        <v>79263829</v>
      </c>
      <c r="E264" s="5"/>
      <c r="F264" s="5"/>
      <c r="G264" s="24"/>
      <c r="H264" s="28"/>
      <c r="I264" s="28"/>
      <c r="J264" s="28"/>
      <c r="K264" s="28"/>
      <c r="L264" s="16"/>
      <c r="M264" s="10"/>
      <c r="N264" s="28"/>
      <c r="O264" s="28"/>
      <c r="P264" s="28"/>
    </row>
    <row r="265" spans="2:20" x14ac:dyDescent="0.25">
      <c r="B265" s="5">
        <v>45838</v>
      </c>
      <c r="C265" s="13">
        <v>317.66000000000003</v>
      </c>
      <c r="D265" s="4">
        <v>79845016</v>
      </c>
      <c r="E265" s="5"/>
      <c r="F265" s="5"/>
      <c r="G265" s="24"/>
      <c r="H265" s="28"/>
      <c r="I265" s="28"/>
      <c r="J265" s="28"/>
      <c r="K265" s="28"/>
      <c r="L265" s="16"/>
      <c r="M265" s="10"/>
      <c r="N265" s="28"/>
      <c r="O265" s="28"/>
      <c r="P265" s="28"/>
    </row>
    <row r="266" spans="2:20" x14ac:dyDescent="0.25">
      <c r="B266" s="5">
        <v>45839</v>
      </c>
      <c r="C266" s="13">
        <v>300.70999999999998</v>
      </c>
      <c r="D266" s="4">
        <v>80074233</v>
      </c>
      <c r="E266" s="5"/>
      <c r="F266" s="5"/>
      <c r="G266" s="24"/>
      <c r="H266" s="28"/>
      <c r="I266" s="28"/>
      <c r="J266" s="28"/>
      <c r="K266" s="28"/>
      <c r="L266" s="16"/>
      <c r="M266" s="10"/>
      <c r="N266" s="28"/>
      <c r="O266" s="28"/>
      <c r="P266" s="28"/>
    </row>
    <row r="267" spans="2:20" x14ac:dyDescent="0.25">
      <c r="B267" s="5">
        <v>45840</v>
      </c>
      <c r="C267" s="13">
        <v>315.64999999999998</v>
      </c>
      <c r="D267" s="4">
        <v>79143806</v>
      </c>
      <c r="E267" s="5"/>
      <c r="F267" s="5"/>
      <c r="G267" s="24"/>
      <c r="H267" s="28"/>
      <c r="I267" s="28"/>
      <c r="J267" s="28"/>
      <c r="K267" s="28"/>
      <c r="L267" s="16"/>
      <c r="M267" s="10"/>
      <c r="N267" s="28"/>
      <c r="O267" s="28"/>
      <c r="P267" s="28"/>
    </row>
    <row r="268" spans="2:20" x14ac:dyDescent="0.25">
      <c r="B268" s="5">
        <v>45841</v>
      </c>
      <c r="C268" s="13">
        <v>315.35000000000002</v>
      </c>
      <c r="D268" s="4">
        <v>78055220</v>
      </c>
      <c r="E268" s="5"/>
      <c r="F268" s="5"/>
      <c r="G268" s="24"/>
      <c r="H268" s="28"/>
      <c r="I268" s="28"/>
      <c r="J268" s="28"/>
      <c r="K268" s="28"/>
      <c r="L268" s="16"/>
      <c r="M268" s="10"/>
      <c r="N268" s="28"/>
      <c r="O268" s="28"/>
      <c r="P268" s="28"/>
    </row>
    <row r="269" spans="2:20" x14ac:dyDescent="0.25">
      <c r="B269" s="5">
        <v>45842</v>
      </c>
      <c r="C269" s="13">
        <v>315.35000000000002</v>
      </c>
      <c r="D269" s="4">
        <v>76887412</v>
      </c>
      <c r="E269" s="5"/>
      <c r="F269" s="5"/>
      <c r="G269" s="24"/>
      <c r="H269" s="28"/>
      <c r="I269" s="28"/>
      <c r="J269" s="28"/>
      <c r="K269" s="28"/>
      <c r="L269" s="16"/>
      <c r="M269" s="10"/>
      <c r="N269" s="28"/>
      <c r="O269" s="28"/>
      <c r="P269" s="28"/>
    </row>
    <row r="270" spans="2:20" x14ac:dyDescent="0.25">
      <c r="B270" s="5">
        <v>45843</v>
      </c>
      <c r="C270" s="13">
        <v>315.35000000000002</v>
      </c>
      <c r="D270" s="4">
        <v>76887412</v>
      </c>
      <c r="E270" s="5"/>
      <c r="F270" s="5"/>
      <c r="G270" s="24"/>
      <c r="H270" s="28"/>
      <c r="I270" s="28"/>
      <c r="J270" s="28"/>
      <c r="K270" s="28"/>
      <c r="L270" s="16"/>
      <c r="M270" s="10"/>
      <c r="N270" s="28"/>
      <c r="O270" s="28"/>
      <c r="P270" s="28"/>
    </row>
    <row r="271" spans="2:20" x14ac:dyDescent="0.25">
      <c r="B271" s="5">
        <v>45844</v>
      </c>
      <c r="C271" s="13">
        <v>315.35000000000002</v>
      </c>
      <c r="D271" s="4">
        <v>76887412</v>
      </c>
      <c r="E271" s="5"/>
      <c r="F271" s="5"/>
      <c r="G271" s="24"/>
      <c r="H271" s="28"/>
      <c r="I271" s="28"/>
      <c r="J271" s="28"/>
      <c r="K271" s="28"/>
      <c r="L271" s="16"/>
      <c r="M271" s="10"/>
      <c r="N271" s="28"/>
      <c r="O271" s="28"/>
      <c r="P271" s="28"/>
    </row>
    <row r="272" spans="2:20" x14ac:dyDescent="0.25">
      <c r="B272" s="5">
        <v>45845</v>
      </c>
      <c r="C272" s="13">
        <v>293.94</v>
      </c>
      <c r="D272" s="4">
        <v>76887412</v>
      </c>
      <c r="E272" s="5"/>
      <c r="F272" s="5"/>
      <c r="G272" s="24"/>
      <c r="H272" s="28"/>
      <c r="I272" s="28"/>
      <c r="J272" s="28"/>
      <c r="K272" s="28"/>
      <c r="L272" s="16"/>
      <c r="M272" s="10"/>
      <c r="N272" s="28"/>
      <c r="O272" s="28"/>
      <c r="P272" s="28"/>
      <c r="Q272" s="5"/>
      <c r="R272" s="5"/>
      <c r="S272" s="5"/>
      <c r="T272" s="5"/>
    </row>
    <row r="273" spans="2:16" x14ac:dyDescent="0.25">
      <c r="B273" s="5">
        <v>45846</v>
      </c>
      <c r="C273" s="13">
        <v>297.81</v>
      </c>
      <c r="D273" s="4">
        <v>74306002</v>
      </c>
      <c r="E273" s="5"/>
      <c r="F273" s="5"/>
      <c r="G273" s="24"/>
      <c r="H273" s="28"/>
      <c r="I273" s="28"/>
      <c r="J273" s="28"/>
      <c r="K273" s="28"/>
      <c r="L273" s="16"/>
      <c r="M273" s="10"/>
      <c r="N273" s="28"/>
      <c r="O273" s="28"/>
      <c r="P273" s="28"/>
    </row>
    <row r="274" spans="2:16" x14ac:dyDescent="0.25">
      <c r="B274" s="5">
        <v>45847</v>
      </c>
      <c r="C274" s="13">
        <v>295.88</v>
      </c>
      <c r="D274" s="4">
        <v>72877411</v>
      </c>
      <c r="E274" s="5"/>
      <c r="F274" s="5"/>
      <c r="G274" s="24"/>
      <c r="H274" s="28"/>
      <c r="I274" s="28"/>
      <c r="J274" s="28"/>
      <c r="K274" s="28"/>
      <c r="L274" s="16"/>
      <c r="M274" s="10"/>
      <c r="N274" s="28"/>
      <c r="O274" s="28"/>
      <c r="P274" s="28"/>
    </row>
    <row r="275" spans="2:16" x14ac:dyDescent="0.25">
      <c r="B275" s="5">
        <v>45848</v>
      </c>
      <c r="C275" s="13">
        <v>309.87</v>
      </c>
      <c r="D275" s="4">
        <v>71760387</v>
      </c>
      <c r="E275" s="5"/>
      <c r="F275" s="5"/>
      <c r="G275" s="24"/>
      <c r="H275" s="28"/>
      <c r="I275" s="28"/>
      <c r="J275" s="28"/>
      <c r="K275" s="28"/>
      <c r="L275" s="16"/>
      <c r="M275" s="10"/>
      <c r="N275" s="28"/>
      <c r="O275" s="28"/>
      <c r="P275" s="28"/>
    </row>
    <row r="276" spans="2:16" x14ac:dyDescent="0.25">
      <c r="B276" s="5">
        <v>45849</v>
      </c>
      <c r="C276" s="13">
        <v>313.51</v>
      </c>
      <c r="D276" s="4">
        <v>71307307</v>
      </c>
      <c r="E276" s="5"/>
      <c r="F276" s="5"/>
      <c r="G276" s="24"/>
      <c r="H276" s="28"/>
      <c r="I276" s="28"/>
      <c r="J276" s="28"/>
      <c r="K276" s="28"/>
      <c r="L276" s="16"/>
      <c r="M276" s="10"/>
      <c r="N276" s="28"/>
      <c r="O276" s="28"/>
      <c r="P276" s="28"/>
    </row>
    <row r="277" spans="2:16" x14ac:dyDescent="0.25">
      <c r="B277" s="5">
        <v>45850</v>
      </c>
      <c r="C277" s="13">
        <v>313.51</v>
      </c>
      <c r="D277" s="4">
        <v>71307307</v>
      </c>
      <c r="E277" s="5"/>
      <c r="F277" s="5"/>
      <c r="G277" s="24"/>
      <c r="H277" s="28"/>
      <c r="I277" s="28"/>
      <c r="J277" s="28"/>
      <c r="K277" s="28"/>
      <c r="L277" s="16"/>
      <c r="M277" s="10"/>
      <c r="N277" s="28"/>
      <c r="O277" s="28"/>
      <c r="P277" s="28"/>
    </row>
    <row r="278" spans="2:16" x14ac:dyDescent="0.25">
      <c r="B278" s="5">
        <v>45851</v>
      </c>
      <c r="C278" s="13">
        <v>313.51</v>
      </c>
      <c r="D278" s="4">
        <v>71307307</v>
      </c>
      <c r="E278" s="5"/>
      <c r="F278" s="5"/>
      <c r="G278" s="24"/>
      <c r="H278" s="28"/>
      <c r="I278" s="28"/>
      <c r="J278" s="28"/>
      <c r="K278" s="28"/>
      <c r="L278" s="16"/>
      <c r="M278" s="10"/>
      <c r="N278" s="28"/>
      <c r="O278" s="28"/>
      <c r="P278" s="28"/>
    </row>
    <row r="279" spans="2:16" x14ac:dyDescent="0.25">
      <c r="B279" s="5">
        <v>45852</v>
      </c>
      <c r="C279" s="13">
        <v>316.89999999999998</v>
      </c>
      <c r="D279" s="4">
        <v>69577756</v>
      </c>
      <c r="E279" s="5"/>
      <c r="F279" s="5"/>
      <c r="G279" s="24"/>
      <c r="H279" s="28"/>
      <c r="I279" s="28"/>
      <c r="J279" s="28"/>
      <c r="K279" s="28"/>
      <c r="L279" s="16"/>
      <c r="M279" s="10"/>
      <c r="N279" s="28"/>
      <c r="O279" s="28"/>
      <c r="P279" s="28"/>
    </row>
    <row r="280" spans="2:16" x14ac:dyDescent="0.25">
      <c r="B280" s="5">
        <v>45853</v>
      </c>
      <c r="C280" s="13">
        <v>310.77999999999997</v>
      </c>
      <c r="D280" s="4">
        <v>67732235</v>
      </c>
      <c r="E280" s="5"/>
      <c r="F280" s="5"/>
      <c r="G280" s="24"/>
      <c r="H280" s="28"/>
      <c r="I280" s="28"/>
      <c r="J280" s="28"/>
      <c r="K280" s="28"/>
      <c r="L280" s="16"/>
      <c r="M280" s="10"/>
      <c r="N280" s="28"/>
      <c r="O280" s="28"/>
      <c r="P280" s="28"/>
    </row>
    <row r="281" spans="2:16" x14ac:dyDescent="0.25">
      <c r="B281" s="5">
        <v>45854</v>
      </c>
      <c r="C281" s="13">
        <v>321.67</v>
      </c>
      <c r="D281" s="4">
        <v>69962139</v>
      </c>
      <c r="E281" s="5"/>
      <c r="F281" s="5"/>
      <c r="G281" s="24"/>
      <c r="H281" s="28"/>
      <c r="I281" s="28"/>
      <c r="J281" s="28"/>
      <c r="K281" s="28"/>
      <c r="L281" s="16"/>
      <c r="M281" s="10"/>
      <c r="N281" s="28"/>
      <c r="O281" s="28"/>
      <c r="P281" s="28"/>
    </row>
    <row r="282" spans="2:16" x14ac:dyDescent="0.25">
      <c r="B282" s="5">
        <v>45855</v>
      </c>
      <c r="C282" s="13">
        <v>319.41000000000003</v>
      </c>
      <c r="D282" s="4">
        <v>70306230</v>
      </c>
      <c r="E282" s="5"/>
      <c r="F282" s="5"/>
      <c r="G282" s="24"/>
      <c r="H282" s="28"/>
      <c r="I282" s="28"/>
      <c r="J282" s="28"/>
      <c r="K282" s="28"/>
      <c r="L282" s="16"/>
      <c r="M282" s="10"/>
      <c r="N282" s="28"/>
      <c r="O282" s="28"/>
      <c r="P282" s="28"/>
    </row>
    <row r="283" spans="2:16" x14ac:dyDescent="0.25">
      <c r="B283" s="5">
        <v>45856</v>
      </c>
      <c r="C283" s="13">
        <v>329.65</v>
      </c>
      <c r="D283" s="4">
        <v>70028449</v>
      </c>
      <c r="E283" s="5"/>
      <c r="F283" s="5"/>
      <c r="G283" s="24"/>
      <c r="H283" s="28"/>
      <c r="I283" s="28"/>
      <c r="J283" s="28"/>
      <c r="K283" s="28"/>
      <c r="L283" s="16"/>
      <c r="M283" s="10"/>
      <c r="N283" s="28"/>
      <c r="O283" s="28"/>
      <c r="P283" s="28"/>
    </row>
    <row r="284" spans="2:16" x14ac:dyDescent="0.25">
      <c r="B284" s="5">
        <v>45857</v>
      </c>
      <c r="C284" s="13">
        <v>329.65</v>
      </c>
      <c r="D284" s="4">
        <v>70028449</v>
      </c>
      <c r="E284" s="5"/>
      <c r="F284" s="5"/>
      <c r="G284" s="24"/>
      <c r="H284" s="28"/>
      <c r="I284" s="28"/>
      <c r="J284" s="28"/>
      <c r="K284" s="28"/>
      <c r="L284" s="16"/>
      <c r="M284" s="10"/>
      <c r="N284" s="28"/>
      <c r="O284" s="28"/>
      <c r="P284" s="28"/>
    </row>
    <row r="285" spans="2:16" x14ac:dyDescent="0.25">
      <c r="B285" s="5">
        <v>45858</v>
      </c>
      <c r="C285" s="13">
        <v>329.65</v>
      </c>
      <c r="D285" s="4">
        <v>70028449</v>
      </c>
      <c r="E285" s="5"/>
      <c r="F285" s="5"/>
      <c r="G285" s="24"/>
      <c r="H285" s="28"/>
      <c r="I285" s="28"/>
      <c r="J285" s="28"/>
      <c r="K285" s="28"/>
      <c r="L285" s="16"/>
      <c r="M285" s="10"/>
      <c r="N285" s="28"/>
      <c r="O285" s="28"/>
      <c r="P285" s="28"/>
    </row>
    <row r="286" spans="2:16" x14ac:dyDescent="0.25">
      <c r="B286" s="5">
        <v>45859</v>
      </c>
      <c r="C286" s="13">
        <v>328.49</v>
      </c>
      <c r="D286" s="4">
        <v>70999201</v>
      </c>
      <c r="E286" s="5"/>
      <c r="F286" s="5"/>
      <c r="G286" s="24"/>
      <c r="H286" s="28"/>
      <c r="I286" s="28"/>
      <c r="J286" s="28"/>
      <c r="K286" s="28"/>
      <c r="L286" s="16"/>
      <c r="M286" s="10"/>
      <c r="N286" s="28"/>
      <c r="O286" s="28"/>
      <c r="P286" s="28"/>
    </row>
    <row r="287" spans="2:16" x14ac:dyDescent="0.25">
      <c r="B287" s="5">
        <v>45860</v>
      </c>
      <c r="C287" s="13">
        <v>332.11</v>
      </c>
      <c r="D287" s="4">
        <v>70600880</v>
      </c>
      <c r="E287" s="5"/>
      <c r="F287" s="5"/>
      <c r="G287" s="24"/>
      <c r="H287" s="28"/>
      <c r="I287" s="28"/>
      <c r="J287" s="28"/>
      <c r="K287" s="28"/>
      <c r="L287" s="16"/>
      <c r="M287" s="10"/>
      <c r="N287" s="28"/>
      <c r="O287" s="28"/>
      <c r="P287" s="28"/>
    </row>
    <row r="288" spans="2:16" x14ac:dyDescent="0.25">
      <c r="B288" s="5">
        <v>45861</v>
      </c>
      <c r="C288" s="13">
        <v>332.56</v>
      </c>
      <c r="D288" s="4">
        <v>71590310</v>
      </c>
      <c r="E288" s="5"/>
      <c r="F288" s="5"/>
      <c r="G288" s="24"/>
      <c r="H288" s="28"/>
      <c r="I288" s="28"/>
      <c r="J288" s="28"/>
      <c r="K288" s="28"/>
      <c r="L288" s="16"/>
      <c r="M288" s="10"/>
      <c r="N288" s="28"/>
      <c r="O288" s="28"/>
      <c r="P288" s="28"/>
    </row>
    <row r="289" spans="2:16" x14ac:dyDescent="0.25">
      <c r="B289" s="5">
        <v>45862</v>
      </c>
      <c r="C289" s="13">
        <v>305.3</v>
      </c>
      <c r="D289" s="4">
        <v>71523149</v>
      </c>
      <c r="E289" s="5"/>
      <c r="F289" s="5"/>
      <c r="G289" s="24"/>
      <c r="H289" s="28"/>
      <c r="I289" s="28"/>
      <c r="J289" s="28"/>
      <c r="K289" s="28"/>
      <c r="L289" s="16"/>
      <c r="M289" s="10"/>
      <c r="N289" s="28"/>
      <c r="O289" s="28"/>
      <c r="P289" s="28"/>
    </row>
    <row r="290" spans="2:16" x14ac:dyDescent="0.25">
      <c r="B290" s="5">
        <v>45863</v>
      </c>
      <c r="C290" s="13">
        <v>316.06</v>
      </c>
      <c r="D290" s="4">
        <v>70002126</v>
      </c>
      <c r="E290" s="5"/>
      <c r="F290" s="5"/>
      <c r="G290" s="24"/>
      <c r="H290" s="28"/>
      <c r="I290" s="28"/>
      <c r="J290" s="28"/>
      <c r="K290" s="28"/>
      <c r="L290" s="16"/>
      <c r="M290" s="10"/>
      <c r="N290" s="28"/>
      <c r="O290" s="28"/>
      <c r="P290" s="28"/>
    </row>
    <row r="291" spans="2:16" x14ac:dyDescent="0.25">
      <c r="B291" s="5">
        <v>45864</v>
      </c>
      <c r="C291" s="13">
        <v>316.06</v>
      </c>
      <c r="D291" s="4">
        <v>70002126</v>
      </c>
      <c r="E291" s="5"/>
      <c r="F291" s="5"/>
      <c r="G291" s="24"/>
      <c r="H291" s="28"/>
      <c r="I291" s="28"/>
      <c r="J291" s="28"/>
      <c r="K291" s="28"/>
      <c r="L291" s="16"/>
      <c r="M291" s="10"/>
      <c r="N291" s="28"/>
      <c r="O291" s="28"/>
      <c r="P291" s="28"/>
    </row>
    <row r="292" spans="2:16" x14ac:dyDescent="0.25">
      <c r="B292" s="5">
        <v>45865</v>
      </c>
      <c r="C292" s="13">
        <v>316.06</v>
      </c>
      <c r="D292" s="4">
        <v>70002126</v>
      </c>
      <c r="E292" s="5"/>
      <c r="F292" s="5"/>
      <c r="G292" s="24"/>
      <c r="H292" s="28"/>
      <c r="I292" s="28"/>
      <c r="J292" s="28"/>
      <c r="K292" s="28"/>
      <c r="L292" s="16"/>
      <c r="M292" s="10"/>
      <c r="N292" s="28"/>
      <c r="O292" s="28"/>
      <c r="P292" s="28"/>
    </row>
    <row r="293" spans="2:16" x14ac:dyDescent="0.25">
      <c r="B293" s="5">
        <v>45866</v>
      </c>
      <c r="C293" s="13">
        <v>325.58999999999997</v>
      </c>
      <c r="D293" s="4">
        <v>71879187</v>
      </c>
      <c r="E293" s="5"/>
      <c r="F293" s="5"/>
      <c r="G293" s="24"/>
      <c r="H293" s="28"/>
      <c r="I293" s="28"/>
      <c r="J293" s="28"/>
      <c r="K293" s="28"/>
      <c r="L293" s="16"/>
      <c r="M293" s="10"/>
      <c r="N293" s="28"/>
      <c r="O293" s="28"/>
      <c r="P293" s="28"/>
    </row>
    <row r="294" spans="2:16" x14ac:dyDescent="0.25">
      <c r="B294" s="5">
        <v>45867</v>
      </c>
      <c r="C294" s="13">
        <v>321.2</v>
      </c>
      <c r="D294" s="4">
        <v>71394076</v>
      </c>
      <c r="E294" s="5"/>
      <c r="F294" s="5"/>
      <c r="G294" s="24"/>
      <c r="H294" s="28"/>
      <c r="I294" s="28"/>
      <c r="J294" s="28"/>
      <c r="K294" s="28"/>
      <c r="L294" s="16"/>
      <c r="M294" s="10"/>
      <c r="N294" s="28"/>
      <c r="O294" s="28"/>
      <c r="P294" s="28"/>
    </row>
    <row r="295" spans="2:16" x14ac:dyDescent="0.25">
      <c r="B295" s="5">
        <v>45868</v>
      </c>
      <c r="C295" s="13">
        <v>319.04000000000002</v>
      </c>
      <c r="D295" s="4">
        <v>72307273</v>
      </c>
      <c r="E295" s="5"/>
      <c r="F295" s="5"/>
      <c r="G295" s="24"/>
      <c r="H295" s="28"/>
      <c r="I295" s="28"/>
      <c r="J295" s="28"/>
      <c r="K295" s="28"/>
      <c r="L295" s="16"/>
      <c r="M295" s="10"/>
      <c r="N295" s="28"/>
      <c r="O295" s="28"/>
      <c r="P295" s="28"/>
    </row>
    <row r="296" spans="2:16" x14ac:dyDescent="0.25">
      <c r="B296" s="5">
        <v>45869</v>
      </c>
      <c r="C296" s="13">
        <v>308.27</v>
      </c>
      <c r="D296" s="4">
        <v>73537179</v>
      </c>
      <c r="E296" s="5"/>
      <c r="F296" s="5"/>
      <c r="G296" s="24"/>
      <c r="H296" s="28"/>
      <c r="I296" s="28"/>
      <c r="J296" s="28"/>
      <c r="K296" s="28"/>
      <c r="L296" s="16"/>
      <c r="M296" s="10"/>
      <c r="N296" s="28"/>
      <c r="O296" s="28"/>
      <c r="P296" s="28"/>
    </row>
    <row r="297" spans="2:16" x14ac:dyDescent="0.25">
      <c r="B297" s="5">
        <v>45870</v>
      </c>
      <c r="C297" s="13">
        <v>302.63</v>
      </c>
      <c r="D297" s="4">
        <v>71986527</v>
      </c>
      <c r="E297" s="5"/>
      <c r="F297" s="5"/>
      <c r="G297" s="24"/>
      <c r="H297" s="28"/>
      <c r="I297" s="28"/>
      <c r="J297" s="28"/>
      <c r="K297" s="28"/>
      <c r="L297" s="16"/>
      <c r="M297" s="10"/>
      <c r="N297" s="28"/>
      <c r="O297" s="28"/>
      <c r="P297" s="28"/>
    </row>
    <row r="298" spans="2:16" x14ac:dyDescent="0.25">
      <c r="B298" s="5">
        <v>45871</v>
      </c>
      <c r="C298" s="13">
        <v>302.63</v>
      </c>
      <c r="D298" s="4">
        <v>71986527</v>
      </c>
      <c r="E298" s="5"/>
      <c r="F298" s="5"/>
      <c r="G298" s="24"/>
      <c r="H298" s="28"/>
      <c r="I298" s="28"/>
      <c r="J298" s="28"/>
      <c r="K298" s="28"/>
      <c r="L298" s="16"/>
      <c r="M298" s="10"/>
      <c r="N298" s="28"/>
      <c r="O298" s="28"/>
      <c r="P298" s="28"/>
    </row>
    <row r="299" spans="2:16" x14ac:dyDescent="0.25">
      <c r="B299" s="5">
        <v>45872</v>
      </c>
      <c r="C299" s="13">
        <v>302.63</v>
      </c>
      <c r="D299" s="4">
        <v>71986527</v>
      </c>
      <c r="E299" s="5"/>
      <c r="F299" s="5"/>
      <c r="G299" s="24"/>
      <c r="H299" s="28"/>
      <c r="I299" s="28"/>
      <c r="J299" s="28"/>
      <c r="K299" s="28"/>
      <c r="L299" s="16"/>
      <c r="M299" s="10"/>
      <c r="N299" s="28"/>
      <c r="O299" s="28"/>
      <c r="P299" s="28"/>
    </row>
    <row r="300" spans="2:16" x14ac:dyDescent="0.25">
      <c r="B300" s="5">
        <v>45873</v>
      </c>
      <c r="C300" s="13">
        <v>309.26</v>
      </c>
      <c r="D300" s="4">
        <v>72550508</v>
      </c>
      <c r="E300" s="5"/>
      <c r="F300" s="5"/>
      <c r="G300" s="4"/>
      <c r="H300" s="25"/>
      <c r="I300" s="25"/>
      <c r="J300" s="25"/>
      <c r="K300" s="25"/>
      <c r="L300" s="4"/>
      <c r="M300" s="14"/>
      <c r="N300" s="28"/>
      <c r="O300" s="28"/>
    </row>
    <row r="301" spans="2:16" x14ac:dyDescent="0.25">
      <c r="B301" s="5">
        <v>45874</v>
      </c>
      <c r="C301" s="13">
        <v>308.72000000000003</v>
      </c>
      <c r="D301" s="4">
        <v>73377664</v>
      </c>
      <c r="E301" s="5"/>
      <c r="F301" s="5"/>
      <c r="G301" s="4"/>
      <c r="H301" s="25"/>
      <c r="I301" s="25"/>
      <c r="J301" s="25"/>
      <c r="K301" s="25"/>
      <c r="L301" s="4"/>
      <c r="M301" s="14"/>
      <c r="N301" s="28"/>
      <c r="O301" s="28"/>
    </row>
    <row r="302" spans="2:16" x14ac:dyDescent="0.25">
      <c r="B302" s="5">
        <v>45875</v>
      </c>
      <c r="C302" s="13">
        <v>319.91000000000003</v>
      </c>
      <c r="D302" s="4">
        <v>73887797</v>
      </c>
      <c r="E302" s="5"/>
      <c r="F302" s="5"/>
      <c r="G302" s="4"/>
      <c r="H302" s="25"/>
      <c r="I302" s="25"/>
      <c r="J302" s="25"/>
      <c r="K302" s="25"/>
      <c r="L302" s="4"/>
      <c r="M302" s="14"/>
      <c r="N302" s="28"/>
      <c r="O302" s="28"/>
    </row>
    <row r="303" spans="2:16" x14ac:dyDescent="0.25">
      <c r="B303" s="5">
        <v>45876</v>
      </c>
      <c r="C303" s="13">
        <v>322.27</v>
      </c>
      <c r="D303" s="4">
        <v>75274400</v>
      </c>
      <c r="E303" s="5"/>
      <c r="F303" s="5"/>
      <c r="G303" s="4"/>
      <c r="H303" s="25"/>
      <c r="I303" s="25"/>
      <c r="J303" s="25"/>
      <c r="K303" s="25"/>
      <c r="L303" s="4"/>
      <c r="M303" s="14"/>
      <c r="N303" s="28"/>
      <c r="O303" s="28"/>
    </row>
    <row r="304" spans="2:16" x14ac:dyDescent="0.25">
      <c r="B304" s="5">
        <v>45877</v>
      </c>
      <c r="C304" s="13">
        <v>329.65</v>
      </c>
      <c r="D304" s="4">
        <v>74177336</v>
      </c>
      <c r="E304" s="5"/>
      <c r="F304" s="5"/>
      <c r="G304" s="4"/>
      <c r="H304" s="25"/>
      <c r="I304" s="25"/>
      <c r="J304" s="25"/>
      <c r="K304" s="25"/>
      <c r="L304" s="4"/>
      <c r="M304" s="14"/>
      <c r="N304" s="28"/>
      <c r="O304" s="28"/>
    </row>
    <row r="305" spans="2:20" x14ac:dyDescent="0.25">
      <c r="B305" s="5">
        <v>45878</v>
      </c>
      <c r="C305" s="13">
        <v>329.65</v>
      </c>
      <c r="D305" s="4">
        <v>74177336</v>
      </c>
      <c r="E305" s="5"/>
      <c r="F305" s="5"/>
      <c r="G305" s="4"/>
      <c r="H305" s="25"/>
      <c r="I305" s="25"/>
      <c r="J305" s="25"/>
      <c r="K305" s="25"/>
      <c r="L305" s="5"/>
      <c r="M305" s="5"/>
      <c r="N305" s="28"/>
      <c r="O305" s="28"/>
    </row>
    <row r="306" spans="2:20" x14ac:dyDescent="0.25">
      <c r="B306" s="5">
        <v>45879</v>
      </c>
      <c r="C306" s="13">
        <v>329.65</v>
      </c>
      <c r="D306" s="4">
        <v>74177336</v>
      </c>
      <c r="E306" s="5"/>
      <c r="F306" s="5"/>
      <c r="G306" s="4"/>
      <c r="H306" s="25"/>
      <c r="I306" s="25"/>
      <c r="J306" s="25"/>
      <c r="K306" s="25"/>
      <c r="L306" s="4"/>
      <c r="M306" s="14"/>
      <c r="N306" s="28"/>
      <c r="O306" s="28"/>
      <c r="P306" s="5"/>
    </row>
    <row r="307" spans="2:20" x14ac:dyDescent="0.25">
      <c r="B307" s="5">
        <v>45880</v>
      </c>
      <c r="C307" s="13">
        <v>339.03</v>
      </c>
      <c r="D307" s="4">
        <v>74658331</v>
      </c>
      <c r="E307" s="5"/>
      <c r="F307" s="5"/>
      <c r="G307" s="4"/>
      <c r="H307" s="25"/>
      <c r="I307" s="25"/>
      <c r="J307" s="25"/>
      <c r="K307" s="25"/>
      <c r="L307" s="4"/>
      <c r="M307" s="14"/>
      <c r="N307" s="28"/>
      <c r="O307" s="28"/>
    </row>
    <row r="308" spans="2:20" x14ac:dyDescent="0.25">
      <c r="B308" s="5">
        <v>45881</v>
      </c>
      <c r="C308" s="13">
        <v>340.84</v>
      </c>
      <c r="D308" s="4">
        <v>77178635</v>
      </c>
      <c r="E308" s="5"/>
      <c r="F308" s="5"/>
      <c r="G308" s="4"/>
      <c r="H308" s="25"/>
      <c r="I308" s="25"/>
      <c r="J308" s="25"/>
      <c r="K308" s="25"/>
      <c r="L308" s="4"/>
      <c r="M308" s="14"/>
      <c r="N308" s="28"/>
      <c r="O308" s="28"/>
    </row>
    <row r="309" spans="2:20" x14ac:dyDescent="0.25">
      <c r="B309" s="5">
        <v>45882</v>
      </c>
      <c r="C309" s="13">
        <v>339.38</v>
      </c>
      <c r="D309" s="4">
        <v>77383488</v>
      </c>
      <c r="E309" s="5"/>
      <c r="F309" s="5"/>
      <c r="G309" s="4"/>
      <c r="H309" s="25"/>
      <c r="I309" s="25"/>
      <c r="J309" s="25"/>
      <c r="K309" s="25"/>
      <c r="L309" s="4"/>
      <c r="M309" s="14"/>
      <c r="N309" s="28"/>
      <c r="O309" s="28"/>
    </row>
    <row r="310" spans="2:20" x14ac:dyDescent="0.25">
      <c r="B310" s="5">
        <v>45883</v>
      </c>
      <c r="C310" s="13">
        <v>335.58</v>
      </c>
      <c r="D310" s="4">
        <v>77872527</v>
      </c>
      <c r="E310" s="5"/>
      <c r="F310" s="5"/>
      <c r="G310" s="4"/>
      <c r="H310" s="25"/>
      <c r="I310" s="25"/>
      <c r="J310" s="25"/>
      <c r="K310" s="25"/>
      <c r="L310" s="4"/>
      <c r="M310" s="14"/>
      <c r="N310" s="28"/>
      <c r="O310" s="28"/>
    </row>
    <row r="311" spans="2:20" x14ac:dyDescent="0.25">
      <c r="B311" s="5">
        <v>45884</v>
      </c>
      <c r="C311" s="13">
        <v>330.56</v>
      </c>
      <c r="D311" s="4">
        <v>78096508</v>
      </c>
      <c r="E311" s="5"/>
      <c r="F311" s="5"/>
      <c r="G311" s="4"/>
      <c r="H311" s="25"/>
      <c r="I311" s="25"/>
      <c r="J311" s="25"/>
      <c r="K311" s="25"/>
      <c r="L311" s="4"/>
      <c r="M311" s="14"/>
      <c r="N311" s="28"/>
      <c r="O311" s="28"/>
    </row>
    <row r="312" spans="2:20" x14ac:dyDescent="0.25">
      <c r="B312" s="5">
        <v>45885</v>
      </c>
      <c r="C312" s="13">
        <v>330.56</v>
      </c>
      <c r="D312" s="4">
        <v>78096508</v>
      </c>
      <c r="E312" s="5"/>
      <c r="F312" s="5"/>
      <c r="G312" s="4"/>
      <c r="H312" s="25"/>
      <c r="I312" s="25"/>
      <c r="J312" s="25"/>
      <c r="K312" s="25"/>
      <c r="L312" s="4"/>
      <c r="M312" s="14"/>
      <c r="N312" s="28"/>
      <c r="O312" s="28"/>
    </row>
    <row r="313" spans="2:20" x14ac:dyDescent="0.25">
      <c r="B313" s="5">
        <v>45886</v>
      </c>
      <c r="C313" s="13">
        <v>330.56</v>
      </c>
      <c r="D313" s="4">
        <v>78096508</v>
      </c>
      <c r="E313" s="5"/>
      <c r="F313" s="5"/>
      <c r="G313" s="4"/>
      <c r="H313" s="25"/>
      <c r="I313" s="25"/>
      <c r="J313" s="25"/>
      <c r="K313" s="25"/>
      <c r="L313" s="4"/>
      <c r="M313" s="14"/>
      <c r="N313" s="28"/>
      <c r="O313" s="28"/>
    </row>
    <row r="314" spans="2:20" x14ac:dyDescent="0.25">
      <c r="B314" s="5">
        <v>45887</v>
      </c>
      <c r="C314" s="13">
        <v>335.16</v>
      </c>
      <c r="D314" s="4">
        <v>76710309</v>
      </c>
      <c r="E314" s="5"/>
      <c r="F314" s="5"/>
      <c r="G314" s="4"/>
      <c r="H314" s="25"/>
      <c r="I314" s="25"/>
      <c r="J314" s="25"/>
      <c r="K314" s="25"/>
      <c r="L314" s="4"/>
      <c r="M314" s="14"/>
      <c r="N314" s="28"/>
      <c r="O314" s="28"/>
    </row>
    <row r="315" spans="2:20" x14ac:dyDescent="0.25">
      <c r="B315" s="5">
        <v>45888</v>
      </c>
      <c r="C315" s="13">
        <v>329.31</v>
      </c>
      <c r="D315" s="4">
        <v>76685906</v>
      </c>
      <c r="E315" s="5"/>
      <c r="F315" s="5"/>
      <c r="G315" s="4"/>
      <c r="H315" s="25"/>
      <c r="I315" s="25"/>
      <c r="J315" s="25"/>
      <c r="K315" s="25"/>
      <c r="L315" s="4"/>
      <c r="M315" s="14"/>
      <c r="N315" s="28"/>
      <c r="O315" s="28"/>
    </row>
    <row r="316" spans="2:20" x14ac:dyDescent="0.25">
      <c r="B316" s="5">
        <v>45889</v>
      </c>
      <c r="C316" s="13">
        <v>323.89999999999998</v>
      </c>
      <c r="D316" s="4">
        <v>76868751</v>
      </c>
      <c r="E316" s="5"/>
      <c r="F316" s="5"/>
      <c r="G316" s="4"/>
      <c r="H316" s="25"/>
      <c r="I316" s="25"/>
      <c r="J316" s="25"/>
      <c r="K316" s="25"/>
      <c r="L316" s="4"/>
      <c r="M316" s="14"/>
      <c r="N316" s="28"/>
      <c r="O316" s="28"/>
    </row>
    <row r="317" spans="2:20" x14ac:dyDescent="0.25">
      <c r="B317" s="5">
        <v>45890</v>
      </c>
      <c r="C317" s="13">
        <v>320.11</v>
      </c>
      <c r="D317" s="4">
        <v>76998753</v>
      </c>
      <c r="E317" s="5"/>
      <c r="F317" s="5"/>
      <c r="G317" s="4"/>
      <c r="H317" s="25"/>
      <c r="I317" s="25"/>
      <c r="J317" s="25"/>
      <c r="K317" s="25"/>
      <c r="L317" s="5"/>
      <c r="M317" s="5"/>
      <c r="N317" s="28"/>
      <c r="O317" s="28"/>
    </row>
    <row r="318" spans="2:20" x14ac:dyDescent="0.25">
      <c r="B318" s="5">
        <v>45891</v>
      </c>
      <c r="C318" s="13">
        <v>340.01</v>
      </c>
      <c r="D318" s="4">
        <v>77149537</v>
      </c>
      <c r="E318" s="5"/>
      <c r="F318" s="5"/>
      <c r="G318" s="4"/>
      <c r="H318" s="25"/>
      <c r="I318" s="25"/>
      <c r="J318" s="25"/>
      <c r="K318" s="25"/>
      <c r="L318" s="4"/>
      <c r="M318" s="14"/>
      <c r="N318" s="28"/>
      <c r="O318" s="28"/>
      <c r="Q318" s="5"/>
      <c r="R318" s="5"/>
      <c r="S318" s="5"/>
      <c r="T318" s="5"/>
    </row>
    <row r="319" spans="2:20" x14ac:dyDescent="0.25">
      <c r="B319" s="5">
        <v>45892</v>
      </c>
      <c r="C319" s="13">
        <v>340.01</v>
      </c>
      <c r="D319" s="4">
        <v>77149537</v>
      </c>
      <c r="E319" s="5"/>
      <c r="F319" s="5"/>
      <c r="G319" s="4"/>
      <c r="H319" s="25"/>
      <c r="I319" s="25"/>
      <c r="J319" s="25"/>
      <c r="K319" s="25"/>
      <c r="L319" s="4"/>
      <c r="M319" s="14"/>
      <c r="N319" s="28"/>
      <c r="O319" s="28"/>
    </row>
    <row r="320" spans="2:20" x14ac:dyDescent="0.25">
      <c r="B320" s="5">
        <v>45893</v>
      </c>
      <c r="C320" s="13">
        <v>340.01</v>
      </c>
      <c r="D320" s="4">
        <v>77149537</v>
      </c>
      <c r="E320" s="5"/>
      <c r="F320" s="5"/>
      <c r="G320" s="4"/>
      <c r="H320" s="25"/>
      <c r="I320" s="25"/>
      <c r="J320" s="25"/>
      <c r="K320" s="25"/>
      <c r="L320" s="4"/>
      <c r="M320" s="14"/>
      <c r="N320" s="28"/>
      <c r="O320" s="28"/>
    </row>
    <row r="321" spans="2:15" x14ac:dyDescent="0.25">
      <c r="B321" s="5">
        <v>45894</v>
      </c>
      <c r="C321" s="13">
        <v>346.6</v>
      </c>
      <c r="D321" s="4">
        <v>77389953</v>
      </c>
      <c r="E321" s="5"/>
      <c r="F321" s="5"/>
      <c r="G321" s="4"/>
      <c r="H321" s="25"/>
      <c r="I321" s="25"/>
      <c r="J321" s="25"/>
      <c r="K321" s="25"/>
      <c r="L321" s="4"/>
      <c r="M321" s="14"/>
      <c r="N321" s="28"/>
      <c r="O321" s="28"/>
    </row>
    <row r="322" spans="2:15" x14ac:dyDescent="0.25">
      <c r="B322" s="5">
        <v>45895</v>
      </c>
      <c r="C322" s="13">
        <v>351.67</v>
      </c>
      <c r="D322" s="4">
        <v>77894847</v>
      </c>
      <c r="E322" s="5"/>
      <c r="F322" s="5"/>
      <c r="G322" s="4"/>
      <c r="H322" s="25"/>
      <c r="I322" s="25"/>
      <c r="J322" s="25"/>
      <c r="K322" s="25"/>
      <c r="L322" s="4"/>
      <c r="M322" s="14"/>
      <c r="N322" s="28"/>
      <c r="O322" s="28"/>
    </row>
    <row r="323" spans="2:15" x14ac:dyDescent="0.25">
      <c r="B323" s="5">
        <v>45896</v>
      </c>
      <c r="C323" s="13">
        <v>349.6</v>
      </c>
      <c r="D323" s="4">
        <v>79029604</v>
      </c>
      <c r="E323" s="5"/>
      <c r="F323" s="5"/>
      <c r="G323" s="4"/>
      <c r="H323" s="25"/>
      <c r="I323" s="25"/>
      <c r="J323" s="25"/>
      <c r="K323" s="25"/>
      <c r="L323" s="4"/>
      <c r="M323" s="14"/>
      <c r="N323" s="28"/>
      <c r="O323" s="28"/>
    </row>
    <row r="324" spans="2:15" x14ac:dyDescent="0.25">
      <c r="B324" s="5">
        <v>45897</v>
      </c>
      <c r="C324" s="13">
        <v>345.98</v>
      </c>
      <c r="D324" s="4">
        <v>78554344</v>
      </c>
      <c r="E324" s="5"/>
      <c r="F324" s="5"/>
      <c r="G324" s="4"/>
      <c r="H324" s="25"/>
      <c r="I324" s="25"/>
      <c r="J324" s="25"/>
      <c r="K324" s="25"/>
      <c r="L324" s="4"/>
      <c r="M324" s="14"/>
      <c r="N324" s="28"/>
      <c r="O324" s="28"/>
    </row>
    <row r="325" spans="2:15" x14ac:dyDescent="0.25">
      <c r="B325" s="5">
        <v>45898</v>
      </c>
      <c r="C325" s="13">
        <v>333.87</v>
      </c>
      <c r="D325" s="4">
        <v>78479597</v>
      </c>
      <c r="E325" s="5"/>
      <c r="F325" s="5"/>
      <c r="G325" s="4"/>
      <c r="H325" s="25"/>
      <c r="I325" s="25"/>
      <c r="J325" s="25"/>
      <c r="K325" s="25"/>
      <c r="L325" s="4"/>
      <c r="M325" s="14"/>
      <c r="N325" s="28"/>
      <c r="O325" s="28"/>
    </row>
    <row r="326" spans="2:15" x14ac:dyDescent="0.25">
      <c r="B326" s="5">
        <v>45899</v>
      </c>
      <c r="C326" s="13">
        <v>333.87</v>
      </c>
      <c r="D326" s="4">
        <v>78479597</v>
      </c>
      <c r="E326" s="5"/>
      <c r="F326" s="5"/>
      <c r="G326" s="4"/>
      <c r="H326" s="25"/>
      <c r="I326" s="25"/>
      <c r="J326" s="25"/>
      <c r="K326" s="25"/>
      <c r="L326" s="4"/>
      <c r="M326" s="14"/>
      <c r="N326" s="28"/>
      <c r="O326" s="28"/>
    </row>
    <row r="327" spans="2:15" x14ac:dyDescent="0.25">
      <c r="B327" s="5">
        <v>45900</v>
      </c>
      <c r="C327" s="13">
        <v>333.87</v>
      </c>
      <c r="D327" s="4">
        <v>78479597</v>
      </c>
      <c r="E327" s="5"/>
      <c r="F327" s="5"/>
      <c r="G327" s="4"/>
      <c r="H327" s="25"/>
      <c r="I327" s="25"/>
      <c r="J327" s="25"/>
      <c r="K327" s="25"/>
      <c r="L327" s="4"/>
      <c r="M327" s="14"/>
      <c r="N327" s="28"/>
      <c r="O327" s="28"/>
    </row>
    <row r="328" spans="2:15" x14ac:dyDescent="0.25">
      <c r="B328" s="5">
        <v>45901</v>
      </c>
      <c r="C328" s="13">
        <v>333.87</v>
      </c>
      <c r="D328" s="4">
        <v>78272760</v>
      </c>
      <c r="E328" s="5"/>
      <c r="F328" s="5"/>
      <c r="G328" s="4"/>
      <c r="H328" s="25"/>
      <c r="I328" s="25"/>
      <c r="J328" s="25"/>
      <c r="K328" s="25"/>
      <c r="L328" s="4"/>
      <c r="M328" s="14"/>
      <c r="N328" s="28"/>
      <c r="O328" s="28"/>
    </row>
    <row r="329" spans="2:15" x14ac:dyDescent="0.25">
      <c r="B329" s="5">
        <v>45902</v>
      </c>
      <c r="C329" s="13">
        <v>329.36</v>
      </c>
      <c r="D329" s="4">
        <v>78272760</v>
      </c>
      <c r="E329" s="5"/>
      <c r="F329" s="5"/>
      <c r="G329" s="4"/>
      <c r="H329" s="25"/>
      <c r="I329" s="25"/>
      <c r="J329" s="25"/>
      <c r="K329" s="25"/>
      <c r="L329" s="4"/>
      <c r="M329" s="14"/>
      <c r="N329" s="28"/>
      <c r="O329" s="28"/>
    </row>
    <row r="330" spans="2:15" x14ac:dyDescent="0.25">
      <c r="B330" s="5">
        <v>45903</v>
      </c>
      <c r="C330" s="13">
        <v>334.09</v>
      </c>
      <c r="D330" s="4">
        <v>79649655</v>
      </c>
      <c r="E330" s="5"/>
      <c r="F330" s="5"/>
      <c r="G330" s="4"/>
      <c r="H330" s="25"/>
      <c r="I330" s="25"/>
      <c r="J330" s="25"/>
      <c r="K330" s="25"/>
      <c r="L330" s="4"/>
      <c r="M330" s="14"/>
      <c r="N330" s="28"/>
      <c r="O330" s="28"/>
    </row>
    <row r="331" spans="2:15" x14ac:dyDescent="0.25">
      <c r="B331" s="5">
        <v>45904</v>
      </c>
      <c r="C331" s="13">
        <v>338.53</v>
      </c>
      <c r="D331" s="4">
        <v>80332062</v>
      </c>
      <c r="E331" s="5"/>
      <c r="F331" s="5"/>
      <c r="G331" s="4"/>
      <c r="H331" s="25"/>
      <c r="I331" s="25"/>
      <c r="J331" s="25"/>
      <c r="K331" s="25"/>
      <c r="L331" s="4"/>
      <c r="M331" s="14"/>
      <c r="N331" s="28"/>
      <c r="O331" s="28"/>
    </row>
    <row r="332" spans="2:15" x14ac:dyDescent="0.25">
      <c r="B332" s="5">
        <v>45905</v>
      </c>
      <c r="C332" s="13">
        <v>350.84</v>
      </c>
      <c r="D332" s="4">
        <v>81062062</v>
      </c>
      <c r="E332" s="5"/>
      <c r="F332" s="5"/>
      <c r="G332" s="4"/>
      <c r="H332" s="25"/>
      <c r="I332" s="25"/>
      <c r="J332" s="25"/>
      <c r="K332" s="25"/>
      <c r="L332" s="4"/>
      <c r="M332" s="14"/>
      <c r="N332" s="28"/>
      <c r="O332" s="28"/>
    </row>
    <row r="333" spans="2:15" x14ac:dyDescent="0.25">
      <c r="B333" s="5">
        <v>45906</v>
      </c>
      <c r="C333" s="13">
        <v>350.84</v>
      </c>
      <c r="D333" s="4">
        <v>81062062</v>
      </c>
      <c r="E333" s="5"/>
      <c r="F333" s="5"/>
      <c r="G333" s="4"/>
      <c r="H333" s="25"/>
      <c r="I333" s="25"/>
      <c r="J333" s="25"/>
      <c r="K333" s="25"/>
      <c r="L333" s="4"/>
      <c r="M333" s="14"/>
      <c r="N333" s="28"/>
      <c r="O333" s="28"/>
    </row>
    <row r="334" spans="2:15" x14ac:dyDescent="0.25">
      <c r="B334" s="5">
        <v>45907</v>
      </c>
      <c r="C334" s="13">
        <v>350.84</v>
      </c>
      <c r="D334" s="4">
        <v>81062062</v>
      </c>
      <c r="E334" s="5"/>
      <c r="F334" s="5"/>
      <c r="G334" s="4"/>
      <c r="H334" s="25"/>
      <c r="I334" s="25"/>
      <c r="J334" s="25"/>
      <c r="K334" s="25"/>
      <c r="L334" s="4"/>
      <c r="M334" s="14"/>
      <c r="N334" s="28"/>
      <c r="O334" s="28"/>
    </row>
    <row r="335" spans="2:15" x14ac:dyDescent="0.25">
      <c r="B335" s="5">
        <v>45908</v>
      </c>
      <c r="C335" s="13">
        <v>346.4</v>
      </c>
      <c r="D335" s="4">
        <v>81771952</v>
      </c>
      <c r="E335" s="5"/>
      <c r="F335" s="5"/>
      <c r="G335" s="4"/>
      <c r="H335" s="25"/>
      <c r="I335" s="25"/>
      <c r="J335" s="25"/>
      <c r="K335" s="25"/>
      <c r="N335" s="28"/>
      <c r="O335" s="28"/>
    </row>
    <row r="336" spans="2:15" x14ac:dyDescent="0.25">
      <c r="B336" s="5">
        <v>45909</v>
      </c>
      <c r="C336" s="13">
        <v>346.97</v>
      </c>
      <c r="D336" s="4">
        <v>83982160</v>
      </c>
      <c r="E336" s="5"/>
      <c r="F336" s="5"/>
      <c r="G336" s="4"/>
      <c r="H336" s="25"/>
      <c r="I336" s="25"/>
      <c r="J336" s="25"/>
      <c r="K336" s="25"/>
      <c r="N336" s="28"/>
      <c r="O336" s="28"/>
    </row>
    <row r="337" spans="2:15" x14ac:dyDescent="0.25">
      <c r="B337" s="5">
        <v>45910</v>
      </c>
      <c r="C337" s="13">
        <v>347.79</v>
      </c>
      <c r="D337" s="4">
        <v>84680657</v>
      </c>
      <c r="E337" s="5"/>
      <c r="F337" s="5"/>
      <c r="G337" s="4"/>
      <c r="H337" s="25"/>
      <c r="I337" s="25"/>
      <c r="J337" s="25"/>
      <c r="K337" s="25"/>
      <c r="N337" s="28"/>
      <c r="O337" s="28"/>
    </row>
    <row r="338" spans="2:15" x14ac:dyDescent="0.25">
      <c r="B338" s="5">
        <v>45911</v>
      </c>
      <c r="C338" s="13">
        <v>368.81</v>
      </c>
      <c r="D338" s="4">
        <v>85764531</v>
      </c>
      <c r="E338" s="5"/>
      <c r="F338" s="5"/>
      <c r="G338" s="4"/>
      <c r="H338" s="25"/>
      <c r="I338" s="25"/>
      <c r="J338" s="25"/>
      <c r="K338" s="25"/>
      <c r="N338" s="28"/>
      <c r="O338" s="28"/>
    </row>
    <row r="339" spans="2:15" x14ac:dyDescent="0.25">
      <c r="B339" s="5">
        <v>45912</v>
      </c>
      <c r="C339" s="13">
        <v>395.94</v>
      </c>
      <c r="D339" s="4">
        <v>86290846</v>
      </c>
      <c r="E339" s="5"/>
      <c r="F339" s="5"/>
      <c r="G339" s="4"/>
      <c r="H339" s="25"/>
      <c r="I339" s="25"/>
      <c r="J339" s="25"/>
      <c r="K339" s="25"/>
      <c r="N339" s="28"/>
      <c r="O339" s="28"/>
    </row>
    <row r="340" spans="2:15" x14ac:dyDescent="0.25">
      <c r="B340" s="5">
        <v>45913</v>
      </c>
      <c r="C340" s="13">
        <v>395.94</v>
      </c>
      <c r="D340" s="4">
        <v>86290846</v>
      </c>
      <c r="E340" s="5"/>
      <c r="F340" s="5"/>
      <c r="G340" s="4"/>
      <c r="H340" s="25"/>
      <c r="I340" s="25"/>
      <c r="J340" s="25"/>
      <c r="K340" s="25"/>
      <c r="N340" s="28"/>
      <c r="O340" s="28"/>
    </row>
    <row r="341" spans="2:15" x14ac:dyDescent="0.25">
      <c r="B341" s="5">
        <v>45914</v>
      </c>
      <c r="C341" s="13">
        <v>395.94</v>
      </c>
      <c r="D341" s="4">
        <v>86290846</v>
      </c>
      <c r="E341" s="5"/>
      <c r="F341" s="5"/>
      <c r="G341" s="4"/>
      <c r="H341" s="25"/>
      <c r="I341" s="25"/>
      <c r="J341" s="25"/>
      <c r="K341" s="25"/>
      <c r="N341" s="28"/>
      <c r="O341" s="28"/>
    </row>
    <row r="342" spans="2:15" x14ac:dyDescent="0.25">
      <c r="B342" s="5">
        <v>45915</v>
      </c>
      <c r="C342" s="13">
        <v>410.04</v>
      </c>
      <c r="D342" s="4">
        <v>86943270</v>
      </c>
      <c r="E342" s="5"/>
      <c r="F342" s="5"/>
      <c r="G342" s="4"/>
      <c r="H342" s="25"/>
      <c r="I342" s="25"/>
      <c r="J342" s="25"/>
      <c r="K342" s="25"/>
      <c r="N342" s="28"/>
      <c r="O342" s="28"/>
    </row>
    <row r="343" spans="2:15" x14ac:dyDescent="0.25">
      <c r="B343" s="5">
        <v>45916</v>
      </c>
      <c r="C343" s="13">
        <v>421.62</v>
      </c>
      <c r="D343" s="4">
        <v>86213226</v>
      </c>
      <c r="E343" s="5"/>
      <c r="F343" s="5"/>
      <c r="G343" s="4"/>
      <c r="H343" s="25"/>
      <c r="I343" s="25"/>
      <c r="J343" s="25"/>
      <c r="K343" s="25"/>
      <c r="N343" s="28"/>
      <c r="O343" s="28"/>
    </row>
    <row r="344" spans="2:15" x14ac:dyDescent="0.25">
      <c r="B344" s="5">
        <v>45917</v>
      </c>
      <c r="C344" s="13">
        <v>425.86</v>
      </c>
      <c r="D344" s="4">
        <v>85319712</v>
      </c>
      <c r="E344" s="5"/>
      <c r="F344" s="5"/>
      <c r="G344" s="4"/>
      <c r="H344" s="25"/>
      <c r="I344" s="25"/>
      <c r="J344" s="25"/>
      <c r="K344" s="25"/>
      <c r="N344" s="28"/>
      <c r="O344" s="28"/>
    </row>
    <row r="345" spans="2:15" x14ac:dyDescent="0.25">
      <c r="B345" s="5">
        <v>45918</v>
      </c>
      <c r="C345" s="13">
        <v>416.85</v>
      </c>
      <c r="D345" s="4">
        <v>84404093</v>
      </c>
      <c r="E345" s="5"/>
      <c r="F345" s="5"/>
      <c r="G345" s="4"/>
      <c r="H345" s="25"/>
      <c r="I345" s="25"/>
      <c r="J345" s="25"/>
      <c r="K345" s="25"/>
      <c r="N345" s="28"/>
      <c r="O345" s="28"/>
    </row>
    <row r="346" spans="2:15" x14ac:dyDescent="0.25">
      <c r="B346" s="5">
        <v>45919</v>
      </c>
      <c r="C346" s="13">
        <v>426.07</v>
      </c>
      <c r="D346" s="4">
        <v>83505706</v>
      </c>
      <c r="E346" s="5"/>
      <c r="F346" s="5"/>
      <c r="G346" s="4"/>
      <c r="H346" s="25"/>
      <c r="I346" s="25"/>
      <c r="J346" s="25"/>
      <c r="K346" s="25"/>
      <c r="N346" s="28"/>
      <c r="O346" s="28"/>
    </row>
    <row r="347" spans="2:15" x14ac:dyDescent="0.25">
      <c r="B347" s="5">
        <v>45920</v>
      </c>
      <c r="C347" s="13">
        <v>426.07</v>
      </c>
      <c r="D347" s="4">
        <v>83505706</v>
      </c>
      <c r="E347" s="5"/>
      <c r="F347" s="5"/>
      <c r="G347" s="4"/>
      <c r="H347" s="25"/>
      <c r="I347" s="25"/>
      <c r="J347" s="25"/>
      <c r="K347" s="25"/>
      <c r="N347" s="28"/>
      <c r="O347" s="28"/>
    </row>
    <row r="348" spans="2:15" x14ac:dyDescent="0.25">
      <c r="B348" s="5">
        <v>45921</v>
      </c>
      <c r="C348" s="13">
        <v>426.07</v>
      </c>
      <c r="D348" s="4">
        <v>83505706</v>
      </c>
      <c r="E348" s="5"/>
      <c r="F348" s="5"/>
      <c r="G348" s="4"/>
      <c r="H348" s="25"/>
      <c r="I348" s="25"/>
      <c r="J348" s="25"/>
      <c r="K348" s="25"/>
      <c r="N348" s="28"/>
      <c r="O348" s="28"/>
    </row>
    <row r="349" spans="2:15" x14ac:dyDescent="0.25">
      <c r="B349" s="5">
        <v>45922</v>
      </c>
      <c r="C349" s="13">
        <v>434.21</v>
      </c>
      <c r="D349" s="4">
        <v>82685631</v>
      </c>
      <c r="E349" s="5"/>
      <c r="F349" s="5"/>
      <c r="G349" s="4"/>
      <c r="H349" s="25"/>
      <c r="I349" s="25"/>
      <c r="J349" s="25"/>
      <c r="K349" s="25"/>
      <c r="N349" s="28"/>
      <c r="O349" s="28"/>
    </row>
    <row r="350" spans="2:15" x14ac:dyDescent="0.25">
      <c r="B350" s="5">
        <v>45923</v>
      </c>
      <c r="C350" s="13">
        <v>425.85</v>
      </c>
      <c r="D350" s="4">
        <v>79977843</v>
      </c>
      <c r="E350" s="5"/>
      <c r="F350" s="5"/>
      <c r="G350" s="4"/>
      <c r="H350" s="25"/>
      <c r="I350" s="25"/>
      <c r="J350" s="25"/>
      <c r="K350" s="25"/>
      <c r="N350" s="28"/>
      <c r="O350" s="28"/>
    </row>
    <row r="351" spans="2:15" x14ac:dyDescent="0.25">
      <c r="B351" s="5">
        <v>45924</v>
      </c>
      <c r="C351" s="13">
        <v>442.79</v>
      </c>
      <c r="D351" s="4">
        <v>79038466</v>
      </c>
      <c r="E351" s="5"/>
      <c r="F351" s="5"/>
      <c r="G351" s="4"/>
      <c r="H351" s="25"/>
      <c r="I351" s="25"/>
      <c r="J351" s="25"/>
      <c r="K351" s="25"/>
      <c r="N351" s="28"/>
      <c r="O351" s="28"/>
    </row>
    <row r="352" spans="2:15" x14ac:dyDescent="0.25">
      <c r="B352" s="5">
        <v>45925</v>
      </c>
      <c r="C352" s="13">
        <v>423.39</v>
      </c>
      <c r="D352" s="4">
        <v>79816419</v>
      </c>
      <c r="E352" s="5"/>
      <c r="F352" s="5"/>
      <c r="G352" s="4"/>
      <c r="H352" s="25"/>
      <c r="I352" s="25"/>
      <c r="J352" s="25"/>
      <c r="K352" s="25"/>
      <c r="N352" s="28"/>
      <c r="O352" s="28"/>
    </row>
    <row r="353" spans="2:15" x14ac:dyDescent="0.25">
      <c r="B353" s="5">
        <v>45926</v>
      </c>
      <c r="C353" s="13">
        <v>440.4</v>
      </c>
      <c r="D353" s="4">
        <v>78124468</v>
      </c>
      <c r="E353" s="5"/>
      <c r="F353" s="5"/>
      <c r="G353" s="4"/>
      <c r="H353" s="25"/>
      <c r="I353" s="25"/>
      <c r="J353" s="25"/>
      <c r="K353" s="25"/>
      <c r="N353" s="28"/>
      <c r="O353" s="28"/>
    </row>
    <row r="354" spans="2:15" x14ac:dyDescent="0.25">
      <c r="B354" s="5">
        <v>45927</v>
      </c>
      <c r="C354" s="13">
        <v>440.4</v>
      </c>
      <c r="D354" s="4">
        <v>78124468</v>
      </c>
      <c r="E354" s="5"/>
      <c r="F354" s="5"/>
      <c r="G354" s="4"/>
      <c r="H354" s="25"/>
      <c r="I354" s="25"/>
      <c r="J354" s="25"/>
      <c r="K354" s="25"/>
      <c r="N354" s="28"/>
      <c r="O354" s="28"/>
    </row>
    <row r="355" spans="2:15" x14ac:dyDescent="0.25">
      <c r="B355" s="5">
        <v>45928</v>
      </c>
      <c r="C355" s="13">
        <v>440.4</v>
      </c>
      <c r="D355" s="4">
        <v>78124468</v>
      </c>
      <c r="E355" s="5"/>
      <c r="F355" s="5"/>
      <c r="G355" s="4"/>
      <c r="H355" s="25"/>
      <c r="I355" s="25"/>
      <c r="J355" s="25"/>
      <c r="K355" s="25"/>
      <c r="N355" s="28"/>
      <c r="O355" s="28"/>
    </row>
    <row r="356" spans="2:15" x14ac:dyDescent="0.25">
      <c r="B356" s="5">
        <v>45929</v>
      </c>
      <c r="C356" s="13">
        <v>443.21</v>
      </c>
      <c r="D356" s="4">
        <v>76890203</v>
      </c>
      <c r="E356" s="5"/>
      <c r="F356" s="5"/>
      <c r="G356" s="4"/>
      <c r="H356" s="25"/>
      <c r="I356" s="25"/>
      <c r="J356" s="25"/>
      <c r="K356" s="25"/>
      <c r="N356" s="28"/>
      <c r="O356" s="28"/>
    </row>
    <row r="357" spans="2:15" x14ac:dyDescent="0.25">
      <c r="B357" s="5">
        <v>45930</v>
      </c>
      <c r="C357" s="13">
        <v>444.72</v>
      </c>
      <c r="D357" s="4">
        <v>74022265</v>
      </c>
      <c r="E357" s="5"/>
      <c r="F357" s="5"/>
      <c r="G357" s="4"/>
      <c r="H357" s="25"/>
      <c r="I357" s="25"/>
      <c r="J357" s="25"/>
      <c r="K357" s="25"/>
      <c r="N357" s="28"/>
      <c r="O357" s="28"/>
    </row>
    <row r="358" spans="2:15" x14ac:dyDescent="0.25">
      <c r="B358" s="5">
        <v>45931</v>
      </c>
      <c r="C358" s="13">
        <v>459.46</v>
      </c>
      <c r="D358" s="4">
        <v>76816175</v>
      </c>
      <c r="E358" s="5"/>
      <c r="F358" s="5"/>
      <c r="G358" s="4"/>
      <c r="H358" s="25"/>
      <c r="I358" s="25"/>
      <c r="J358" s="25"/>
      <c r="K358" s="25"/>
      <c r="N358" s="28"/>
      <c r="O358" s="28"/>
    </row>
    <row r="359" spans="2:15" x14ac:dyDescent="0.25">
      <c r="B359" s="5">
        <v>45932</v>
      </c>
      <c r="C359" s="13">
        <v>436</v>
      </c>
      <c r="D359" s="4">
        <v>76599306</v>
      </c>
      <c r="E359" s="5"/>
      <c r="F359" s="5"/>
      <c r="G359" s="4"/>
      <c r="H359" s="25"/>
      <c r="I359" s="25"/>
      <c r="J359" s="25"/>
      <c r="K359" s="25"/>
      <c r="N359" s="28"/>
      <c r="O359" s="28"/>
    </row>
    <row r="360" spans="2:15" x14ac:dyDescent="0.25">
      <c r="B360" s="5">
        <v>45933</v>
      </c>
      <c r="C360" s="13">
        <v>429.83</v>
      </c>
      <c r="D360" s="4">
        <v>76300824</v>
      </c>
      <c r="E360" s="5"/>
      <c r="F360" s="5"/>
      <c r="G360" s="4"/>
      <c r="H360" s="25"/>
      <c r="I360" s="25"/>
      <c r="J360" s="25"/>
      <c r="K360" s="25"/>
      <c r="N360" s="28"/>
      <c r="O360" s="28"/>
    </row>
    <row r="361" spans="2:15" x14ac:dyDescent="0.25">
      <c r="B361" s="5">
        <v>45934</v>
      </c>
      <c r="C361" s="13">
        <v>429.83</v>
      </c>
      <c r="D361" s="4">
        <v>76300824</v>
      </c>
      <c r="E361" s="5"/>
      <c r="F361" s="5"/>
      <c r="G361" s="4"/>
      <c r="H361" s="25"/>
      <c r="I361" s="25"/>
      <c r="J361" s="25"/>
      <c r="K361" s="25"/>
      <c r="N361" s="28"/>
      <c r="O361" s="28"/>
    </row>
    <row r="362" spans="2:15" x14ac:dyDescent="0.25">
      <c r="B362" s="5">
        <v>45935</v>
      </c>
      <c r="C362" s="13">
        <v>429.83</v>
      </c>
      <c r="D362" s="4">
        <v>76300824</v>
      </c>
      <c r="E362" s="5"/>
      <c r="F362" s="5"/>
      <c r="G362" s="4"/>
      <c r="H362" s="25"/>
      <c r="I362" s="25"/>
      <c r="J362" s="25"/>
      <c r="K362" s="25"/>
      <c r="N362" s="28"/>
      <c r="O362" s="28"/>
    </row>
    <row r="363" spans="2:15" x14ac:dyDescent="0.25">
      <c r="B363" s="5">
        <v>45936</v>
      </c>
      <c r="C363" s="13">
        <v>453.25</v>
      </c>
      <c r="D363" s="4">
        <v>76019735</v>
      </c>
      <c r="E363" s="5"/>
      <c r="F363" s="5"/>
      <c r="G363" s="4"/>
      <c r="H363" s="25"/>
      <c r="I363" s="25"/>
      <c r="J363" s="25"/>
      <c r="K363" s="25"/>
      <c r="N363" s="28"/>
      <c r="O363" s="28"/>
    </row>
    <row r="364" spans="2:15" x14ac:dyDescent="0.25">
      <c r="B364" s="5">
        <v>45937</v>
      </c>
      <c r="C364" s="13">
        <v>433.09</v>
      </c>
      <c r="D364" s="4">
        <v>74889928</v>
      </c>
      <c r="E364" s="5"/>
      <c r="F364" s="5"/>
      <c r="G364" s="4"/>
      <c r="H364" s="25"/>
      <c r="I364" s="25"/>
      <c r="J364" s="25"/>
      <c r="K364" s="25"/>
      <c r="N364" s="28"/>
      <c r="O364" s="28"/>
    </row>
    <row r="365" spans="2:15" x14ac:dyDescent="0.25">
      <c r="B365" s="5">
        <v>45938</v>
      </c>
      <c r="C365" s="13">
        <v>438.69</v>
      </c>
      <c r="D365" s="4">
        <v>74510659</v>
      </c>
      <c r="E365" s="5"/>
      <c r="F365" s="5"/>
      <c r="G365" s="4"/>
      <c r="H365" s="25"/>
      <c r="I365" s="25"/>
      <c r="J365" s="25"/>
      <c r="K365" s="25"/>
      <c r="N365" s="28"/>
      <c r="O365" s="28"/>
    </row>
    <row r="366" spans="2:15" x14ac:dyDescent="0.25">
      <c r="B366" s="5">
        <v>45939</v>
      </c>
      <c r="C366" s="13">
        <v>435.54</v>
      </c>
      <c r="D366" s="4">
        <v>74106228</v>
      </c>
      <c r="E366" s="5"/>
      <c r="F366" s="5"/>
      <c r="G366" s="4"/>
      <c r="H366" s="25"/>
      <c r="I366" s="25"/>
      <c r="J366" s="25"/>
      <c r="K366" s="25"/>
      <c r="N366" s="28"/>
      <c r="O366" s="28"/>
    </row>
    <row r="367" spans="2:15" x14ac:dyDescent="0.25">
      <c r="B367" s="5">
        <v>45940</v>
      </c>
      <c r="C367" s="13">
        <v>413.49</v>
      </c>
      <c r="D367" s="4">
        <v>71876720</v>
      </c>
      <c r="E367" s="5"/>
      <c r="F367" s="5"/>
      <c r="G367" s="4"/>
      <c r="H367" s="25"/>
      <c r="I367" s="25"/>
      <c r="J367" s="25"/>
      <c r="K367" s="25"/>
      <c r="N367" s="28"/>
      <c r="O367" s="28"/>
    </row>
    <row r="368" spans="2:15" x14ac:dyDescent="0.25">
      <c r="B368" s="5">
        <v>45941</v>
      </c>
      <c r="C368" s="13">
        <v>413.49</v>
      </c>
      <c r="D368" s="4">
        <v>71876720</v>
      </c>
      <c r="E368" s="5"/>
      <c r="F368" s="5"/>
      <c r="G368" s="4"/>
      <c r="H368" s="25"/>
      <c r="I368" s="25"/>
      <c r="J368" s="25"/>
      <c r="K368" s="25"/>
      <c r="N368" s="28"/>
      <c r="O368" s="28"/>
    </row>
    <row r="369" spans="2:16" x14ac:dyDescent="0.25">
      <c r="B369" s="5">
        <v>45942</v>
      </c>
      <c r="C369" s="13">
        <v>413.49</v>
      </c>
      <c r="D369" s="4">
        <v>71876720</v>
      </c>
      <c r="E369" s="5"/>
      <c r="F369" s="5"/>
      <c r="G369" s="4"/>
      <c r="H369" s="25"/>
      <c r="I369" s="25"/>
      <c r="J369" s="25"/>
      <c r="K369" s="25"/>
      <c r="N369" s="28"/>
      <c r="O369" s="28"/>
    </row>
    <row r="370" spans="2:16" x14ac:dyDescent="0.25">
      <c r="B370" s="5">
        <v>45943</v>
      </c>
      <c r="C370" s="13">
        <v>435.9</v>
      </c>
      <c r="D370" s="4">
        <v>72445851</v>
      </c>
      <c r="E370" s="5"/>
      <c r="F370" s="5"/>
      <c r="G370" s="4"/>
      <c r="H370" s="25"/>
      <c r="I370" s="25"/>
      <c r="J370" s="25"/>
      <c r="K370" s="25"/>
      <c r="N370" s="28"/>
      <c r="O370" s="28"/>
    </row>
    <row r="371" spans="2:16" x14ac:dyDescent="0.25">
      <c r="B371" s="5">
        <v>45944</v>
      </c>
      <c r="C371" s="13">
        <v>429.24</v>
      </c>
      <c r="D371" s="4">
        <v>71810879</v>
      </c>
      <c r="E371" s="5"/>
      <c r="F371" s="5"/>
      <c r="G371" s="4"/>
      <c r="H371" s="25"/>
      <c r="I371" s="25"/>
      <c r="J371" s="25"/>
      <c r="K371" s="25"/>
      <c r="N371" s="28"/>
      <c r="O371" s="28"/>
    </row>
    <row r="372" spans="2:16" x14ac:dyDescent="0.25">
      <c r="B372" s="5">
        <v>45945</v>
      </c>
      <c r="C372" s="13">
        <v>435.15</v>
      </c>
      <c r="D372" s="4">
        <v>71696877</v>
      </c>
      <c r="E372" s="5"/>
      <c r="F372" s="5"/>
      <c r="G372" s="4"/>
      <c r="H372" s="25"/>
      <c r="I372" s="25"/>
      <c r="J372" s="25"/>
      <c r="K372" s="25"/>
      <c r="N372" s="28"/>
      <c r="O372" s="28"/>
    </row>
    <row r="373" spans="2:16" x14ac:dyDescent="0.25">
      <c r="B373" s="5">
        <v>45946</v>
      </c>
      <c r="C373" s="13">
        <v>428.75</v>
      </c>
      <c r="D373" s="4">
        <v>72686353</v>
      </c>
      <c r="E373" s="5"/>
      <c r="F373" s="5"/>
      <c r="G373" s="4"/>
      <c r="H373" s="25"/>
      <c r="I373" s="25"/>
      <c r="J373" s="25"/>
      <c r="K373" s="25"/>
      <c r="N373" s="28"/>
      <c r="O373" s="28"/>
    </row>
    <row r="374" spans="2:16" x14ac:dyDescent="0.25">
      <c r="B374" s="5">
        <v>45947</v>
      </c>
      <c r="C374" s="13">
        <v>439.31</v>
      </c>
      <c r="D374" s="4">
        <v>72556558</v>
      </c>
      <c r="E374" s="5"/>
      <c r="F374" s="5"/>
      <c r="G374" s="4"/>
      <c r="H374" s="25"/>
      <c r="I374" s="25"/>
      <c r="J374" s="25"/>
      <c r="K374" s="25"/>
      <c r="N374" s="28"/>
      <c r="O374" s="28"/>
    </row>
    <row r="375" spans="2:16" x14ac:dyDescent="0.25">
      <c r="B375" s="5">
        <v>45948</v>
      </c>
      <c r="C375" s="13">
        <v>439.31</v>
      </c>
      <c r="D375" s="4">
        <v>72556558</v>
      </c>
      <c r="E375" s="5"/>
      <c r="F375" s="5"/>
      <c r="G375" s="4"/>
      <c r="H375" s="25"/>
      <c r="I375" s="25"/>
      <c r="J375" s="25"/>
      <c r="K375" s="25"/>
      <c r="N375" s="28"/>
      <c r="O375" s="28"/>
    </row>
    <row r="376" spans="2:16" x14ac:dyDescent="0.25">
      <c r="B376" s="5">
        <v>45949</v>
      </c>
      <c r="C376" s="13">
        <v>439.31</v>
      </c>
      <c r="D376" s="4">
        <v>72556558</v>
      </c>
      <c r="E376" s="5"/>
      <c r="F376" s="5"/>
      <c r="G376" s="4"/>
      <c r="H376" s="25"/>
      <c r="I376" s="25"/>
      <c r="J376" s="25"/>
      <c r="K376" s="25"/>
      <c r="N376" s="28"/>
      <c r="O376" s="28"/>
    </row>
    <row r="377" spans="2:16" x14ac:dyDescent="0.25">
      <c r="B377" s="5">
        <v>45950</v>
      </c>
      <c r="C377" s="13">
        <v>447.43</v>
      </c>
      <c r="D377" s="4">
        <v>72424929</v>
      </c>
      <c r="E377" s="5"/>
      <c r="F377" s="5"/>
      <c r="G377" s="4"/>
      <c r="H377" s="25"/>
      <c r="I377" s="25"/>
      <c r="J377" s="25"/>
      <c r="K377" s="25"/>
      <c r="N377" s="28"/>
      <c r="O377" s="28"/>
    </row>
    <row r="378" spans="2:16" x14ac:dyDescent="0.25">
      <c r="B378" s="5">
        <v>45951</v>
      </c>
      <c r="C378" s="13">
        <v>442.6</v>
      </c>
      <c r="D378" s="4">
        <v>72575011</v>
      </c>
      <c r="E378" s="5"/>
      <c r="F378" s="5"/>
      <c r="G378" s="4"/>
      <c r="H378" s="25"/>
      <c r="I378" s="25"/>
      <c r="J378" s="25"/>
      <c r="K378" s="25"/>
      <c r="L378" s="5"/>
      <c r="N378" s="28"/>
      <c r="O378" s="28"/>
      <c r="P378" s="5"/>
    </row>
    <row r="379" spans="2:16" x14ac:dyDescent="0.25">
      <c r="B379" s="5">
        <v>45952</v>
      </c>
      <c r="C379" s="13">
        <v>438.97</v>
      </c>
      <c r="D379" s="4">
        <v>72561317</v>
      </c>
      <c r="E379" s="5"/>
      <c r="F379" s="5"/>
      <c r="G379" s="4"/>
      <c r="H379" s="25"/>
      <c r="I379" s="25"/>
      <c r="J379" s="25"/>
      <c r="K379" s="25"/>
      <c r="N379" s="28"/>
      <c r="O379" s="28"/>
    </row>
    <row r="380" spans="2:16" x14ac:dyDescent="0.25">
      <c r="B380" s="5">
        <v>45953</v>
      </c>
      <c r="C380" s="13">
        <v>448.98</v>
      </c>
      <c r="D380" s="4">
        <v>72730888</v>
      </c>
      <c r="E380" s="5"/>
      <c r="F380" s="5"/>
      <c r="G380" s="4"/>
      <c r="H380" s="25"/>
      <c r="I380" s="25"/>
      <c r="J380" s="25"/>
      <c r="K380" s="25"/>
      <c r="N380" s="28"/>
      <c r="O380" s="28"/>
    </row>
    <row r="381" spans="2:16" x14ac:dyDescent="0.25">
      <c r="B381" s="5">
        <v>45954</v>
      </c>
      <c r="C381" s="13">
        <v>433.72</v>
      </c>
      <c r="D381" s="4">
        <v>72614133</v>
      </c>
      <c r="E381" s="5"/>
      <c r="F381" s="5"/>
      <c r="G381" s="4"/>
      <c r="H381" s="25"/>
      <c r="I381" s="25"/>
      <c r="J381" s="25"/>
      <c r="K381" s="25"/>
      <c r="N381" s="28"/>
      <c r="O381" s="28"/>
    </row>
    <row r="382" spans="2:16" x14ac:dyDescent="0.25">
      <c r="B382" s="5">
        <v>45955</v>
      </c>
      <c r="C382" s="13">
        <v>433.72</v>
      </c>
      <c r="D382" s="4">
        <v>72614133</v>
      </c>
      <c r="E382" s="5"/>
      <c r="F382" s="5"/>
      <c r="G382" s="4"/>
      <c r="H382" s="25"/>
      <c r="I382" s="25"/>
      <c r="J382" s="25"/>
      <c r="K382" s="25"/>
      <c r="N382" s="28"/>
      <c r="O382" s="28"/>
    </row>
    <row r="383" spans="2:16" x14ac:dyDescent="0.25">
      <c r="B383" s="5">
        <v>45956</v>
      </c>
      <c r="C383" s="13">
        <v>433.72</v>
      </c>
      <c r="D383" s="4">
        <v>72614133</v>
      </c>
      <c r="E383" s="5"/>
      <c r="F383" s="5"/>
      <c r="G383" s="4"/>
      <c r="H383" s="25"/>
      <c r="I383" s="25"/>
      <c r="J383" s="25"/>
      <c r="K383" s="25"/>
      <c r="N383" s="28"/>
      <c r="O383" s="28"/>
    </row>
    <row r="384" spans="2:16" x14ac:dyDescent="0.25">
      <c r="B384" s="5">
        <v>45957</v>
      </c>
      <c r="C384" s="13">
        <v>452.42</v>
      </c>
      <c r="D384" s="4">
        <v>72711987</v>
      </c>
      <c r="E384" s="5"/>
      <c r="F384" s="5"/>
      <c r="G384" s="4"/>
      <c r="H384" s="25"/>
      <c r="I384" s="25"/>
      <c r="J384" s="25"/>
      <c r="K384" s="25"/>
      <c r="N384" s="28"/>
      <c r="O384" s="28"/>
    </row>
    <row r="385" spans="2:15" x14ac:dyDescent="0.25">
      <c r="B385" s="5">
        <v>45958</v>
      </c>
      <c r="C385" s="13">
        <v>462.45498657226563</v>
      </c>
      <c r="D385" s="4">
        <v>72781230</v>
      </c>
      <c r="E385" s="5"/>
      <c r="F385" s="5"/>
      <c r="G385" s="4"/>
      <c r="H385" s="25"/>
      <c r="I385" s="25"/>
      <c r="J385" s="25"/>
      <c r="K385" s="25"/>
      <c r="N385" s="28"/>
      <c r="O385" s="28"/>
    </row>
    <row r="386" spans="2:15" x14ac:dyDescent="0.25">
      <c r="C386" s="13"/>
      <c r="D386" s="4"/>
      <c r="E386" s="5"/>
      <c r="F386" s="5"/>
      <c r="G386" s="4"/>
      <c r="H386" s="25"/>
      <c r="I386" s="25"/>
      <c r="J386" s="25"/>
      <c r="K386" s="25"/>
      <c r="N386" s="28"/>
      <c r="O386" s="28"/>
    </row>
    <row r="387" spans="2:15" x14ac:dyDescent="0.25">
      <c r="C387" s="13"/>
      <c r="D387" s="15"/>
      <c r="E387" s="5"/>
      <c r="F387" s="5"/>
      <c r="G387" s="4"/>
      <c r="H387" s="25"/>
      <c r="I387" s="25"/>
      <c r="J387" s="25"/>
      <c r="K387" s="25"/>
      <c r="N387" s="28"/>
      <c r="O387" s="28"/>
    </row>
    <row r="388" spans="2:15" x14ac:dyDescent="0.25">
      <c r="C388" s="13"/>
      <c r="D388" s="15"/>
      <c r="E388" s="5"/>
      <c r="F388" s="5"/>
      <c r="G388" s="4"/>
      <c r="H388" s="25"/>
      <c r="I388" s="25"/>
      <c r="J388" s="25"/>
      <c r="K388" s="25"/>
      <c r="N388" s="28"/>
      <c r="O388" s="28"/>
    </row>
    <row r="389" spans="2:15" x14ac:dyDescent="0.25">
      <c r="C389" s="13"/>
      <c r="D389" s="15"/>
      <c r="E389" s="5"/>
      <c r="F389" s="5"/>
      <c r="G389" s="4"/>
      <c r="H389" s="25"/>
      <c r="I389" s="25"/>
      <c r="J389" s="25"/>
      <c r="K389" s="25"/>
      <c r="N389" s="28"/>
      <c r="O389" s="28"/>
    </row>
    <row r="390" spans="2:15" x14ac:dyDescent="0.25">
      <c r="C390" s="13"/>
      <c r="D390" s="15"/>
      <c r="E390" s="5"/>
      <c r="F390" s="5"/>
      <c r="G390" s="4"/>
      <c r="H390" s="25"/>
      <c r="I390" s="25"/>
      <c r="J390" s="25"/>
      <c r="K390" s="25"/>
      <c r="N390" s="28"/>
      <c r="O390" s="28"/>
    </row>
    <row r="391" spans="2:15" x14ac:dyDescent="0.25">
      <c r="C391" s="13"/>
      <c r="D391" s="15"/>
      <c r="E391" s="5"/>
      <c r="F391" s="5"/>
      <c r="G391" s="4"/>
      <c r="H391" s="25"/>
      <c r="I391" s="25"/>
      <c r="J391" s="25"/>
      <c r="K391" s="25"/>
      <c r="N391" s="28"/>
      <c r="O391" s="28"/>
    </row>
    <row r="392" spans="2:15" x14ac:dyDescent="0.25">
      <c r="C392" s="13"/>
      <c r="D392" s="15"/>
      <c r="E392" s="5"/>
      <c r="F392" s="5"/>
      <c r="G392" s="4"/>
      <c r="H392" s="25"/>
      <c r="I392" s="25"/>
      <c r="J392" s="25"/>
      <c r="K392" s="25"/>
      <c r="N392" s="28"/>
      <c r="O392" s="28"/>
    </row>
    <row r="393" spans="2:15" x14ac:dyDescent="0.25">
      <c r="C393" s="13"/>
      <c r="D393" s="15"/>
      <c r="E393" s="5"/>
      <c r="F393" s="5"/>
      <c r="G393" s="4"/>
      <c r="H393" s="25"/>
      <c r="I393" s="25"/>
      <c r="J393" s="25"/>
      <c r="K393" s="25"/>
      <c r="N393" s="28"/>
      <c r="O393" s="28"/>
    </row>
    <row r="394" spans="2:15" x14ac:dyDescent="0.25">
      <c r="C394" s="13"/>
      <c r="D394" s="15"/>
      <c r="E394" s="5"/>
      <c r="F394" s="5"/>
      <c r="G394" s="4"/>
      <c r="H394" s="25"/>
      <c r="I394" s="25"/>
      <c r="J394" s="25"/>
      <c r="K394" s="25"/>
      <c r="N394" s="28"/>
      <c r="O394" s="28"/>
    </row>
    <row r="395" spans="2:15" x14ac:dyDescent="0.25">
      <c r="C395" s="13"/>
      <c r="D395" s="15"/>
      <c r="E395" s="5"/>
      <c r="F395" s="5"/>
      <c r="G395" s="4"/>
      <c r="H395" s="25"/>
      <c r="I395" s="25"/>
      <c r="J395" s="25"/>
      <c r="K395" s="25"/>
      <c r="N395" s="28"/>
      <c r="O395" s="28"/>
    </row>
    <row r="396" spans="2:15" x14ac:dyDescent="0.25">
      <c r="C396" s="13"/>
      <c r="D396" s="15"/>
      <c r="E396" s="5"/>
      <c r="F396" s="5"/>
      <c r="G396" s="4"/>
      <c r="H396" s="25"/>
      <c r="I396" s="25"/>
      <c r="J396" s="25"/>
      <c r="K396" s="25"/>
      <c r="N396" s="28"/>
      <c r="O396" s="28"/>
    </row>
    <row r="397" spans="2:15" x14ac:dyDescent="0.25">
      <c r="C397" s="13"/>
      <c r="D397" s="15"/>
      <c r="E397" s="5"/>
      <c r="F397" s="5"/>
      <c r="G397" s="4"/>
      <c r="H397" s="25"/>
      <c r="I397" s="25"/>
      <c r="J397" s="25"/>
      <c r="K397" s="25"/>
      <c r="N397" s="28"/>
      <c r="O397" s="28"/>
    </row>
    <row r="398" spans="2:15" x14ac:dyDescent="0.25">
      <c r="C398" s="13"/>
      <c r="D398" s="15"/>
      <c r="E398" s="5"/>
      <c r="F398" s="5"/>
      <c r="G398" s="4"/>
      <c r="H398" s="25"/>
      <c r="I398" s="25"/>
      <c r="J398" s="25"/>
      <c r="K398" s="25"/>
      <c r="N398" s="28"/>
      <c r="O398" s="28"/>
    </row>
    <row r="399" spans="2:15" x14ac:dyDescent="0.25">
      <c r="C399" s="13"/>
      <c r="D399" s="15"/>
      <c r="E399" s="5"/>
      <c r="F399" s="5"/>
      <c r="G399" s="4"/>
      <c r="H399" s="25"/>
      <c r="I399" s="25"/>
      <c r="J399" s="25"/>
      <c r="K399" s="25"/>
      <c r="N399" s="28"/>
      <c r="O399" s="28"/>
    </row>
    <row r="400" spans="2:15" x14ac:dyDescent="0.25">
      <c r="C400" s="13"/>
      <c r="D400" s="15"/>
      <c r="E400" s="5"/>
      <c r="F400" s="5"/>
      <c r="G400" s="4"/>
      <c r="H400" s="25"/>
      <c r="I400" s="25"/>
      <c r="J400" s="25"/>
      <c r="K400" s="25"/>
      <c r="N400" s="28"/>
      <c r="O400" s="28"/>
    </row>
    <row r="401" spans="3:17" x14ac:dyDescent="0.25">
      <c r="C401" s="13"/>
      <c r="D401" s="15"/>
      <c r="E401" s="5"/>
      <c r="F401" s="5"/>
      <c r="G401" s="4"/>
      <c r="H401" s="25"/>
      <c r="I401" s="25"/>
      <c r="J401" s="25"/>
      <c r="K401" s="25"/>
      <c r="N401" s="28"/>
      <c r="O401" s="28"/>
    </row>
    <row r="402" spans="3:17" x14ac:dyDescent="0.25">
      <c r="C402" s="13"/>
      <c r="D402" s="15"/>
      <c r="E402" s="5"/>
      <c r="F402" s="5"/>
      <c r="G402" s="4"/>
      <c r="H402" s="25"/>
      <c r="I402" s="25"/>
      <c r="J402" s="25"/>
      <c r="K402" s="25"/>
      <c r="N402" s="28"/>
      <c r="O402" s="28"/>
    </row>
    <row r="403" spans="3:17" x14ac:dyDescent="0.25">
      <c r="C403" s="13"/>
      <c r="D403" s="15"/>
      <c r="E403" s="5"/>
      <c r="F403" s="5"/>
      <c r="G403" s="4"/>
      <c r="H403" s="25"/>
      <c r="I403" s="25"/>
      <c r="J403" s="25"/>
      <c r="K403" s="25"/>
      <c r="N403" s="28"/>
      <c r="O403" s="28"/>
    </row>
    <row r="404" spans="3:17" x14ac:dyDescent="0.25">
      <c r="C404" s="13"/>
      <c r="D404" s="15"/>
      <c r="E404" s="5"/>
      <c r="F404" s="5"/>
      <c r="G404" s="4"/>
      <c r="H404" s="25"/>
      <c r="I404" s="25"/>
      <c r="J404" s="25"/>
      <c r="K404" s="25"/>
      <c r="N404" s="28"/>
      <c r="O404" s="28"/>
    </row>
    <row r="405" spans="3:17" x14ac:dyDescent="0.25">
      <c r="C405" s="13"/>
      <c r="D405" s="15"/>
      <c r="E405" s="5"/>
      <c r="F405" s="5"/>
      <c r="G405" s="4"/>
      <c r="H405" s="25"/>
      <c r="I405" s="25"/>
      <c r="J405" s="25"/>
      <c r="K405" s="25"/>
      <c r="N405" s="28"/>
      <c r="O405" s="28"/>
    </row>
    <row r="406" spans="3:17" x14ac:dyDescent="0.25">
      <c r="C406" s="13"/>
      <c r="D406" s="15"/>
      <c r="E406" s="5"/>
      <c r="F406" s="5"/>
      <c r="G406" s="4"/>
      <c r="H406" s="25"/>
      <c r="I406" s="25"/>
      <c r="J406" s="25"/>
      <c r="K406" s="25"/>
      <c r="L406" s="5"/>
      <c r="N406" s="28"/>
      <c r="O406" s="28"/>
      <c r="P406" s="5"/>
    </row>
    <row r="407" spans="3:17" x14ac:dyDescent="0.25">
      <c r="C407" s="13"/>
      <c r="D407" s="15"/>
      <c r="E407" s="5"/>
      <c r="F407" s="5"/>
      <c r="G407" s="4"/>
      <c r="H407" s="25"/>
      <c r="I407" s="25"/>
      <c r="J407" s="25"/>
      <c r="K407" s="25"/>
      <c r="N407" s="28"/>
      <c r="O407" s="28"/>
    </row>
    <row r="408" spans="3:17" x14ac:dyDescent="0.25">
      <c r="C408" s="13"/>
      <c r="D408" s="15"/>
      <c r="E408" s="5"/>
      <c r="F408" s="5"/>
      <c r="G408" s="4"/>
      <c r="H408" s="25"/>
      <c r="I408" s="25"/>
      <c r="J408" s="25"/>
      <c r="K408" s="25"/>
      <c r="N408" s="28"/>
      <c r="O408" s="28"/>
    </row>
    <row r="409" spans="3:17" x14ac:dyDescent="0.25">
      <c r="C409" s="13"/>
      <c r="D409" s="15"/>
      <c r="E409" s="5"/>
      <c r="F409" s="5"/>
      <c r="G409" s="4"/>
      <c r="H409" s="25"/>
      <c r="I409" s="25"/>
      <c r="J409" s="25"/>
      <c r="K409" s="25"/>
      <c r="N409" s="28"/>
      <c r="O409" s="28"/>
    </row>
    <row r="410" spans="3:17" x14ac:dyDescent="0.25">
      <c r="C410" s="13"/>
      <c r="D410" s="15"/>
      <c r="E410" s="5"/>
      <c r="F410" s="5"/>
      <c r="G410" s="4"/>
      <c r="H410" s="25"/>
      <c r="I410" s="25"/>
      <c r="J410" s="25"/>
      <c r="K410" s="25"/>
      <c r="N410" s="28"/>
      <c r="O410" s="28"/>
      <c r="Q410" s="5"/>
    </row>
    <row r="411" spans="3:17" x14ac:dyDescent="0.25">
      <c r="C411" s="13"/>
      <c r="D411" s="15"/>
      <c r="E411" s="5"/>
      <c r="F411" s="5"/>
      <c r="G411" s="4"/>
      <c r="H411" s="25"/>
      <c r="I411" s="25"/>
      <c r="J411" s="25"/>
      <c r="K411" s="25"/>
      <c r="M411" s="5"/>
      <c r="N411" s="28"/>
      <c r="O411" s="28"/>
    </row>
    <row r="412" spans="3:17" x14ac:dyDescent="0.25">
      <c r="C412" s="13"/>
      <c r="D412" s="15"/>
      <c r="E412" s="5"/>
      <c r="F412" s="5"/>
      <c r="G412" s="4"/>
      <c r="H412" s="25"/>
      <c r="I412" s="25"/>
      <c r="J412" s="25"/>
      <c r="K412" s="25"/>
      <c r="N412" s="28"/>
      <c r="O412" s="28"/>
    </row>
    <row r="413" spans="3:17" x14ac:dyDescent="0.25">
      <c r="C413" s="13"/>
      <c r="D413" s="15"/>
      <c r="E413" s="5"/>
      <c r="F413" s="5"/>
      <c r="G413" s="4"/>
      <c r="H413" s="25"/>
      <c r="I413" s="25"/>
      <c r="J413" s="25"/>
      <c r="K413" s="25"/>
      <c r="N413" s="28"/>
      <c r="O413" s="28"/>
    </row>
    <row r="414" spans="3:17" x14ac:dyDescent="0.25">
      <c r="C414" s="13"/>
      <c r="D414" s="15"/>
      <c r="E414" s="5"/>
      <c r="F414" s="5"/>
      <c r="G414" s="4"/>
      <c r="H414" s="25"/>
      <c r="I414" s="25"/>
      <c r="J414" s="25"/>
      <c r="K414" s="25"/>
      <c r="N414" s="28"/>
      <c r="O414" s="28"/>
    </row>
    <row r="415" spans="3:17" x14ac:dyDescent="0.25">
      <c r="C415" s="13"/>
      <c r="D415" s="15"/>
      <c r="E415" s="5"/>
      <c r="F415" s="5"/>
      <c r="G415" s="4"/>
      <c r="H415" s="25"/>
      <c r="I415" s="25"/>
      <c r="J415" s="25"/>
      <c r="K415" s="25"/>
      <c r="N415" s="28"/>
      <c r="O415" s="28"/>
    </row>
    <row r="416" spans="3:17" x14ac:dyDescent="0.25">
      <c r="C416" s="13"/>
      <c r="D416" s="15"/>
      <c r="E416" s="5"/>
      <c r="F416" s="5"/>
      <c r="G416" s="4"/>
      <c r="H416" s="25"/>
      <c r="I416" s="25"/>
      <c r="J416" s="25"/>
      <c r="K416" s="25"/>
      <c r="N416" s="28"/>
      <c r="O416" s="28"/>
    </row>
    <row r="417" spans="3:15" x14ac:dyDescent="0.25">
      <c r="C417" s="13"/>
      <c r="D417" s="15"/>
      <c r="E417" s="5"/>
      <c r="F417" s="5"/>
      <c r="G417" s="4"/>
      <c r="H417" s="25"/>
      <c r="I417" s="25"/>
      <c r="J417" s="25"/>
      <c r="K417" s="25"/>
      <c r="N417" s="28"/>
      <c r="O417" s="28"/>
    </row>
    <row r="418" spans="3:15" x14ac:dyDescent="0.25">
      <c r="C418" s="13"/>
      <c r="D418" s="15"/>
      <c r="E418" s="5"/>
      <c r="F418" s="5"/>
      <c r="G418" s="4"/>
      <c r="H418" s="25"/>
      <c r="I418" s="25"/>
      <c r="J418" s="25"/>
      <c r="K418" s="25"/>
      <c r="N418" s="28"/>
      <c r="O418" s="28"/>
    </row>
    <row r="419" spans="3:15" x14ac:dyDescent="0.25">
      <c r="C419" s="13"/>
      <c r="D419" s="15"/>
      <c r="E419" s="5"/>
      <c r="F419" s="5"/>
      <c r="G419" s="4"/>
      <c r="H419" s="25"/>
      <c r="I419" s="25"/>
      <c r="J419" s="25"/>
      <c r="K419" s="25"/>
      <c r="N419" s="28"/>
      <c r="O419" s="28"/>
    </row>
    <row r="420" spans="3:15" x14ac:dyDescent="0.25">
      <c r="C420" s="13"/>
      <c r="D420" s="15"/>
      <c r="E420" s="5"/>
      <c r="F420" s="5"/>
      <c r="G420" s="4"/>
      <c r="H420" s="25"/>
      <c r="I420" s="25"/>
      <c r="J420" s="25"/>
      <c r="K420" s="25"/>
      <c r="N420" s="28"/>
      <c r="O420" s="28"/>
    </row>
    <row r="421" spans="3:15" x14ac:dyDescent="0.25">
      <c r="C421" s="13"/>
      <c r="D421" s="15"/>
      <c r="E421" s="5"/>
      <c r="F421" s="5"/>
      <c r="G421" s="4"/>
      <c r="H421" s="25"/>
      <c r="I421" s="25"/>
      <c r="J421" s="25"/>
      <c r="K421" s="25"/>
      <c r="L421" s="5"/>
      <c r="M421" s="5"/>
      <c r="N421" s="28"/>
      <c r="O421" s="28"/>
    </row>
    <row r="422" spans="3:15" x14ac:dyDescent="0.25">
      <c r="C422" s="13"/>
      <c r="D422" s="15"/>
      <c r="E422" s="5"/>
      <c r="F422" s="5"/>
      <c r="G422" s="4"/>
      <c r="H422" s="25"/>
      <c r="I422" s="25"/>
      <c r="J422" s="25"/>
      <c r="K422" s="25"/>
      <c r="L422" s="5"/>
      <c r="M422" s="5"/>
      <c r="N422" s="28"/>
      <c r="O422" s="28"/>
    </row>
    <row r="423" spans="3:15" x14ac:dyDescent="0.25">
      <c r="C423" s="13"/>
      <c r="D423" s="15"/>
      <c r="E423" s="5"/>
      <c r="F423" s="5"/>
      <c r="G423" s="4"/>
      <c r="H423" s="25"/>
      <c r="I423" s="25"/>
      <c r="J423" s="25"/>
      <c r="K423" s="25"/>
      <c r="L423" s="5"/>
      <c r="M423" s="5"/>
      <c r="N423" s="28"/>
      <c r="O423" s="28"/>
    </row>
    <row r="424" spans="3:15" x14ac:dyDescent="0.25">
      <c r="C424" s="13"/>
      <c r="D424" s="15"/>
      <c r="E424" s="5"/>
      <c r="F424" s="5"/>
      <c r="G424" s="4"/>
      <c r="H424" s="25"/>
      <c r="I424" s="25"/>
      <c r="J424" s="25"/>
      <c r="K424" s="25"/>
      <c r="L424" s="5"/>
      <c r="M424" s="5"/>
      <c r="N424" s="28"/>
      <c r="O424" s="28"/>
    </row>
    <row r="425" spans="3:15" x14ac:dyDescent="0.25">
      <c r="C425" s="13"/>
      <c r="D425" s="15"/>
      <c r="E425" s="5"/>
      <c r="F425" s="5"/>
      <c r="G425" s="4"/>
      <c r="H425" s="25"/>
      <c r="I425" s="25"/>
      <c r="J425" s="25"/>
      <c r="K425" s="25"/>
      <c r="L425" s="5"/>
      <c r="M425" s="5"/>
    </row>
    <row r="426" spans="3:15" x14ac:dyDescent="0.25">
      <c r="C426" s="13"/>
      <c r="D426" s="15"/>
      <c r="E426" s="5"/>
      <c r="F426" s="5"/>
      <c r="G426" s="4"/>
      <c r="H426" s="25"/>
      <c r="I426" s="25"/>
      <c r="J426" s="25"/>
      <c r="K426" s="25"/>
    </row>
    <row r="427" spans="3:15" x14ac:dyDescent="0.25">
      <c r="C427" s="13"/>
      <c r="D427" s="15"/>
      <c r="E427" s="5"/>
      <c r="F427" s="5"/>
      <c r="G427" s="4"/>
      <c r="H427" s="25"/>
      <c r="I427" s="25"/>
      <c r="J427" s="25"/>
      <c r="K427" s="25"/>
      <c r="L427" s="5"/>
      <c r="M427" s="5"/>
    </row>
    <row r="428" spans="3:15" x14ac:dyDescent="0.25">
      <c r="C428" s="13"/>
      <c r="D428" s="15"/>
      <c r="E428" s="5"/>
      <c r="F428" s="5"/>
      <c r="G428" s="4"/>
      <c r="H428" s="25"/>
      <c r="I428" s="25"/>
      <c r="J428" s="25"/>
      <c r="K428" s="25"/>
      <c r="L428" s="5"/>
      <c r="M428" s="5"/>
    </row>
    <row r="429" spans="3:15" x14ac:dyDescent="0.25">
      <c r="C429" s="13"/>
      <c r="D429" s="15"/>
      <c r="E429" s="5"/>
      <c r="F429" s="5"/>
      <c r="G429" s="4"/>
      <c r="H429" s="25"/>
      <c r="I429" s="25"/>
      <c r="J429" s="25"/>
      <c r="K429" s="25"/>
      <c r="L429" s="5"/>
      <c r="M429" s="5"/>
    </row>
    <row r="430" spans="3:15" x14ac:dyDescent="0.25">
      <c r="C430" s="13"/>
      <c r="D430" s="15"/>
      <c r="E430" s="5"/>
      <c r="F430" s="5"/>
      <c r="G430" s="4"/>
      <c r="H430" s="25"/>
      <c r="I430" s="25"/>
      <c r="J430" s="25"/>
      <c r="K430" s="25"/>
      <c r="L430" s="5"/>
      <c r="M430" s="5"/>
    </row>
    <row r="431" spans="3:15" x14ac:dyDescent="0.25">
      <c r="C431" s="13"/>
      <c r="D431" s="15"/>
      <c r="E431" s="5"/>
      <c r="F431" s="5"/>
      <c r="G431" s="4"/>
      <c r="H431" s="25"/>
      <c r="I431" s="25"/>
      <c r="J431" s="25"/>
      <c r="K431" s="25"/>
      <c r="L431" s="5"/>
      <c r="M431" s="5"/>
    </row>
    <row r="432" spans="3:15" x14ac:dyDescent="0.25">
      <c r="C432" s="13"/>
      <c r="D432" s="15"/>
      <c r="E432" s="5"/>
      <c r="F432" s="5"/>
      <c r="G432" s="4"/>
      <c r="H432" s="25"/>
      <c r="I432" s="25"/>
      <c r="J432" s="25"/>
      <c r="K432" s="25"/>
      <c r="L432" s="5"/>
      <c r="M432" s="5"/>
    </row>
    <row r="433" spans="3:13" x14ac:dyDescent="0.25">
      <c r="C433" s="13"/>
      <c r="D433" s="15"/>
      <c r="E433" s="5"/>
      <c r="F433" s="5"/>
      <c r="G433" s="4"/>
      <c r="H433" s="25"/>
      <c r="I433" s="25"/>
      <c r="J433" s="25"/>
      <c r="K433" s="25"/>
    </row>
    <row r="434" spans="3:13" x14ac:dyDescent="0.25">
      <c r="C434" s="13"/>
      <c r="D434" s="15"/>
      <c r="E434" s="5"/>
      <c r="F434" s="5"/>
      <c r="G434" s="4"/>
      <c r="H434" s="25"/>
      <c r="I434" s="25"/>
      <c r="J434" s="25"/>
      <c r="K434" s="25"/>
    </row>
    <row r="435" spans="3:13" x14ac:dyDescent="0.25">
      <c r="C435" s="13"/>
      <c r="D435" s="15"/>
      <c r="E435" s="5"/>
      <c r="F435" s="5"/>
      <c r="G435" s="4"/>
      <c r="H435" s="5"/>
      <c r="I435" s="5"/>
      <c r="J435" s="5"/>
      <c r="L435" s="5"/>
      <c r="M435" s="5"/>
    </row>
    <row r="436" spans="3:13" x14ac:dyDescent="0.25">
      <c r="C436" s="13"/>
      <c r="D436" s="15"/>
      <c r="E436" s="5"/>
      <c r="F436" s="5"/>
      <c r="G436" s="4"/>
      <c r="H436" s="5"/>
      <c r="I436" s="5"/>
      <c r="J436" s="5"/>
    </row>
    <row r="437" spans="3:13" x14ac:dyDescent="0.25">
      <c r="C437" s="13"/>
      <c r="D437" s="15"/>
      <c r="E437" s="5"/>
      <c r="F437" s="5"/>
      <c r="G437" s="4"/>
      <c r="H437" s="5"/>
      <c r="I437" s="5"/>
      <c r="J437" s="5"/>
      <c r="L437" s="5"/>
      <c r="M437" s="5"/>
    </row>
    <row r="438" spans="3:13" x14ac:dyDescent="0.25">
      <c r="C438" s="13"/>
      <c r="D438" s="15"/>
      <c r="E438" s="5"/>
      <c r="F438" s="5"/>
      <c r="G438" s="4"/>
      <c r="H438" s="5"/>
      <c r="I438" s="5"/>
      <c r="J438" s="5"/>
      <c r="L438" s="5"/>
      <c r="M438" s="5"/>
    </row>
    <row r="439" spans="3:13" x14ac:dyDescent="0.25">
      <c r="C439" s="13"/>
      <c r="D439" s="15"/>
      <c r="E439" s="5"/>
      <c r="F439" s="5"/>
      <c r="G439" s="4"/>
      <c r="H439" s="5"/>
      <c r="I439" s="5"/>
      <c r="J439" s="5"/>
      <c r="L439" s="5"/>
      <c r="M439" s="5"/>
    </row>
    <row r="440" spans="3:13" x14ac:dyDescent="0.25">
      <c r="C440" s="13"/>
      <c r="D440" s="15"/>
      <c r="E440" s="5"/>
      <c r="F440" s="5"/>
      <c r="G440" s="4"/>
      <c r="H440" s="5"/>
      <c r="I440" s="5"/>
      <c r="J440" s="5"/>
      <c r="L440" s="5"/>
      <c r="M440" s="5"/>
    </row>
    <row r="441" spans="3:13" x14ac:dyDescent="0.25">
      <c r="C441" s="13"/>
      <c r="D441" s="15"/>
      <c r="E441" s="5"/>
      <c r="F441" s="5"/>
      <c r="G441" s="4"/>
      <c r="H441" s="5"/>
      <c r="I441" s="5"/>
      <c r="J441" s="5"/>
      <c r="L441" s="5"/>
      <c r="M441" s="5"/>
    </row>
    <row r="442" spans="3:13" x14ac:dyDescent="0.25">
      <c r="C442" s="13"/>
      <c r="D442" s="15"/>
      <c r="E442" s="5"/>
      <c r="F442" s="5"/>
      <c r="G442" s="4"/>
      <c r="H442" s="5"/>
      <c r="I442" s="5"/>
      <c r="J442" s="5"/>
      <c r="L442" s="5"/>
      <c r="M442" s="5"/>
    </row>
    <row r="443" spans="3:13" x14ac:dyDescent="0.25">
      <c r="C443" s="13"/>
      <c r="D443" s="15"/>
      <c r="E443" s="5"/>
      <c r="F443" s="5"/>
      <c r="G443" s="4"/>
      <c r="H443" s="5"/>
      <c r="I443" s="5"/>
      <c r="J443" s="5"/>
      <c r="L443" s="5"/>
      <c r="M443" s="5"/>
    </row>
    <row r="444" spans="3:13" x14ac:dyDescent="0.25">
      <c r="C444" s="13"/>
      <c r="D444" s="15"/>
      <c r="E444" s="5"/>
      <c r="F444" s="5"/>
      <c r="G444" s="4"/>
      <c r="H444" s="5"/>
      <c r="I444" s="5"/>
      <c r="J444" s="5"/>
      <c r="L444" s="5"/>
      <c r="M444" s="5"/>
    </row>
    <row r="445" spans="3:13" x14ac:dyDescent="0.25">
      <c r="C445" s="13"/>
      <c r="D445" s="15"/>
      <c r="E445" s="5"/>
      <c r="F445" s="5"/>
      <c r="G445" s="4"/>
      <c r="H445" s="5"/>
      <c r="I445" s="5"/>
      <c r="J445" s="5"/>
      <c r="L445" s="5"/>
      <c r="M445" s="5"/>
    </row>
    <row r="446" spans="3:13" x14ac:dyDescent="0.25">
      <c r="C446" s="13"/>
      <c r="D446" s="15"/>
      <c r="E446" s="5"/>
      <c r="F446" s="5"/>
      <c r="G446" s="4"/>
      <c r="H446" s="5"/>
      <c r="I446" s="5"/>
      <c r="J446" s="5"/>
      <c r="L446" s="5"/>
      <c r="M446" s="5"/>
    </row>
    <row r="447" spans="3:13" x14ac:dyDescent="0.25">
      <c r="C447" s="13"/>
      <c r="D447" s="15"/>
      <c r="E447" s="5"/>
      <c r="F447" s="5"/>
      <c r="G447" s="4"/>
      <c r="H447" s="5"/>
      <c r="I447" s="5"/>
      <c r="J447" s="5"/>
      <c r="L447" s="5"/>
      <c r="M447" s="5"/>
    </row>
    <row r="448" spans="3:13" x14ac:dyDescent="0.25">
      <c r="C448" s="13"/>
      <c r="D448" s="15"/>
      <c r="E448" s="5"/>
      <c r="F448" s="5"/>
      <c r="G448" s="4"/>
      <c r="H448" s="5"/>
      <c r="I448" s="5"/>
      <c r="J448" s="5"/>
    </row>
    <row r="449" spans="3:20" x14ac:dyDescent="0.25">
      <c r="C449" s="13"/>
      <c r="D449" s="15"/>
      <c r="E449" s="5"/>
      <c r="F449" s="5"/>
      <c r="G449" s="4"/>
      <c r="H449" s="5"/>
      <c r="I449" s="5"/>
      <c r="J449" s="5"/>
      <c r="L449" s="5"/>
      <c r="M449" s="5"/>
    </row>
    <row r="450" spans="3:20" x14ac:dyDescent="0.25">
      <c r="C450" s="13"/>
      <c r="D450" s="15"/>
      <c r="E450" s="5"/>
      <c r="F450" s="5"/>
      <c r="G450" s="4"/>
      <c r="H450" s="5"/>
      <c r="I450" s="5"/>
      <c r="J450" s="5"/>
      <c r="N450" s="5"/>
      <c r="Q450" s="5"/>
      <c r="R450" s="5"/>
      <c r="S450" s="5"/>
      <c r="T450" s="5"/>
    </row>
    <row r="451" spans="3:20" x14ac:dyDescent="0.25">
      <c r="C451" s="13"/>
      <c r="D451" s="15"/>
      <c r="E451" s="5"/>
      <c r="F451" s="5"/>
      <c r="G451" s="4"/>
      <c r="H451" s="5"/>
      <c r="I451" s="5"/>
      <c r="J451" s="5"/>
      <c r="L451" s="5"/>
      <c r="M451" s="5"/>
    </row>
    <row r="452" spans="3:20" x14ac:dyDescent="0.25">
      <c r="C452" s="13"/>
      <c r="D452" s="15"/>
      <c r="E452" s="5"/>
      <c r="F452" s="5"/>
      <c r="G452" s="4"/>
      <c r="H452" s="5"/>
      <c r="I452" s="5"/>
      <c r="J452" s="5"/>
    </row>
    <row r="453" spans="3:20" x14ac:dyDescent="0.25">
      <c r="C453" s="13"/>
      <c r="D453" s="15"/>
      <c r="E453" s="5"/>
      <c r="F453" s="5"/>
      <c r="G453" s="4"/>
      <c r="H453" s="5"/>
      <c r="I453" s="5"/>
      <c r="J453" s="5"/>
      <c r="L453" s="5"/>
      <c r="M453" s="5"/>
    </row>
    <row r="454" spans="3:20" x14ac:dyDescent="0.25">
      <c r="C454" s="13"/>
      <c r="D454" s="15"/>
      <c r="E454" s="5"/>
      <c r="F454" s="5"/>
      <c r="G454" s="4"/>
      <c r="H454" s="5"/>
      <c r="I454" s="5"/>
      <c r="J454" s="5"/>
      <c r="L454" s="5"/>
      <c r="M454" s="5"/>
    </row>
    <row r="455" spans="3:20" x14ac:dyDescent="0.25">
      <c r="C455" s="5"/>
      <c r="D455" s="15"/>
      <c r="E455" s="5"/>
      <c r="F455" s="5"/>
      <c r="G455" s="4"/>
      <c r="H455" s="5"/>
      <c r="I455" s="5"/>
      <c r="J455" s="5"/>
      <c r="L455" s="5"/>
      <c r="M455" s="5"/>
    </row>
    <row r="456" spans="3:20" x14ac:dyDescent="0.25">
      <c r="C456" s="5"/>
      <c r="D456" s="15"/>
      <c r="E456" s="5"/>
      <c r="F456" s="5"/>
      <c r="G456" s="4"/>
      <c r="H456" s="5"/>
      <c r="I456" s="5"/>
      <c r="J456" s="5"/>
      <c r="L456" s="5"/>
      <c r="M456" s="5"/>
    </row>
    <row r="457" spans="3:20" x14ac:dyDescent="0.25">
      <c r="C457" s="5"/>
      <c r="D457" s="15"/>
      <c r="E457" s="5"/>
      <c r="F457" s="5"/>
      <c r="G457" s="4"/>
      <c r="H457" s="5"/>
      <c r="I457" s="5"/>
      <c r="J457" s="5"/>
      <c r="L457" s="5"/>
      <c r="M457" s="5"/>
    </row>
    <row r="458" spans="3:20" x14ac:dyDescent="0.25">
      <c r="C458" s="5"/>
      <c r="D458" s="15"/>
      <c r="E458" s="5"/>
      <c r="F458" s="5"/>
      <c r="G458" s="4"/>
      <c r="H458" s="5"/>
      <c r="I458" s="5"/>
      <c r="J458" s="5"/>
      <c r="L458" s="5"/>
      <c r="M458" s="5"/>
    </row>
    <row r="459" spans="3:20" x14ac:dyDescent="0.25">
      <c r="C459" s="5"/>
      <c r="D459" s="15"/>
      <c r="E459" s="5"/>
      <c r="F459" s="5"/>
      <c r="G459" s="4"/>
      <c r="H459" s="5"/>
      <c r="I459" s="5"/>
      <c r="J459" s="5"/>
      <c r="L459" s="5"/>
      <c r="M459" s="5"/>
      <c r="P459" s="5"/>
    </row>
    <row r="460" spans="3:20" x14ac:dyDescent="0.25">
      <c r="C460" s="5"/>
      <c r="D460" s="15"/>
      <c r="E460" s="5"/>
      <c r="F460" s="5"/>
      <c r="G460" s="4"/>
      <c r="H460" s="5"/>
      <c r="I460" s="5"/>
      <c r="J460" s="5"/>
      <c r="L460" s="5"/>
      <c r="M460" s="5"/>
    </row>
    <row r="461" spans="3:20" x14ac:dyDescent="0.25">
      <c r="C461" s="5"/>
      <c r="D461" s="15"/>
      <c r="E461" s="5"/>
      <c r="F461" s="5"/>
      <c r="G461" s="4"/>
      <c r="H461" s="5"/>
      <c r="I461" s="5"/>
      <c r="J461" s="5"/>
      <c r="L461" s="5"/>
      <c r="M461" s="5"/>
    </row>
    <row r="462" spans="3:20" x14ac:dyDescent="0.25">
      <c r="C462" s="5"/>
      <c r="D462" s="15"/>
      <c r="E462" s="5"/>
      <c r="F462" s="5"/>
      <c r="G462" s="4"/>
      <c r="H462" s="5"/>
      <c r="I462" s="5"/>
      <c r="J462" s="5"/>
    </row>
    <row r="463" spans="3:20" x14ac:dyDescent="0.25">
      <c r="C463" s="5"/>
      <c r="D463" s="15"/>
      <c r="E463" s="5"/>
      <c r="F463" s="5"/>
      <c r="G463" s="4"/>
      <c r="H463" s="5"/>
      <c r="I463" s="5"/>
      <c r="J463" s="5"/>
      <c r="L463" s="5"/>
      <c r="M463" s="5"/>
    </row>
    <row r="464" spans="3:20" x14ac:dyDescent="0.25">
      <c r="C464" s="5"/>
      <c r="D464" s="15"/>
      <c r="E464" s="5"/>
      <c r="F464" s="5"/>
      <c r="G464" s="4"/>
      <c r="H464" s="5"/>
      <c r="I464" s="5"/>
      <c r="J464" s="5"/>
      <c r="L464" s="5"/>
      <c r="M464" s="5"/>
    </row>
    <row r="465" spans="3:13" x14ac:dyDescent="0.25">
      <c r="C465" s="5"/>
      <c r="D465" s="15"/>
      <c r="E465" s="5"/>
      <c r="F465" s="5"/>
      <c r="G465" s="4"/>
      <c r="H465" s="5"/>
      <c r="I465" s="5"/>
      <c r="J465" s="5"/>
      <c r="L465" s="5"/>
      <c r="M465" s="5"/>
    </row>
    <row r="466" spans="3:13" x14ac:dyDescent="0.25">
      <c r="C466" s="5"/>
      <c r="D466" s="15"/>
      <c r="E466" s="5"/>
      <c r="F466" s="5"/>
      <c r="G466" s="4"/>
      <c r="H466" s="5"/>
      <c r="I466" s="5"/>
      <c r="J466" s="5"/>
      <c r="L466" s="5"/>
      <c r="M466" s="5"/>
    </row>
    <row r="467" spans="3:13" x14ac:dyDescent="0.25">
      <c r="C467" s="5"/>
      <c r="D467" s="15"/>
      <c r="E467" s="5"/>
      <c r="F467" s="5"/>
      <c r="G467" s="4"/>
      <c r="H467" s="5"/>
      <c r="I467" s="5"/>
      <c r="J467" s="5"/>
      <c r="L467" s="5"/>
      <c r="M467" s="5"/>
    </row>
    <row r="468" spans="3:13" x14ac:dyDescent="0.25">
      <c r="C468" s="5"/>
      <c r="D468" s="15"/>
      <c r="E468" s="5"/>
      <c r="F468" s="5"/>
      <c r="G468" s="4"/>
      <c r="H468" s="5"/>
      <c r="I468" s="5"/>
      <c r="J468" s="5"/>
      <c r="L468" s="5"/>
      <c r="M468" s="5"/>
    </row>
    <row r="469" spans="3:13" x14ac:dyDescent="0.25">
      <c r="C469" s="5"/>
      <c r="D469" s="15"/>
      <c r="E469" s="5"/>
      <c r="F469" s="5"/>
      <c r="G469" s="4"/>
      <c r="H469" s="5"/>
      <c r="I469" s="5"/>
      <c r="J469" s="5"/>
      <c r="L469" s="5"/>
      <c r="M469" s="5"/>
    </row>
    <row r="470" spans="3:13" x14ac:dyDescent="0.25">
      <c r="C470" s="5"/>
      <c r="D470" s="15"/>
      <c r="E470" s="5"/>
      <c r="F470" s="5"/>
      <c r="G470" s="4"/>
      <c r="H470" s="5"/>
      <c r="I470" s="5"/>
      <c r="J470" s="5"/>
      <c r="L470" s="5"/>
      <c r="M470" s="5"/>
    </row>
    <row r="471" spans="3:13" x14ac:dyDescent="0.25">
      <c r="C471" s="5"/>
      <c r="D471" s="15"/>
      <c r="E471" s="5"/>
      <c r="F471" s="5"/>
      <c r="G471" s="4"/>
      <c r="H471" s="5"/>
      <c r="I471" s="5"/>
      <c r="J471" s="5"/>
      <c r="L471" s="5"/>
      <c r="M471" s="5"/>
    </row>
    <row r="472" spans="3:13" x14ac:dyDescent="0.25">
      <c r="C472" s="5"/>
      <c r="D472" s="15"/>
      <c r="E472" s="5"/>
      <c r="F472" s="5"/>
      <c r="G472" s="4"/>
      <c r="H472" s="5"/>
      <c r="I472" s="5"/>
      <c r="J472" s="5"/>
      <c r="L472" s="5"/>
      <c r="M472" s="5"/>
    </row>
    <row r="473" spans="3:13" x14ac:dyDescent="0.25">
      <c r="C473" s="5"/>
      <c r="D473" s="15"/>
      <c r="E473" s="5"/>
      <c r="F473" s="5"/>
      <c r="G473" s="4"/>
      <c r="H473" s="5"/>
      <c r="I473" s="5"/>
      <c r="J473" s="5"/>
      <c r="L473" s="5"/>
      <c r="M473" s="5"/>
    </row>
    <row r="474" spans="3:13" x14ac:dyDescent="0.25">
      <c r="C474" s="5"/>
      <c r="D474" s="15"/>
      <c r="E474" s="5"/>
      <c r="F474" s="5"/>
      <c r="G474" s="4"/>
      <c r="H474" s="5"/>
      <c r="I474" s="5"/>
      <c r="J474" s="5"/>
      <c r="L474" s="5"/>
      <c r="M474" s="5"/>
    </row>
    <row r="475" spans="3:13" x14ac:dyDescent="0.25">
      <c r="C475" s="5"/>
      <c r="D475" s="15"/>
      <c r="E475" s="5"/>
      <c r="F475" s="5"/>
      <c r="G475" s="4"/>
      <c r="H475" s="5"/>
      <c r="I475" s="5"/>
      <c r="J475" s="5"/>
      <c r="L475" s="5"/>
      <c r="M475" s="5"/>
    </row>
    <row r="476" spans="3:13" x14ac:dyDescent="0.25">
      <c r="C476" s="5"/>
      <c r="D476" s="15"/>
      <c r="E476" s="5"/>
      <c r="F476" s="5"/>
      <c r="G476" s="4"/>
      <c r="H476" s="5"/>
      <c r="I476" s="5"/>
      <c r="J476" s="5"/>
      <c r="L476" s="5"/>
      <c r="M476" s="5"/>
    </row>
    <row r="477" spans="3:13" x14ac:dyDescent="0.25">
      <c r="C477" s="5"/>
      <c r="D477" s="15"/>
      <c r="E477" s="5"/>
      <c r="F477" s="5"/>
      <c r="G477" s="4"/>
      <c r="H477" s="5"/>
      <c r="I477" s="5"/>
      <c r="J477" s="5"/>
      <c r="L477" s="5"/>
      <c r="M477" s="5"/>
    </row>
    <row r="478" spans="3:13" x14ac:dyDescent="0.25">
      <c r="C478" s="5"/>
      <c r="D478" s="15"/>
      <c r="E478" s="5"/>
      <c r="F478" s="5"/>
      <c r="G478" s="4"/>
      <c r="H478" s="5"/>
      <c r="I478" s="5"/>
      <c r="J478" s="5"/>
    </row>
    <row r="479" spans="3:13" x14ac:dyDescent="0.25">
      <c r="C479" s="5"/>
      <c r="D479" s="15"/>
      <c r="E479" s="5"/>
      <c r="F479" s="5"/>
      <c r="G479" s="4"/>
      <c r="H479" s="5"/>
      <c r="I479" s="5"/>
      <c r="J479" s="5"/>
    </row>
    <row r="480" spans="3:13" x14ac:dyDescent="0.25">
      <c r="C480" s="5"/>
      <c r="D480" s="15"/>
      <c r="E480" s="5"/>
      <c r="F480" s="5"/>
      <c r="G480" s="4"/>
      <c r="H480" s="5"/>
      <c r="I480" s="5"/>
      <c r="J480" s="5"/>
      <c r="L480" s="5"/>
      <c r="M480" s="5"/>
    </row>
    <row r="481" spans="3:20" x14ac:dyDescent="0.25">
      <c r="C481" s="5"/>
      <c r="D481" s="15"/>
      <c r="E481" s="5"/>
      <c r="F481" s="5"/>
      <c r="G481" s="4"/>
      <c r="H481" s="5"/>
      <c r="I481" s="5"/>
      <c r="J481" s="5"/>
      <c r="L481" s="5"/>
      <c r="M481" s="5"/>
    </row>
    <row r="482" spans="3:20" x14ac:dyDescent="0.25">
      <c r="C482" s="5"/>
      <c r="D482" s="15"/>
      <c r="E482" s="5"/>
      <c r="F482" s="5"/>
      <c r="G482" s="4"/>
      <c r="H482" s="5"/>
      <c r="I482" s="5"/>
      <c r="J482" s="5"/>
      <c r="L482" s="5"/>
      <c r="M482" s="5"/>
    </row>
    <row r="483" spans="3:20" x14ac:dyDescent="0.25">
      <c r="C483" s="5"/>
      <c r="D483" s="15"/>
      <c r="E483" s="5"/>
      <c r="F483" s="5"/>
      <c r="G483" s="4"/>
      <c r="H483" s="5"/>
      <c r="I483" s="5"/>
      <c r="J483" s="5"/>
      <c r="L483" s="5"/>
      <c r="M483" s="5"/>
    </row>
    <row r="484" spans="3:20" x14ac:dyDescent="0.25">
      <c r="C484" s="5"/>
      <c r="D484" s="15"/>
      <c r="E484" s="5"/>
      <c r="F484" s="5"/>
      <c r="G484" s="4"/>
      <c r="H484" s="5"/>
      <c r="I484" s="5"/>
      <c r="J484" s="5"/>
      <c r="L484" s="5"/>
      <c r="M484" s="5"/>
    </row>
    <row r="485" spans="3:20" x14ac:dyDescent="0.25">
      <c r="C485" s="5"/>
      <c r="D485" s="15"/>
      <c r="E485" s="5"/>
      <c r="F485" s="5"/>
      <c r="G485" s="4"/>
      <c r="H485" s="5"/>
      <c r="I485" s="5"/>
      <c r="J485" s="5"/>
      <c r="L485" s="5"/>
      <c r="M485" s="5"/>
    </row>
    <row r="486" spans="3:20" x14ac:dyDescent="0.25">
      <c r="C486" s="5"/>
      <c r="D486" s="15"/>
      <c r="E486" s="5"/>
      <c r="F486" s="5"/>
      <c r="G486" s="4"/>
      <c r="H486" s="5"/>
      <c r="I486" s="5"/>
      <c r="J486" s="5"/>
      <c r="L486" s="5"/>
      <c r="M486" s="5"/>
    </row>
    <row r="487" spans="3:20" x14ac:dyDescent="0.25">
      <c r="C487" s="5"/>
      <c r="D487" s="15"/>
      <c r="E487" s="5"/>
      <c r="F487" s="5"/>
      <c r="G487" s="4"/>
      <c r="H487" s="5"/>
      <c r="I487" s="5"/>
      <c r="J487" s="5"/>
      <c r="L487" s="5"/>
      <c r="M487" s="5"/>
    </row>
    <row r="488" spans="3:20" x14ac:dyDescent="0.25">
      <c r="C488" s="5"/>
      <c r="D488" s="15"/>
      <c r="E488" s="5"/>
      <c r="F488" s="5"/>
      <c r="G488" s="4"/>
      <c r="H488" s="5"/>
      <c r="I488" s="5"/>
      <c r="J488" s="5"/>
      <c r="L488" s="5"/>
      <c r="M488" s="5"/>
    </row>
    <row r="489" spans="3:20" x14ac:dyDescent="0.25">
      <c r="C489" s="5"/>
      <c r="D489" s="15"/>
      <c r="E489" s="5"/>
      <c r="F489" s="5"/>
      <c r="G489" s="4"/>
      <c r="H489" s="5"/>
      <c r="I489" s="5"/>
      <c r="J489" s="5"/>
      <c r="L489" s="5"/>
      <c r="M489" s="5"/>
    </row>
    <row r="490" spans="3:20" x14ac:dyDescent="0.25">
      <c r="C490" s="5"/>
      <c r="D490" s="15"/>
      <c r="E490" s="5"/>
      <c r="F490" s="5"/>
      <c r="G490" s="4"/>
      <c r="H490" s="5"/>
      <c r="I490" s="5"/>
      <c r="J490" s="5"/>
      <c r="L490" s="5"/>
      <c r="M490" s="5"/>
    </row>
    <row r="491" spans="3:20" x14ac:dyDescent="0.25">
      <c r="C491" s="5"/>
      <c r="D491" s="15"/>
      <c r="E491" s="5"/>
      <c r="F491" s="5"/>
      <c r="G491" s="4"/>
      <c r="H491" s="5"/>
      <c r="I491" s="5"/>
      <c r="J491" s="5"/>
      <c r="L491" s="5"/>
      <c r="M491" s="5"/>
      <c r="N491" s="5"/>
      <c r="Q491" s="5"/>
      <c r="R491" s="5"/>
      <c r="S491" s="5"/>
      <c r="T491" s="5"/>
    </row>
    <row r="492" spans="3:20" x14ac:dyDescent="0.25">
      <c r="C492" s="5"/>
      <c r="D492" s="15"/>
      <c r="E492" s="5"/>
      <c r="F492" s="5"/>
      <c r="G492" s="4"/>
      <c r="H492" s="5"/>
      <c r="I492" s="5"/>
      <c r="J492" s="5"/>
      <c r="L492" s="5"/>
      <c r="M492" s="5"/>
    </row>
    <row r="493" spans="3:20" x14ac:dyDescent="0.25">
      <c r="C493" s="5"/>
      <c r="D493" s="15"/>
      <c r="E493" s="5"/>
      <c r="F493" s="5"/>
      <c r="G493" s="4"/>
      <c r="H493" s="5"/>
      <c r="I493" s="5"/>
      <c r="J493" s="5"/>
      <c r="L493" s="5"/>
      <c r="M493" s="5"/>
    </row>
    <row r="494" spans="3:20" x14ac:dyDescent="0.25">
      <c r="C494" s="5"/>
      <c r="D494" s="15"/>
      <c r="E494" s="5"/>
      <c r="F494" s="5"/>
      <c r="G494" s="4"/>
      <c r="H494" s="5"/>
      <c r="I494" s="5"/>
      <c r="J494" s="5"/>
      <c r="L494" s="5"/>
      <c r="M494" s="5"/>
    </row>
    <row r="495" spans="3:20" x14ac:dyDescent="0.25">
      <c r="C495" s="5"/>
      <c r="D495" s="15"/>
      <c r="E495" s="5"/>
      <c r="F495" s="5"/>
      <c r="G495" s="4"/>
      <c r="H495" s="5"/>
      <c r="I495" s="5"/>
      <c r="J495" s="5"/>
      <c r="L495" s="5"/>
      <c r="M495" s="5"/>
    </row>
    <row r="496" spans="3:20" x14ac:dyDescent="0.25">
      <c r="C496" s="5"/>
      <c r="D496" s="15"/>
      <c r="E496" s="5"/>
      <c r="F496" s="5"/>
      <c r="G496" s="4"/>
      <c r="H496" s="5"/>
      <c r="I496" s="5"/>
      <c r="J496" s="5"/>
      <c r="L496" s="5"/>
      <c r="M496" s="5"/>
    </row>
    <row r="497" spans="3:13" x14ac:dyDescent="0.25">
      <c r="C497" s="5"/>
      <c r="D497" s="15"/>
      <c r="E497" s="5"/>
      <c r="F497" s="5"/>
      <c r="G497" s="4"/>
      <c r="H497" s="5"/>
      <c r="I497" s="5"/>
      <c r="J497" s="5"/>
      <c r="L497" s="5"/>
      <c r="M497" s="5"/>
    </row>
    <row r="498" spans="3:13" x14ac:dyDescent="0.25">
      <c r="C498" s="5"/>
      <c r="D498" s="15"/>
      <c r="E498" s="5"/>
      <c r="F498" s="5"/>
      <c r="G498" s="4"/>
      <c r="H498" s="5"/>
      <c r="I498" s="5"/>
      <c r="J498" s="5"/>
      <c r="L498" s="5"/>
      <c r="M498" s="5"/>
    </row>
    <row r="499" spans="3:13" x14ac:dyDescent="0.25">
      <c r="C499" s="5"/>
      <c r="D499" s="15"/>
      <c r="E499" s="5"/>
      <c r="F499" s="5"/>
      <c r="G499" s="4"/>
      <c r="H499" s="5"/>
      <c r="I499" s="5"/>
      <c r="J499" s="5"/>
      <c r="L499" s="5"/>
      <c r="M499" s="5"/>
    </row>
    <row r="500" spans="3:13" x14ac:dyDescent="0.25">
      <c r="C500" s="5"/>
      <c r="D500" s="15"/>
      <c r="E500" s="5"/>
      <c r="F500" s="5"/>
      <c r="G500" s="4"/>
      <c r="H500" s="5"/>
      <c r="I500" s="5"/>
      <c r="J500" s="5"/>
      <c r="L500" s="5"/>
      <c r="M500" s="5"/>
    </row>
    <row r="501" spans="3:13" x14ac:dyDescent="0.25">
      <c r="C501" s="5"/>
      <c r="D501" s="15"/>
      <c r="E501" s="5"/>
      <c r="F501" s="5"/>
      <c r="G501" s="4"/>
      <c r="H501" s="5"/>
      <c r="I501" s="5"/>
      <c r="J501" s="5"/>
    </row>
    <row r="502" spans="3:13" x14ac:dyDescent="0.25">
      <c r="C502" s="5"/>
      <c r="D502" s="15"/>
      <c r="E502" s="5"/>
      <c r="F502" s="5"/>
      <c r="G502" s="4"/>
      <c r="H502" s="5"/>
      <c r="I502" s="5"/>
      <c r="J502" s="5"/>
      <c r="L502" s="5"/>
      <c r="M502" s="5"/>
    </row>
    <row r="503" spans="3:13" x14ac:dyDescent="0.25">
      <c r="C503" s="5"/>
      <c r="D503" s="15"/>
      <c r="E503" s="5"/>
      <c r="F503" s="5"/>
      <c r="G503" s="4"/>
      <c r="H503" s="5"/>
      <c r="I503" s="5"/>
      <c r="J503" s="5"/>
      <c r="L503" s="5"/>
      <c r="M503" s="5"/>
    </row>
    <row r="504" spans="3:13" x14ac:dyDescent="0.25">
      <c r="C504" s="5"/>
      <c r="D504" s="15"/>
      <c r="E504" s="5"/>
      <c r="F504" s="5"/>
      <c r="G504" s="4"/>
      <c r="H504" s="5"/>
      <c r="I504" s="5"/>
      <c r="J504" s="5"/>
      <c r="L504" s="5"/>
      <c r="M504" s="5"/>
    </row>
    <row r="505" spans="3:13" x14ac:dyDescent="0.25">
      <c r="C505" s="5"/>
      <c r="D505" s="15"/>
      <c r="E505" s="5"/>
      <c r="F505" s="5"/>
      <c r="G505" s="4"/>
      <c r="H505" s="5"/>
      <c r="I505" s="5"/>
      <c r="J505" s="5"/>
      <c r="L505" s="5"/>
      <c r="M505" s="5"/>
    </row>
    <row r="506" spans="3:13" x14ac:dyDescent="0.25">
      <c r="C506" s="5"/>
      <c r="D506" s="15"/>
      <c r="E506" s="5"/>
      <c r="F506" s="5"/>
      <c r="G506" s="4"/>
      <c r="H506" s="5"/>
      <c r="I506" s="5"/>
      <c r="J506" s="5"/>
      <c r="L506" s="5"/>
      <c r="M506" s="5"/>
    </row>
    <row r="507" spans="3:13" x14ac:dyDescent="0.25">
      <c r="C507" s="5"/>
      <c r="D507" s="15"/>
      <c r="E507" s="5"/>
      <c r="F507" s="5"/>
      <c r="G507" s="4"/>
      <c r="H507" s="5"/>
      <c r="I507" s="5"/>
      <c r="J507" s="5"/>
      <c r="L507" s="5"/>
      <c r="M507" s="5"/>
    </row>
    <row r="508" spans="3:13" x14ac:dyDescent="0.25">
      <c r="C508" s="5"/>
      <c r="D508" s="15"/>
      <c r="E508" s="5"/>
      <c r="F508" s="5"/>
      <c r="G508" s="4"/>
      <c r="H508" s="5"/>
      <c r="I508" s="5"/>
      <c r="J508" s="5"/>
      <c r="L508" s="5"/>
      <c r="M508" s="5"/>
    </row>
    <row r="509" spans="3:13" x14ac:dyDescent="0.25">
      <c r="C509" s="5"/>
      <c r="D509" s="15"/>
      <c r="E509" s="5"/>
      <c r="F509" s="5"/>
      <c r="G509" s="4"/>
      <c r="H509" s="5"/>
      <c r="I509" s="5"/>
      <c r="J509" s="5"/>
      <c r="L509" s="5"/>
      <c r="M509" s="5"/>
    </row>
    <row r="510" spans="3:13" x14ac:dyDescent="0.25">
      <c r="C510" s="5"/>
      <c r="D510" s="15"/>
      <c r="E510" s="5"/>
      <c r="F510" s="5"/>
      <c r="G510" s="4"/>
      <c r="H510" s="5"/>
      <c r="I510" s="5"/>
      <c r="J510" s="5"/>
      <c r="L510" s="5"/>
      <c r="M510" s="5"/>
    </row>
    <row r="511" spans="3:13" x14ac:dyDescent="0.25">
      <c r="C511" s="5"/>
      <c r="D511" s="15"/>
      <c r="E511" s="5"/>
      <c r="F511" s="5"/>
      <c r="G511" s="4"/>
      <c r="H511" s="5"/>
      <c r="I511" s="5"/>
      <c r="J511" s="5"/>
      <c r="L511" s="5"/>
      <c r="M511" s="5"/>
    </row>
    <row r="512" spans="3:13" x14ac:dyDescent="0.25">
      <c r="C512" s="5"/>
      <c r="D512" s="15"/>
      <c r="E512" s="5"/>
      <c r="F512" s="5"/>
      <c r="G512" s="4"/>
      <c r="H512" s="5"/>
      <c r="I512" s="5"/>
      <c r="J512" s="5"/>
      <c r="L512" s="5"/>
      <c r="M512" s="5"/>
    </row>
    <row r="513" spans="3:20" x14ac:dyDescent="0.25">
      <c r="C513" s="5"/>
      <c r="D513" s="15"/>
      <c r="E513" s="5"/>
      <c r="F513" s="5"/>
      <c r="G513" s="4"/>
      <c r="H513" s="5"/>
      <c r="I513" s="5"/>
      <c r="J513" s="5"/>
      <c r="L513" s="5"/>
      <c r="M513" s="5"/>
      <c r="N513" s="5"/>
      <c r="Q513" s="5"/>
      <c r="R513" s="5"/>
      <c r="S513" s="5"/>
      <c r="T513" s="5"/>
    </row>
    <row r="514" spans="3:20" x14ac:dyDescent="0.25">
      <c r="C514" s="5"/>
      <c r="D514" s="15"/>
      <c r="E514" s="5"/>
      <c r="F514" s="5"/>
      <c r="G514" s="4"/>
      <c r="H514" s="5"/>
      <c r="I514" s="5"/>
      <c r="J514" s="5"/>
      <c r="L514" s="5"/>
      <c r="M514" s="5"/>
    </row>
    <row r="515" spans="3:20" x14ac:dyDescent="0.25">
      <c r="C515" s="5"/>
      <c r="D515" s="15"/>
      <c r="E515" s="5"/>
      <c r="F515" s="5"/>
      <c r="G515" s="4"/>
      <c r="H515" s="5"/>
      <c r="I515" s="5"/>
      <c r="J515" s="5"/>
      <c r="L515" s="5"/>
      <c r="M515" s="5"/>
    </row>
    <row r="516" spans="3:20" x14ac:dyDescent="0.25">
      <c r="C516" s="5"/>
      <c r="D516" s="15"/>
      <c r="E516" s="5"/>
      <c r="F516" s="5"/>
      <c r="G516" s="4"/>
      <c r="H516" s="5"/>
      <c r="I516" s="5"/>
      <c r="J516" s="5"/>
      <c r="L516" s="5"/>
      <c r="M516" s="5"/>
    </row>
    <row r="517" spans="3:20" x14ac:dyDescent="0.25">
      <c r="C517" s="5"/>
      <c r="D517" s="15"/>
      <c r="E517" s="5"/>
      <c r="F517" s="5"/>
      <c r="G517" s="4"/>
      <c r="H517" s="5"/>
      <c r="I517" s="5"/>
      <c r="J517" s="5"/>
      <c r="L517" s="5"/>
      <c r="M517" s="5"/>
    </row>
    <row r="518" spans="3:20" x14ac:dyDescent="0.25">
      <c r="C518" s="5"/>
      <c r="D518" s="15"/>
      <c r="E518" s="5"/>
      <c r="F518" s="5"/>
      <c r="G518" s="4"/>
      <c r="H518" s="5"/>
      <c r="I518" s="5"/>
      <c r="J518" s="5"/>
      <c r="L518" s="5"/>
      <c r="M518" s="5"/>
    </row>
    <row r="519" spans="3:20" x14ac:dyDescent="0.25">
      <c r="C519" s="5"/>
      <c r="D519" s="15"/>
      <c r="E519" s="5"/>
      <c r="F519" s="5"/>
      <c r="G519" s="4"/>
      <c r="H519" s="5"/>
      <c r="I519" s="5"/>
      <c r="J519" s="5"/>
      <c r="L519" s="5"/>
      <c r="M519" s="5"/>
    </row>
    <row r="520" spans="3:20" x14ac:dyDescent="0.25">
      <c r="C520" s="5"/>
      <c r="D520" s="15"/>
      <c r="E520" s="5"/>
      <c r="F520" s="5"/>
      <c r="G520" s="4"/>
      <c r="H520" s="5"/>
      <c r="I520" s="5"/>
      <c r="J520" s="5"/>
      <c r="L520" s="5"/>
      <c r="M520" s="5"/>
    </row>
    <row r="521" spans="3:20" x14ac:dyDescent="0.25">
      <c r="C521" s="5"/>
      <c r="D521" s="15"/>
      <c r="E521" s="5"/>
      <c r="F521" s="5"/>
      <c r="G521" s="4"/>
      <c r="H521" s="5"/>
      <c r="I521" s="5"/>
      <c r="J521" s="5"/>
      <c r="L521" s="5"/>
      <c r="M521" s="5"/>
    </row>
    <row r="522" spans="3:20" x14ac:dyDescent="0.25">
      <c r="C522" s="5"/>
      <c r="D522" s="15"/>
      <c r="E522" s="5"/>
      <c r="F522" s="5"/>
      <c r="G522" s="4"/>
      <c r="H522" s="5"/>
      <c r="I522" s="5"/>
      <c r="J522" s="5"/>
      <c r="L522" s="5"/>
      <c r="M522" s="5"/>
    </row>
    <row r="523" spans="3:20" x14ac:dyDescent="0.25">
      <c r="C523" s="5"/>
      <c r="D523" s="15"/>
      <c r="E523" s="5"/>
      <c r="F523" s="5"/>
      <c r="G523" s="4"/>
      <c r="H523" s="5"/>
      <c r="I523" s="5"/>
      <c r="J523" s="5"/>
      <c r="L523" s="5"/>
      <c r="M523" s="5"/>
    </row>
    <row r="524" spans="3:20" x14ac:dyDescent="0.25">
      <c r="C524" s="5"/>
      <c r="D524" s="15"/>
      <c r="E524" s="5"/>
      <c r="F524" s="5"/>
      <c r="G524" s="4"/>
      <c r="H524" s="5"/>
      <c r="I524" s="5"/>
      <c r="J524" s="5"/>
      <c r="L524" s="5"/>
      <c r="M524" s="5"/>
    </row>
    <row r="525" spans="3:20" x14ac:dyDescent="0.25">
      <c r="C525" s="5"/>
      <c r="D525" s="15"/>
      <c r="E525" s="5"/>
      <c r="F525" s="5"/>
      <c r="G525" s="4"/>
      <c r="H525" s="5"/>
      <c r="I525" s="5"/>
      <c r="J525" s="5"/>
      <c r="L525" s="5"/>
      <c r="M525" s="5"/>
    </row>
    <row r="526" spans="3:20" x14ac:dyDescent="0.25">
      <c r="C526" s="5"/>
      <c r="D526" s="15"/>
      <c r="E526" s="5"/>
      <c r="F526" s="5"/>
      <c r="G526" s="4"/>
      <c r="H526" s="5"/>
      <c r="I526" s="5"/>
      <c r="J526" s="5"/>
      <c r="L526" s="5"/>
      <c r="M526" s="5"/>
    </row>
    <row r="527" spans="3:20" x14ac:dyDescent="0.25">
      <c r="C527" s="5"/>
      <c r="D527" s="15"/>
      <c r="E527" s="5"/>
      <c r="F527" s="5"/>
      <c r="G527" s="4"/>
      <c r="H527" s="5"/>
      <c r="I527" s="5"/>
      <c r="J527" s="5"/>
      <c r="L527" s="5"/>
      <c r="M527" s="5"/>
      <c r="N527" s="5"/>
      <c r="P527" s="5"/>
    </row>
    <row r="528" spans="3:20" x14ac:dyDescent="0.25">
      <c r="C528" s="5"/>
      <c r="D528" s="15"/>
      <c r="E528" s="5"/>
      <c r="F528" s="5"/>
      <c r="G528" s="4"/>
      <c r="H528" s="5"/>
      <c r="I528" s="5"/>
      <c r="J528" s="5"/>
      <c r="L528" s="5"/>
      <c r="M528" s="5"/>
    </row>
    <row r="529" spans="3:20" x14ac:dyDescent="0.25">
      <c r="C529" s="5"/>
      <c r="D529" s="15"/>
      <c r="E529" s="5"/>
      <c r="F529" s="5"/>
      <c r="G529" s="4"/>
      <c r="H529" s="5"/>
      <c r="I529" s="5"/>
      <c r="J529" s="5"/>
      <c r="L529" s="5"/>
      <c r="M529" s="5"/>
    </row>
    <row r="530" spans="3:20" x14ac:dyDescent="0.25">
      <c r="C530" s="5"/>
      <c r="D530" s="15"/>
      <c r="E530" s="5"/>
      <c r="F530" s="5"/>
      <c r="G530" s="4"/>
      <c r="H530" s="5"/>
      <c r="I530" s="5"/>
      <c r="J530" s="5"/>
      <c r="L530" s="5"/>
      <c r="M530" s="5"/>
      <c r="N530" s="5"/>
      <c r="Q530" s="5"/>
      <c r="R530" s="5"/>
      <c r="S530" s="5"/>
      <c r="T530" s="5"/>
    </row>
    <row r="531" spans="3:20" x14ac:dyDescent="0.25">
      <c r="C531" s="5"/>
      <c r="D531" s="15"/>
      <c r="E531" s="5"/>
      <c r="F531" s="5"/>
      <c r="G531" s="4"/>
      <c r="H531" s="5"/>
      <c r="I531" s="5"/>
      <c r="J531" s="5"/>
      <c r="L531" s="5"/>
      <c r="M531" s="5"/>
    </row>
    <row r="532" spans="3:20" x14ac:dyDescent="0.25">
      <c r="C532" s="5"/>
      <c r="D532" s="15"/>
      <c r="E532" s="5"/>
      <c r="F532" s="5"/>
      <c r="G532" s="4"/>
      <c r="H532" s="5"/>
      <c r="I532" s="5"/>
      <c r="J532" s="5"/>
      <c r="L532" s="5"/>
      <c r="M532" s="5"/>
      <c r="N532" s="5"/>
    </row>
    <row r="533" spans="3:20" x14ac:dyDescent="0.25">
      <c r="C533" s="5"/>
      <c r="D533" s="15"/>
      <c r="E533" s="5"/>
      <c r="F533" s="5"/>
      <c r="G533" s="4"/>
      <c r="H533" s="5"/>
      <c r="I533" s="5"/>
      <c r="J533" s="5"/>
      <c r="L533" s="5"/>
      <c r="M533" s="5"/>
    </row>
    <row r="534" spans="3:20" x14ac:dyDescent="0.25">
      <c r="C534" s="5"/>
      <c r="D534" s="15"/>
      <c r="E534" s="5"/>
      <c r="F534" s="5"/>
      <c r="G534" s="4"/>
      <c r="H534" s="5"/>
      <c r="I534" s="5"/>
      <c r="J534" s="5"/>
      <c r="L534" s="5"/>
      <c r="M534" s="5"/>
    </row>
    <row r="535" spans="3:20" x14ac:dyDescent="0.25">
      <c r="C535" s="5"/>
      <c r="D535" s="15"/>
      <c r="E535" s="5"/>
      <c r="F535" s="5"/>
      <c r="G535" s="4"/>
      <c r="H535" s="5"/>
      <c r="I535" s="5"/>
      <c r="J535" s="5"/>
      <c r="L535" s="5"/>
      <c r="M535" s="5"/>
    </row>
    <row r="536" spans="3:20" x14ac:dyDescent="0.25">
      <c r="C536" s="5"/>
      <c r="D536" s="15"/>
      <c r="E536" s="5"/>
      <c r="F536" s="5"/>
      <c r="G536" s="4"/>
      <c r="H536" s="5"/>
      <c r="I536" s="5"/>
      <c r="J536" s="5"/>
      <c r="L536" s="5"/>
      <c r="M536" s="5"/>
    </row>
    <row r="537" spans="3:20" x14ac:dyDescent="0.25">
      <c r="C537" s="5"/>
      <c r="D537" s="15"/>
      <c r="E537" s="5"/>
      <c r="F537" s="5"/>
      <c r="G537" s="4"/>
      <c r="H537" s="5"/>
      <c r="I537" s="5"/>
      <c r="J537" s="5"/>
      <c r="L537" s="5"/>
      <c r="M537" s="5"/>
    </row>
    <row r="538" spans="3:20" x14ac:dyDescent="0.25">
      <c r="C538" s="5"/>
      <c r="D538" s="15"/>
      <c r="E538" s="5"/>
      <c r="F538" s="5"/>
      <c r="G538" s="4"/>
      <c r="H538" s="5"/>
      <c r="I538" s="5"/>
      <c r="J538" s="5"/>
      <c r="L538" s="5"/>
      <c r="M538" s="5"/>
    </row>
    <row r="539" spans="3:20" x14ac:dyDescent="0.25">
      <c r="C539" s="5"/>
      <c r="D539" s="15"/>
      <c r="E539" s="5"/>
      <c r="F539" s="5"/>
      <c r="G539" s="4"/>
      <c r="H539" s="5"/>
      <c r="I539" s="5"/>
      <c r="J539" s="5"/>
      <c r="L539" s="5"/>
      <c r="M539" s="5"/>
    </row>
    <row r="540" spans="3:20" x14ac:dyDescent="0.25">
      <c r="C540" s="5"/>
      <c r="D540" s="15"/>
      <c r="E540" s="5"/>
      <c r="F540" s="5"/>
      <c r="G540" s="4"/>
      <c r="H540" s="5"/>
      <c r="I540" s="5"/>
      <c r="J540" s="5"/>
      <c r="L540" s="5"/>
      <c r="M540" s="5"/>
    </row>
    <row r="541" spans="3:20" x14ac:dyDescent="0.25">
      <c r="C541" s="5"/>
      <c r="D541" s="15"/>
      <c r="E541" s="5"/>
      <c r="F541" s="5"/>
      <c r="G541" s="4"/>
      <c r="H541" s="5"/>
      <c r="I541" s="5"/>
      <c r="J541" s="5"/>
      <c r="L541" s="5"/>
      <c r="M541" s="5"/>
    </row>
    <row r="542" spans="3:20" x14ac:dyDescent="0.25">
      <c r="C542" s="5"/>
      <c r="D542" s="15"/>
      <c r="E542" s="5"/>
      <c r="F542" s="5"/>
      <c r="G542" s="4"/>
      <c r="H542" s="5"/>
      <c r="I542" s="5"/>
      <c r="J542" s="5"/>
      <c r="L542" s="5"/>
      <c r="M542" s="5"/>
    </row>
    <row r="543" spans="3:20" x14ac:dyDescent="0.25">
      <c r="C543" s="5"/>
      <c r="D543" s="15"/>
      <c r="E543" s="5"/>
      <c r="F543" s="5"/>
      <c r="G543" s="4"/>
      <c r="H543" s="5"/>
      <c r="I543" s="5"/>
      <c r="J543" s="5"/>
      <c r="L543" s="5"/>
      <c r="M543" s="5"/>
    </row>
    <row r="544" spans="3:20" x14ac:dyDescent="0.25">
      <c r="C544" s="5"/>
      <c r="D544" s="15"/>
      <c r="E544" s="5"/>
      <c r="F544" s="5"/>
      <c r="G544" s="4"/>
      <c r="H544" s="5"/>
      <c r="I544" s="5"/>
      <c r="J544" s="5"/>
      <c r="L544" s="5"/>
      <c r="M544" s="5"/>
    </row>
    <row r="545" spans="3:16" x14ac:dyDescent="0.25">
      <c r="C545" s="5"/>
      <c r="D545" s="15"/>
      <c r="E545" s="5"/>
      <c r="F545" s="5"/>
      <c r="G545" s="4"/>
      <c r="H545" s="5"/>
      <c r="I545" s="5"/>
      <c r="J545" s="5"/>
      <c r="L545" s="5"/>
      <c r="M545" s="5"/>
    </row>
    <row r="546" spans="3:16" x14ac:dyDescent="0.25">
      <c r="C546" s="5"/>
      <c r="D546" s="15"/>
      <c r="E546" s="5"/>
      <c r="F546" s="5"/>
      <c r="G546" s="4"/>
      <c r="H546" s="5"/>
      <c r="I546" s="5"/>
      <c r="J546" s="5"/>
      <c r="L546" s="5"/>
      <c r="M546" s="5"/>
    </row>
    <row r="547" spans="3:16" x14ac:dyDescent="0.25">
      <c r="C547" s="5"/>
      <c r="D547" s="15"/>
      <c r="E547" s="5"/>
      <c r="F547" s="5"/>
      <c r="G547" s="4"/>
      <c r="H547" s="5"/>
      <c r="I547" s="5"/>
      <c r="J547" s="5"/>
      <c r="L547" s="5"/>
      <c r="M547" s="5"/>
    </row>
    <row r="548" spans="3:16" x14ac:dyDescent="0.25">
      <c r="C548" s="5"/>
      <c r="D548" s="15"/>
      <c r="E548" s="5"/>
      <c r="F548" s="5"/>
      <c r="G548" s="4"/>
      <c r="H548" s="5"/>
      <c r="I548" s="5"/>
      <c r="J548" s="5"/>
      <c r="L548" s="5"/>
      <c r="M548" s="5"/>
    </row>
    <row r="549" spans="3:16" x14ac:dyDescent="0.25">
      <c r="C549" s="5"/>
      <c r="D549" s="15"/>
      <c r="E549" s="5"/>
      <c r="F549" s="5"/>
      <c r="G549" s="4"/>
      <c r="H549" s="5"/>
      <c r="I549" s="5"/>
      <c r="J549" s="5"/>
      <c r="L549" s="5"/>
      <c r="M549" s="5"/>
    </row>
    <row r="550" spans="3:16" x14ac:dyDescent="0.25">
      <c r="C550" s="5"/>
      <c r="D550" s="15"/>
      <c r="E550" s="5"/>
      <c r="F550" s="5"/>
      <c r="G550" s="4"/>
      <c r="H550" s="5"/>
      <c r="I550" s="5"/>
      <c r="J550" s="5"/>
      <c r="K550" s="5"/>
      <c r="L550" s="5"/>
      <c r="M550" s="5"/>
    </row>
    <row r="551" spans="3:16" x14ac:dyDescent="0.25">
      <c r="C551" s="5"/>
      <c r="D551" s="15"/>
      <c r="E551" s="5"/>
      <c r="F551" s="5"/>
      <c r="G551" s="4"/>
      <c r="H551" s="5"/>
      <c r="I551" s="5"/>
      <c r="J551" s="5"/>
      <c r="L551" s="5"/>
      <c r="M551" s="5"/>
    </row>
    <row r="552" spans="3:16" x14ac:dyDescent="0.25">
      <c r="C552" s="5"/>
      <c r="D552" s="15"/>
      <c r="E552" s="5"/>
      <c r="F552" s="5"/>
      <c r="G552" s="4"/>
      <c r="H552" s="5"/>
      <c r="I552" s="5"/>
      <c r="J552" s="5"/>
      <c r="L552" s="5"/>
      <c r="M552" s="5"/>
    </row>
    <row r="553" spans="3:16" x14ac:dyDescent="0.25">
      <c r="C553" s="5"/>
      <c r="D553" s="15"/>
      <c r="E553" s="5"/>
      <c r="F553" s="5"/>
      <c r="G553" s="4"/>
      <c r="H553" s="5"/>
      <c r="I553" s="5"/>
      <c r="J553" s="5"/>
      <c r="L553" s="5"/>
      <c r="M553" s="5"/>
      <c r="P553" s="5"/>
    </row>
    <row r="554" spans="3:16" x14ac:dyDescent="0.25">
      <c r="C554" s="5"/>
      <c r="D554" s="15"/>
      <c r="E554" s="5"/>
      <c r="F554" s="5"/>
      <c r="G554" s="4"/>
      <c r="H554" s="5"/>
      <c r="I554" s="5"/>
      <c r="J554" s="5"/>
      <c r="L554" s="5"/>
      <c r="M554" s="5"/>
    </row>
    <row r="555" spans="3:16" x14ac:dyDescent="0.25">
      <c r="C555" s="5"/>
      <c r="D555" s="15"/>
      <c r="E555" s="5"/>
      <c r="F555" s="5"/>
      <c r="G555" s="4"/>
      <c r="H555" s="5"/>
      <c r="I555" s="5"/>
      <c r="J555" s="5"/>
      <c r="L555" s="5"/>
      <c r="M555" s="5"/>
    </row>
    <row r="556" spans="3:16" x14ac:dyDescent="0.25">
      <c r="C556" s="5"/>
      <c r="D556" s="15"/>
      <c r="E556" s="5"/>
      <c r="F556" s="5"/>
      <c r="G556" s="4"/>
      <c r="H556" s="5"/>
      <c r="I556" s="5"/>
      <c r="J556" s="5"/>
      <c r="L556" s="5"/>
      <c r="M556" s="5"/>
    </row>
    <row r="557" spans="3:16" x14ac:dyDescent="0.25">
      <c r="C557" s="5"/>
      <c r="D557" s="15"/>
      <c r="E557" s="5"/>
      <c r="F557" s="5"/>
      <c r="G557" s="4"/>
      <c r="H557" s="5"/>
      <c r="I557" s="5"/>
      <c r="J557" s="5"/>
      <c r="L557" s="5"/>
      <c r="M557" s="5"/>
    </row>
    <row r="558" spans="3:16" x14ac:dyDescent="0.25">
      <c r="C558" s="5"/>
      <c r="D558" s="15"/>
      <c r="E558" s="5"/>
      <c r="F558" s="5"/>
      <c r="G558" s="4"/>
      <c r="H558" s="5"/>
      <c r="I558" s="5"/>
      <c r="J558" s="5"/>
      <c r="L558" s="5"/>
      <c r="M558" s="5"/>
    </row>
    <row r="559" spans="3:16" x14ac:dyDescent="0.25">
      <c r="C559" s="5"/>
      <c r="D559" s="15"/>
      <c r="E559" s="5"/>
      <c r="F559" s="5"/>
      <c r="G559" s="4"/>
      <c r="H559" s="5"/>
      <c r="I559" s="5"/>
      <c r="J559" s="5"/>
      <c r="L559" s="5"/>
      <c r="M559" s="5"/>
    </row>
    <row r="560" spans="3:16" x14ac:dyDescent="0.25">
      <c r="C560" s="5"/>
      <c r="D560" s="15"/>
      <c r="E560" s="5"/>
      <c r="F560" s="5"/>
      <c r="G560" s="4"/>
      <c r="H560" s="5"/>
      <c r="I560" s="5"/>
      <c r="J560" s="5"/>
      <c r="L560" s="5"/>
      <c r="M560" s="5"/>
    </row>
    <row r="561" spans="3:13" x14ac:dyDescent="0.25">
      <c r="C561" s="5"/>
      <c r="D561" s="15"/>
      <c r="E561" s="5"/>
      <c r="F561" s="5"/>
      <c r="G561" s="4"/>
      <c r="H561" s="5"/>
      <c r="I561" s="5"/>
      <c r="J561" s="5"/>
      <c r="L561" s="5"/>
      <c r="M561" s="5"/>
    </row>
    <row r="562" spans="3:13" x14ac:dyDescent="0.25">
      <c r="C562" s="5"/>
      <c r="D562" s="15"/>
      <c r="E562" s="5"/>
      <c r="F562" s="5"/>
      <c r="G562" s="4"/>
      <c r="H562" s="5"/>
      <c r="I562" s="5"/>
      <c r="J562" s="5"/>
      <c r="L562" s="5"/>
      <c r="M562" s="5"/>
    </row>
    <row r="563" spans="3:13" x14ac:dyDescent="0.25">
      <c r="C563" s="5"/>
      <c r="D563" s="15"/>
      <c r="E563" s="5"/>
      <c r="F563" s="5"/>
      <c r="G563" s="4"/>
      <c r="H563" s="5"/>
      <c r="I563" s="5"/>
      <c r="J563" s="5"/>
      <c r="L563" s="5"/>
      <c r="M563" s="5"/>
    </row>
    <row r="564" spans="3:13" x14ac:dyDescent="0.25">
      <c r="C564" s="5"/>
      <c r="D564" s="15"/>
      <c r="E564" s="5"/>
      <c r="F564" s="5"/>
      <c r="G564" s="4"/>
      <c r="H564" s="5"/>
      <c r="I564" s="5"/>
      <c r="J564" s="5"/>
      <c r="L564" s="5"/>
      <c r="M564" s="5"/>
    </row>
    <row r="565" spans="3:13" x14ac:dyDescent="0.25">
      <c r="C565" s="5"/>
      <c r="D565" s="15"/>
      <c r="E565" s="5"/>
      <c r="F565" s="5"/>
      <c r="G565" s="4"/>
      <c r="H565" s="5"/>
      <c r="I565" s="5"/>
      <c r="J565" s="5"/>
      <c r="L565" s="5"/>
      <c r="M565" s="5"/>
    </row>
    <row r="566" spans="3:13" x14ac:dyDescent="0.25">
      <c r="C566" s="5"/>
      <c r="D566" s="15"/>
      <c r="E566" s="5"/>
      <c r="F566" s="5"/>
      <c r="G566" s="4"/>
      <c r="H566" s="5"/>
      <c r="I566" s="5"/>
      <c r="J566" s="5"/>
    </row>
    <row r="567" spans="3:13" x14ac:dyDescent="0.25">
      <c r="C567" s="5"/>
      <c r="D567" s="15"/>
      <c r="E567" s="5"/>
      <c r="F567" s="5"/>
      <c r="G567" s="4"/>
      <c r="H567" s="5"/>
      <c r="I567" s="5"/>
      <c r="J567" s="5"/>
      <c r="L567" s="5"/>
      <c r="M567" s="5"/>
    </row>
    <row r="568" spans="3:13" x14ac:dyDescent="0.25">
      <c r="C568" s="5"/>
      <c r="D568" s="15"/>
      <c r="E568" s="5"/>
      <c r="F568" s="5"/>
      <c r="G568" s="4"/>
      <c r="H568" s="5"/>
      <c r="I568" s="5"/>
      <c r="J568" s="5"/>
      <c r="L568" s="5"/>
      <c r="M568" s="5"/>
    </row>
    <row r="569" spans="3:13" x14ac:dyDescent="0.25">
      <c r="C569" s="5"/>
      <c r="D569" s="15"/>
      <c r="E569" s="5"/>
      <c r="F569" s="5"/>
      <c r="G569" s="4"/>
      <c r="H569" s="5"/>
      <c r="I569" s="5"/>
      <c r="J569" s="5"/>
      <c r="L569" s="5"/>
      <c r="M569" s="5"/>
    </row>
    <row r="570" spans="3:13" x14ac:dyDescent="0.25">
      <c r="C570" s="5"/>
      <c r="D570" s="15"/>
      <c r="E570" s="5"/>
      <c r="F570" s="5"/>
      <c r="G570" s="4"/>
      <c r="H570" s="5"/>
      <c r="I570" s="5"/>
      <c r="J570" s="5"/>
      <c r="L570" s="5"/>
      <c r="M570" s="5"/>
    </row>
    <row r="571" spans="3:13" x14ac:dyDescent="0.25">
      <c r="C571" s="5"/>
      <c r="D571" s="15"/>
      <c r="E571" s="5"/>
      <c r="F571" s="5"/>
      <c r="G571" s="4"/>
      <c r="H571" s="5"/>
      <c r="I571" s="5"/>
      <c r="J571" s="5"/>
      <c r="L571" s="5"/>
      <c r="M571" s="5"/>
    </row>
    <row r="572" spans="3:13" x14ac:dyDescent="0.25">
      <c r="C572" s="5"/>
      <c r="D572" s="15"/>
      <c r="E572" s="5"/>
      <c r="F572" s="5"/>
      <c r="G572" s="4"/>
      <c r="H572" s="5"/>
      <c r="I572" s="5"/>
      <c r="J572" s="5"/>
    </row>
    <row r="573" spans="3:13" x14ac:dyDescent="0.25">
      <c r="C573" s="5"/>
      <c r="D573" s="15"/>
      <c r="E573" s="5"/>
      <c r="F573" s="5"/>
      <c r="G573" s="4"/>
      <c r="H573" s="5"/>
      <c r="I573" s="5"/>
      <c r="J573" s="5"/>
      <c r="L573" s="5"/>
      <c r="M573" s="5"/>
    </row>
    <row r="574" spans="3:13" x14ac:dyDescent="0.25">
      <c r="C574" s="5"/>
      <c r="D574" s="15"/>
      <c r="E574" s="5"/>
      <c r="F574" s="5"/>
      <c r="G574" s="4"/>
      <c r="H574" s="5"/>
      <c r="I574" s="5"/>
      <c r="J574" s="5"/>
      <c r="L574" s="5"/>
      <c r="M574" s="5"/>
    </row>
    <row r="575" spans="3:13" x14ac:dyDescent="0.25">
      <c r="C575" s="5"/>
      <c r="D575" s="15"/>
      <c r="E575" s="5"/>
      <c r="F575" s="5"/>
      <c r="G575" s="4"/>
      <c r="H575" s="5"/>
      <c r="I575" s="5"/>
      <c r="J575" s="5"/>
      <c r="L575" s="5"/>
      <c r="M575" s="5"/>
    </row>
    <row r="576" spans="3:13" x14ac:dyDescent="0.25">
      <c r="C576" s="5"/>
      <c r="D576" s="15"/>
      <c r="E576" s="5"/>
      <c r="F576" s="5"/>
      <c r="G576" s="4"/>
      <c r="H576" s="5"/>
      <c r="I576" s="5"/>
      <c r="J576" s="5"/>
      <c r="L576" s="5"/>
      <c r="M576" s="5"/>
    </row>
    <row r="577" spans="3:20" x14ac:dyDescent="0.25">
      <c r="C577" s="5"/>
      <c r="D577" s="15"/>
      <c r="E577" s="5"/>
      <c r="F577" s="5"/>
      <c r="G577" s="4"/>
      <c r="H577" s="5"/>
      <c r="I577" s="5"/>
      <c r="J577" s="5"/>
      <c r="L577" s="5"/>
      <c r="M577" s="5"/>
      <c r="N577" s="5"/>
      <c r="P577" s="5"/>
      <c r="Q577" s="5"/>
      <c r="R577" s="5"/>
      <c r="S577" s="5"/>
      <c r="T577" s="5"/>
    </row>
    <row r="578" spans="3:20" x14ac:dyDescent="0.25">
      <c r="C578" s="5"/>
      <c r="D578" s="15"/>
      <c r="E578" s="5"/>
      <c r="F578" s="5"/>
      <c r="G578" s="4"/>
      <c r="H578" s="5"/>
      <c r="I578" s="5"/>
      <c r="J578" s="5"/>
      <c r="L578" s="5"/>
      <c r="M578" s="5"/>
    </row>
    <row r="579" spans="3:20" x14ac:dyDescent="0.25">
      <c r="C579" s="5"/>
      <c r="D579" s="15"/>
      <c r="E579" s="5"/>
      <c r="F579" s="5"/>
      <c r="G579" s="4"/>
      <c r="H579" s="5"/>
      <c r="I579" s="5"/>
      <c r="J579" s="5"/>
      <c r="L579" s="5"/>
      <c r="M579" s="5"/>
    </row>
    <row r="580" spans="3:20" x14ac:dyDescent="0.25">
      <c r="C580" s="5"/>
      <c r="D580" s="15"/>
      <c r="E580" s="5"/>
      <c r="F580" s="5"/>
      <c r="G580" s="4"/>
      <c r="H580" s="5"/>
      <c r="I580" s="5"/>
      <c r="J580" s="5"/>
      <c r="L580" s="5"/>
      <c r="M580" s="5"/>
    </row>
    <row r="581" spans="3:20" x14ac:dyDescent="0.25">
      <c r="C581" s="5"/>
      <c r="D581" s="15"/>
      <c r="E581" s="5"/>
      <c r="F581" s="5"/>
      <c r="G581" s="4"/>
      <c r="H581" s="5"/>
      <c r="I581" s="5"/>
      <c r="J581" s="5"/>
      <c r="L581" s="5"/>
      <c r="M581" s="5"/>
    </row>
    <row r="582" spans="3:20" x14ac:dyDescent="0.25">
      <c r="C582" s="5"/>
      <c r="D582" s="15"/>
      <c r="E582" s="5"/>
      <c r="F582" s="5"/>
      <c r="G582" s="4"/>
      <c r="H582" s="5"/>
      <c r="I582" s="5"/>
      <c r="J582" s="5"/>
      <c r="L582" s="5"/>
      <c r="M582" s="5"/>
    </row>
    <row r="583" spans="3:20" x14ac:dyDescent="0.25">
      <c r="C583" s="5"/>
      <c r="D583" s="15"/>
      <c r="E583" s="5"/>
      <c r="F583" s="5"/>
      <c r="G583" s="4"/>
      <c r="H583" s="5"/>
      <c r="I583" s="5"/>
      <c r="J583" s="5"/>
      <c r="L583" s="5"/>
      <c r="M583" s="5"/>
    </row>
    <row r="584" spans="3:20" x14ac:dyDescent="0.25">
      <c r="C584" s="5"/>
      <c r="D584" s="15"/>
      <c r="E584" s="5"/>
      <c r="F584" s="5"/>
      <c r="G584" s="4"/>
      <c r="H584" s="5"/>
      <c r="I584" s="5"/>
      <c r="J584" s="5"/>
      <c r="L584" s="5"/>
      <c r="M584" s="5"/>
    </row>
    <row r="585" spans="3:20" x14ac:dyDescent="0.25">
      <c r="C585" s="5"/>
      <c r="D585" s="15"/>
      <c r="E585" s="5"/>
      <c r="F585" s="5"/>
      <c r="G585" s="4"/>
      <c r="H585" s="5"/>
      <c r="I585" s="5"/>
      <c r="J585" s="5"/>
      <c r="L585" s="5"/>
      <c r="M585" s="5"/>
      <c r="P585" s="5"/>
    </row>
    <row r="586" spans="3:20" x14ac:dyDescent="0.25">
      <c r="C586" s="5"/>
      <c r="D586" s="15"/>
      <c r="E586" s="5"/>
      <c r="F586" s="5"/>
      <c r="G586" s="4"/>
      <c r="H586" s="5"/>
      <c r="I586" s="5"/>
      <c r="J586" s="5"/>
      <c r="L586" s="5"/>
      <c r="M586" s="5"/>
    </row>
    <row r="587" spans="3:20" x14ac:dyDescent="0.25">
      <c r="C587" s="5"/>
      <c r="D587" s="15"/>
      <c r="E587" s="5"/>
      <c r="F587" s="5"/>
      <c r="G587" s="4"/>
      <c r="H587" s="5"/>
      <c r="I587" s="5"/>
      <c r="J587" s="5"/>
      <c r="L587" s="5"/>
      <c r="M587" s="5"/>
    </row>
    <row r="588" spans="3:20" x14ac:dyDescent="0.25">
      <c r="C588" s="5"/>
      <c r="D588" s="15"/>
      <c r="E588" s="5"/>
      <c r="F588" s="5"/>
      <c r="G588" s="4"/>
      <c r="H588" s="5"/>
      <c r="I588" s="5"/>
      <c r="J588" s="5"/>
      <c r="L588" s="5"/>
      <c r="M588" s="5"/>
    </row>
    <row r="589" spans="3:20" x14ac:dyDescent="0.25">
      <c r="C589" s="5"/>
      <c r="D589" s="15"/>
      <c r="E589" s="5"/>
      <c r="F589" s="5"/>
      <c r="G589" s="4"/>
      <c r="H589" s="5"/>
      <c r="I589" s="5"/>
      <c r="J589" s="5"/>
      <c r="L589" s="5"/>
      <c r="M589" s="5"/>
    </row>
    <row r="590" spans="3:20" x14ac:dyDescent="0.25">
      <c r="C590" s="5"/>
      <c r="D590" s="15"/>
      <c r="E590" s="5"/>
      <c r="F590" s="5"/>
      <c r="G590" s="4"/>
      <c r="H590" s="5"/>
      <c r="I590" s="5"/>
      <c r="J590" s="5"/>
      <c r="L590" s="5"/>
      <c r="M590" s="5"/>
    </row>
    <row r="591" spans="3:20" x14ac:dyDescent="0.25">
      <c r="C591" s="5"/>
      <c r="D591" s="15"/>
      <c r="E591" s="5"/>
      <c r="F591" s="5"/>
      <c r="G591" s="4"/>
      <c r="H591" s="5"/>
      <c r="I591" s="5"/>
      <c r="J591" s="5"/>
      <c r="L591" s="5"/>
      <c r="M591" s="5"/>
    </row>
    <row r="592" spans="3:20" x14ac:dyDescent="0.25">
      <c r="C592" s="5"/>
      <c r="D592" s="15"/>
      <c r="E592" s="5"/>
      <c r="F592" s="5"/>
      <c r="G592" s="4"/>
      <c r="H592" s="5"/>
      <c r="I592" s="5"/>
      <c r="J592" s="5"/>
      <c r="L592" s="5"/>
      <c r="M592" s="5"/>
    </row>
    <row r="593" spans="3:16" x14ac:dyDescent="0.25">
      <c r="C593" s="5"/>
      <c r="D593" s="15"/>
      <c r="E593" s="5"/>
      <c r="F593" s="5"/>
      <c r="G593" s="4"/>
      <c r="H593" s="5"/>
      <c r="I593" s="5"/>
      <c r="J593" s="5"/>
      <c r="L593" s="5"/>
      <c r="M593" s="5"/>
    </row>
    <row r="594" spans="3:16" x14ac:dyDescent="0.25">
      <c r="C594" s="5"/>
      <c r="D594" s="15"/>
      <c r="E594" s="5"/>
      <c r="F594" s="5"/>
      <c r="G594" s="4"/>
      <c r="H594" s="5"/>
      <c r="I594" s="5"/>
      <c r="J594" s="5"/>
      <c r="L594" s="5"/>
      <c r="M594" s="5"/>
    </row>
    <row r="595" spans="3:16" x14ac:dyDescent="0.25">
      <c r="C595" s="5"/>
      <c r="D595" s="15"/>
      <c r="E595" s="5"/>
      <c r="F595" s="5"/>
      <c r="G595" s="4"/>
      <c r="H595" s="5"/>
      <c r="I595" s="5"/>
      <c r="J595" s="5"/>
      <c r="L595" s="5"/>
      <c r="M595" s="5"/>
    </row>
    <row r="596" spans="3:16" x14ac:dyDescent="0.25">
      <c r="C596" s="5"/>
      <c r="D596" s="15"/>
      <c r="E596" s="5"/>
      <c r="F596" s="5"/>
      <c r="G596" s="4"/>
      <c r="H596" s="5"/>
      <c r="I596" s="5"/>
      <c r="J596" s="5"/>
      <c r="L596" s="5"/>
      <c r="M596" s="5"/>
    </row>
    <row r="597" spans="3:16" x14ac:dyDescent="0.25">
      <c r="C597" s="5"/>
      <c r="D597" s="15"/>
      <c r="E597" s="5"/>
      <c r="F597" s="5"/>
      <c r="G597" s="4"/>
      <c r="H597" s="5"/>
      <c r="I597" s="5"/>
      <c r="J597" s="5"/>
    </row>
    <row r="598" spans="3:16" x14ac:dyDescent="0.25">
      <c r="C598" s="5"/>
      <c r="D598" s="15"/>
      <c r="E598" s="5"/>
      <c r="F598" s="5"/>
      <c r="G598" s="4"/>
      <c r="H598" s="5"/>
      <c r="I598" s="5"/>
      <c r="J598" s="5"/>
      <c r="L598" s="5"/>
      <c r="M598" s="5"/>
    </row>
    <row r="599" spans="3:16" x14ac:dyDescent="0.25">
      <c r="C599" s="5"/>
      <c r="D599" s="15"/>
      <c r="E599" s="5"/>
      <c r="F599" s="5"/>
      <c r="G599" s="4"/>
      <c r="H599" s="5"/>
      <c r="I599" s="5"/>
      <c r="J599" s="5"/>
      <c r="L599" s="5"/>
      <c r="M599" s="5"/>
    </row>
    <row r="600" spans="3:16" x14ac:dyDescent="0.25">
      <c r="C600" s="5"/>
      <c r="D600" s="15"/>
      <c r="E600" s="5"/>
      <c r="F600" s="5"/>
      <c r="G600" s="4"/>
      <c r="H600" s="5"/>
      <c r="I600" s="5"/>
      <c r="J600" s="5"/>
      <c r="L600" s="5"/>
      <c r="M600" s="5"/>
    </row>
    <row r="601" spans="3:16" x14ac:dyDescent="0.25">
      <c r="C601" s="5"/>
      <c r="D601" s="15"/>
      <c r="E601" s="5"/>
      <c r="F601" s="5"/>
      <c r="G601" s="4"/>
      <c r="H601" s="5"/>
      <c r="I601" s="5"/>
      <c r="J601" s="5"/>
      <c r="L601" s="5"/>
      <c r="M601" s="5"/>
    </row>
    <row r="602" spans="3:16" x14ac:dyDescent="0.25">
      <c r="C602" s="5"/>
      <c r="D602" s="15"/>
      <c r="E602" s="5"/>
      <c r="F602" s="5"/>
      <c r="G602" s="4"/>
      <c r="H602" s="5"/>
      <c r="I602" s="5"/>
      <c r="J602" s="5"/>
      <c r="L602" s="5"/>
      <c r="M602" s="5"/>
    </row>
    <row r="603" spans="3:16" x14ac:dyDescent="0.25">
      <c r="C603" s="5"/>
      <c r="D603" s="15"/>
      <c r="E603" s="5"/>
      <c r="F603" s="5"/>
      <c r="G603" s="4"/>
      <c r="H603" s="5"/>
      <c r="I603" s="5"/>
      <c r="J603" s="5"/>
      <c r="L603" s="5"/>
      <c r="M603" s="5"/>
    </row>
    <row r="604" spans="3:16" x14ac:dyDescent="0.25">
      <c r="C604" s="5"/>
      <c r="D604" s="15"/>
      <c r="E604" s="5"/>
      <c r="F604" s="5"/>
      <c r="G604" s="4"/>
      <c r="H604" s="5"/>
      <c r="I604" s="5"/>
      <c r="J604" s="5"/>
      <c r="L604" s="5"/>
      <c r="M604" s="5"/>
    </row>
    <row r="605" spans="3:16" x14ac:dyDescent="0.25">
      <c r="C605" s="5"/>
      <c r="D605" s="15"/>
      <c r="E605" s="5"/>
      <c r="F605" s="5"/>
      <c r="G605" s="4"/>
      <c r="H605" s="5"/>
      <c r="I605" s="5"/>
      <c r="J605" s="5"/>
      <c r="L605" s="5"/>
      <c r="M605" s="5"/>
    </row>
    <row r="606" spans="3:16" x14ac:dyDescent="0.25">
      <c r="C606" s="5"/>
      <c r="D606" s="15"/>
      <c r="E606" s="5"/>
      <c r="F606" s="5"/>
      <c r="G606" s="4"/>
      <c r="H606" s="5"/>
      <c r="I606" s="5"/>
      <c r="J606" s="5"/>
      <c r="L606" s="5"/>
      <c r="M606" s="5"/>
    </row>
    <row r="607" spans="3:16" x14ac:dyDescent="0.25">
      <c r="C607" s="5"/>
      <c r="D607" s="15"/>
      <c r="E607" s="5"/>
      <c r="F607" s="5"/>
      <c r="G607" s="4"/>
      <c r="H607" s="5"/>
      <c r="I607" s="5"/>
      <c r="J607" s="5"/>
      <c r="L607" s="5"/>
      <c r="M607" s="5"/>
    </row>
    <row r="608" spans="3:16" x14ac:dyDescent="0.25">
      <c r="C608" s="5"/>
      <c r="D608" s="15"/>
      <c r="E608" s="5"/>
      <c r="F608" s="5"/>
      <c r="G608" s="4"/>
      <c r="H608" s="5"/>
      <c r="I608" s="5"/>
      <c r="J608" s="5"/>
      <c r="P608" s="5"/>
    </row>
    <row r="609" spans="3:13" x14ac:dyDescent="0.25">
      <c r="C609" s="5"/>
      <c r="D609" s="15"/>
      <c r="E609" s="5"/>
      <c r="F609" s="5"/>
      <c r="G609" s="4"/>
      <c r="H609" s="5"/>
      <c r="I609" s="5"/>
      <c r="J609" s="5"/>
      <c r="L609" s="5"/>
      <c r="M609" s="5"/>
    </row>
    <row r="610" spans="3:13" x14ac:dyDescent="0.25">
      <c r="C610" s="5"/>
      <c r="D610" s="15"/>
      <c r="E610" s="5"/>
      <c r="F610" s="5"/>
      <c r="G610" s="4"/>
      <c r="H610" s="5"/>
      <c r="I610" s="5"/>
      <c r="J610" s="5"/>
      <c r="L610" s="5"/>
      <c r="M610" s="5"/>
    </row>
    <row r="611" spans="3:13" x14ac:dyDescent="0.25">
      <c r="C611" s="5"/>
      <c r="D611" s="15"/>
      <c r="E611" s="5"/>
      <c r="F611" s="5"/>
      <c r="G611" s="4"/>
      <c r="H611" s="5"/>
      <c r="I611" s="5"/>
      <c r="J611" s="5"/>
      <c r="L611" s="5"/>
      <c r="M611" s="5"/>
    </row>
    <row r="612" spans="3:13" x14ac:dyDescent="0.25">
      <c r="C612" s="5"/>
      <c r="D612" s="15"/>
      <c r="E612" s="5"/>
      <c r="F612" s="5"/>
      <c r="G612" s="4"/>
      <c r="H612" s="5"/>
      <c r="I612" s="5"/>
      <c r="J612" s="5"/>
      <c r="L612" s="5"/>
      <c r="M612" s="5"/>
    </row>
    <row r="613" spans="3:13" x14ac:dyDescent="0.25">
      <c r="C613" s="5"/>
      <c r="D613" s="15"/>
      <c r="E613" s="5"/>
      <c r="F613" s="5"/>
      <c r="G613" s="4"/>
      <c r="H613" s="5"/>
      <c r="I613" s="5"/>
      <c r="J613" s="5"/>
      <c r="L613" s="5"/>
      <c r="M613" s="5"/>
    </row>
    <row r="614" spans="3:13" x14ac:dyDescent="0.25">
      <c r="C614" s="5"/>
      <c r="D614" s="15"/>
      <c r="E614" s="5"/>
      <c r="F614" s="5"/>
      <c r="G614" s="4"/>
      <c r="H614" s="5"/>
      <c r="I614" s="5"/>
      <c r="J614" s="5"/>
    </row>
    <row r="615" spans="3:13" x14ac:dyDescent="0.25">
      <c r="C615" s="5"/>
      <c r="D615" s="15"/>
      <c r="E615" s="5"/>
      <c r="F615" s="5"/>
      <c r="G615" s="4"/>
      <c r="H615" s="5"/>
      <c r="I615" s="5"/>
      <c r="J615" s="5"/>
    </row>
    <row r="616" spans="3:13" x14ac:dyDescent="0.25">
      <c r="C616" s="5"/>
      <c r="D616" s="15"/>
      <c r="E616" s="5"/>
      <c r="F616" s="5"/>
      <c r="G616" s="4"/>
      <c r="H616" s="5"/>
      <c r="I616" s="5"/>
      <c r="J616" s="5"/>
      <c r="L616" s="5"/>
      <c r="M616" s="5"/>
    </row>
    <row r="617" spans="3:13" x14ac:dyDescent="0.25">
      <c r="C617" s="5"/>
      <c r="D617" s="15"/>
      <c r="E617" s="5"/>
      <c r="F617" s="5"/>
      <c r="G617" s="4"/>
      <c r="H617" s="5"/>
      <c r="I617" s="5"/>
      <c r="J617" s="5"/>
      <c r="L617" s="5"/>
      <c r="M617" s="5"/>
    </row>
    <row r="618" spans="3:13" x14ac:dyDescent="0.25">
      <c r="C618" s="5"/>
      <c r="D618" s="15"/>
      <c r="E618" s="5"/>
      <c r="F618" s="5"/>
      <c r="G618" s="4"/>
      <c r="H618" s="5"/>
      <c r="I618" s="5"/>
      <c r="J618" s="5"/>
      <c r="L618" s="5"/>
      <c r="M618" s="5"/>
    </row>
    <row r="619" spans="3:13" x14ac:dyDescent="0.25">
      <c r="C619" s="5"/>
      <c r="D619" s="15"/>
      <c r="E619" s="5"/>
      <c r="F619" s="5"/>
      <c r="G619" s="4"/>
      <c r="H619" s="5"/>
      <c r="I619" s="5"/>
      <c r="J619" s="5"/>
      <c r="L619" s="5"/>
      <c r="M619" s="5"/>
    </row>
    <row r="620" spans="3:13" x14ac:dyDescent="0.25">
      <c r="C620" s="5"/>
      <c r="D620" s="15"/>
      <c r="E620" s="5"/>
      <c r="F620" s="5"/>
      <c r="G620" s="4"/>
      <c r="H620" s="5"/>
      <c r="I620" s="5"/>
      <c r="J620" s="5"/>
      <c r="L620" s="5"/>
      <c r="M620" s="5"/>
    </row>
    <row r="621" spans="3:13" x14ac:dyDescent="0.25">
      <c r="C621" s="5"/>
      <c r="D621" s="15"/>
      <c r="E621" s="5"/>
      <c r="F621" s="5"/>
      <c r="G621" s="4"/>
      <c r="H621" s="5"/>
      <c r="I621" s="5"/>
      <c r="J621" s="5"/>
      <c r="L621" s="5"/>
      <c r="M621" s="5"/>
    </row>
    <row r="622" spans="3:13" x14ac:dyDescent="0.25">
      <c r="C622" s="5"/>
      <c r="D622" s="15"/>
      <c r="E622" s="5"/>
      <c r="F622" s="5"/>
      <c r="G622" s="4"/>
      <c r="H622" s="5"/>
      <c r="I622" s="5"/>
      <c r="J622" s="5"/>
      <c r="L622" s="5"/>
      <c r="M622" s="5"/>
    </row>
    <row r="623" spans="3:13" x14ac:dyDescent="0.25">
      <c r="C623" s="5"/>
      <c r="D623" s="15"/>
      <c r="E623" s="5"/>
      <c r="F623" s="5"/>
      <c r="G623" s="4"/>
      <c r="H623" s="5"/>
      <c r="I623" s="5"/>
      <c r="J623" s="5"/>
      <c r="L623" s="5"/>
      <c r="M623" s="5"/>
    </row>
    <row r="624" spans="3:13" x14ac:dyDescent="0.25">
      <c r="C624" s="5"/>
      <c r="D624" s="15"/>
      <c r="E624" s="5"/>
      <c r="F624" s="5"/>
      <c r="G624" s="4"/>
      <c r="H624" s="5"/>
      <c r="I624" s="5"/>
      <c r="J624" s="5"/>
      <c r="L624" s="5"/>
      <c r="M624" s="5"/>
    </row>
    <row r="625" spans="3:20" x14ac:dyDescent="0.25">
      <c r="C625" s="5"/>
      <c r="D625" s="15"/>
      <c r="E625" s="5"/>
      <c r="F625" s="5"/>
      <c r="G625" s="4"/>
      <c r="H625" s="5"/>
      <c r="I625" s="5"/>
      <c r="J625" s="5"/>
      <c r="L625" s="5"/>
      <c r="M625" s="5"/>
    </row>
    <row r="626" spans="3:20" x14ac:dyDescent="0.25">
      <c r="C626" s="5"/>
      <c r="D626" s="15"/>
      <c r="E626" s="5"/>
      <c r="F626" s="5"/>
      <c r="G626" s="4"/>
      <c r="H626" s="5"/>
      <c r="I626" s="5"/>
      <c r="J626" s="5"/>
      <c r="L626" s="5"/>
      <c r="M626" s="5"/>
      <c r="N626" s="5"/>
      <c r="Q626" s="5"/>
      <c r="R626" s="5"/>
      <c r="S626" s="5"/>
      <c r="T626" s="5"/>
    </row>
    <row r="627" spans="3:20" x14ac:dyDescent="0.25">
      <c r="C627" s="5"/>
      <c r="D627" s="15"/>
      <c r="E627" s="5"/>
      <c r="F627" s="5"/>
      <c r="G627" s="4"/>
      <c r="H627" s="5"/>
      <c r="I627" s="5"/>
      <c r="J627" s="5"/>
      <c r="L627" s="5"/>
      <c r="M627" s="5"/>
    </row>
    <row r="628" spans="3:20" x14ac:dyDescent="0.25">
      <c r="C628" s="5"/>
      <c r="D628" s="15"/>
      <c r="E628" s="5"/>
      <c r="F628" s="5"/>
      <c r="G628" s="4"/>
      <c r="H628" s="5"/>
      <c r="I628" s="5"/>
      <c r="J628" s="5"/>
      <c r="L628" s="5"/>
      <c r="M628" s="5"/>
    </row>
    <row r="629" spans="3:20" x14ac:dyDescent="0.25">
      <c r="C629" s="5"/>
      <c r="D629" s="15"/>
      <c r="E629" s="5"/>
      <c r="F629" s="5"/>
      <c r="G629" s="4"/>
      <c r="H629" s="5"/>
      <c r="I629" s="5"/>
      <c r="J629" s="5"/>
      <c r="L629" s="5"/>
      <c r="M629" s="5"/>
    </row>
    <row r="630" spans="3:20" x14ac:dyDescent="0.25">
      <c r="C630" s="5"/>
      <c r="D630" s="15"/>
      <c r="E630" s="5"/>
      <c r="F630" s="5"/>
      <c r="G630" s="4"/>
      <c r="H630" s="5"/>
      <c r="I630" s="5"/>
      <c r="J630" s="5"/>
      <c r="L630" s="5"/>
      <c r="M630" s="5"/>
    </row>
    <row r="631" spans="3:20" x14ac:dyDescent="0.25">
      <c r="C631" s="5"/>
      <c r="D631" s="15"/>
      <c r="E631" s="5"/>
      <c r="F631" s="5"/>
      <c r="G631" s="4"/>
      <c r="H631" s="5"/>
      <c r="I631" s="5"/>
      <c r="J631" s="5"/>
      <c r="L631" s="5"/>
      <c r="M631" s="5"/>
    </row>
    <row r="632" spans="3:20" x14ac:dyDescent="0.25">
      <c r="C632" s="5"/>
      <c r="D632" s="15"/>
      <c r="E632" s="5"/>
      <c r="F632" s="5"/>
      <c r="G632" s="4"/>
      <c r="H632" s="5"/>
      <c r="I632" s="5"/>
      <c r="J632" s="5"/>
      <c r="L632" s="5"/>
      <c r="M632" s="5"/>
    </row>
    <row r="633" spans="3:20" x14ac:dyDescent="0.25">
      <c r="C633" s="5"/>
      <c r="D633" s="15"/>
      <c r="E633" s="5"/>
      <c r="F633" s="5"/>
      <c r="G633" s="4"/>
      <c r="H633" s="5"/>
      <c r="I633" s="5"/>
      <c r="J633" s="5"/>
      <c r="L633" s="5"/>
      <c r="M633" s="5"/>
    </row>
    <row r="634" spans="3:20" x14ac:dyDescent="0.25">
      <c r="C634" s="5"/>
      <c r="D634" s="15"/>
      <c r="E634" s="5"/>
      <c r="F634" s="5"/>
      <c r="G634" s="4"/>
      <c r="H634" s="5"/>
      <c r="I634" s="5"/>
      <c r="J634" s="5"/>
      <c r="L634" s="5"/>
      <c r="M634" s="5"/>
    </row>
    <row r="635" spans="3:20" x14ac:dyDescent="0.25">
      <c r="C635" s="5"/>
      <c r="D635" s="15"/>
      <c r="E635" s="5"/>
      <c r="F635" s="5"/>
      <c r="G635" s="4"/>
      <c r="H635" s="5"/>
      <c r="I635" s="5"/>
      <c r="J635" s="5"/>
      <c r="L635" s="5"/>
      <c r="M635" s="5"/>
    </row>
    <row r="636" spans="3:20" x14ac:dyDescent="0.25">
      <c r="C636" s="5"/>
      <c r="D636" s="15"/>
      <c r="E636" s="5"/>
      <c r="F636" s="5"/>
      <c r="G636" s="4"/>
      <c r="H636" s="5"/>
      <c r="I636" s="5"/>
      <c r="J636" s="5"/>
      <c r="L636" s="5"/>
      <c r="M636" s="5"/>
    </row>
    <row r="637" spans="3:20" x14ac:dyDescent="0.25">
      <c r="C637" s="5"/>
      <c r="D637" s="15"/>
      <c r="E637" s="5"/>
      <c r="F637" s="5"/>
      <c r="G637" s="4"/>
      <c r="H637" s="5"/>
      <c r="I637" s="5"/>
      <c r="J637" s="5"/>
      <c r="L637" s="5"/>
      <c r="M637" s="5"/>
    </row>
    <row r="638" spans="3:20" x14ac:dyDescent="0.25">
      <c r="C638" s="5"/>
      <c r="D638" s="15"/>
      <c r="E638" s="5"/>
      <c r="F638" s="5"/>
      <c r="G638" s="4"/>
      <c r="H638" s="5"/>
      <c r="I638" s="5"/>
      <c r="J638" s="5"/>
      <c r="L638" s="5"/>
      <c r="M638" s="5"/>
    </row>
    <row r="639" spans="3:20" x14ac:dyDescent="0.25">
      <c r="C639" s="5"/>
      <c r="D639" s="15"/>
      <c r="E639" s="5"/>
      <c r="F639" s="5"/>
      <c r="G639" s="4"/>
      <c r="H639" s="5"/>
      <c r="I639" s="5"/>
      <c r="J639" s="5"/>
      <c r="L639" s="5"/>
      <c r="M639" s="5"/>
    </row>
    <row r="640" spans="3:20" x14ac:dyDescent="0.25">
      <c r="C640" s="5"/>
      <c r="D640" s="15"/>
      <c r="E640" s="5"/>
      <c r="F640" s="5"/>
      <c r="G640" s="4"/>
      <c r="H640" s="5"/>
      <c r="I640" s="5"/>
      <c r="J640" s="5"/>
      <c r="L640" s="5"/>
      <c r="M640" s="5"/>
    </row>
    <row r="641" spans="3:13" x14ac:dyDescent="0.25">
      <c r="C641" s="5"/>
      <c r="D641" s="15"/>
      <c r="E641" s="5"/>
      <c r="F641" s="5"/>
      <c r="G641" s="4"/>
      <c r="H641" s="5"/>
      <c r="I641" s="5"/>
      <c r="J641" s="5"/>
      <c r="L641" s="5"/>
      <c r="M641" s="5"/>
    </row>
    <row r="642" spans="3:13" x14ac:dyDescent="0.25">
      <c r="C642" s="5"/>
      <c r="D642" s="15"/>
      <c r="E642" s="5"/>
      <c r="F642" s="5"/>
      <c r="G642" s="4"/>
      <c r="H642" s="5"/>
      <c r="I642" s="5"/>
      <c r="J642" s="5"/>
      <c r="L642" s="5"/>
      <c r="M642" s="5"/>
    </row>
    <row r="643" spans="3:13" x14ac:dyDescent="0.25">
      <c r="C643" s="5"/>
      <c r="D643" s="15"/>
      <c r="E643" s="5"/>
      <c r="F643" s="5"/>
      <c r="G643" s="4"/>
      <c r="H643" s="5"/>
      <c r="I643" s="5"/>
      <c r="J643" s="5"/>
      <c r="L643" s="5"/>
      <c r="M643" s="5"/>
    </row>
    <row r="644" spans="3:13" x14ac:dyDescent="0.25">
      <c r="C644" s="5"/>
      <c r="D644" s="15"/>
      <c r="E644" s="5"/>
      <c r="F644" s="5"/>
      <c r="G644" s="4"/>
      <c r="H644" s="5"/>
      <c r="I644" s="5"/>
      <c r="J644" s="5"/>
      <c r="L644" s="5"/>
      <c r="M644" s="5"/>
    </row>
    <row r="645" spans="3:13" x14ac:dyDescent="0.25">
      <c r="C645" s="5"/>
      <c r="D645" s="15"/>
      <c r="E645" s="5"/>
      <c r="F645" s="5"/>
      <c r="G645" s="4"/>
      <c r="H645" s="5"/>
      <c r="I645" s="5"/>
      <c r="J645" s="5"/>
      <c r="L645" s="5"/>
      <c r="M645" s="5"/>
    </row>
    <row r="646" spans="3:13" x14ac:dyDescent="0.25">
      <c r="C646" s="5"/>
      <c r="D646" s="15"/>
      <c r="E646" s="5"/>
      <c r="F646" s="5"/>
      <c r="G646" s="4"/>
      <c r="H646" s="5"/>
      <c r="I646" s="5"/>
      <c r="J646" s="5"/>
      <c r="L646" s="5"/>
      <c r="M646" s="5"/>
    </row>
    <row r="647" spans="3:13" x14ac:dyDescent="0.25">
      <c r="C647" s="5"/>
      <c r="D647" s="15"/>
      <c r="E647" s="5"/>
      <c r="F647" s="5"/>
      <c r="G647" s="4"/>
      <c r="H647" s="5"/>
      <c r="I647" s="5"/>
      <c r="J647" s="5"/>
      <c r="L647" s="5"/>
      <c r="M647" s="5"/>
    </row>
    <row r="648" spans="3:13" x14ac:dyDescent="0.25">
      <c r="C648" s="5"/>
      <c r="D648" s="15"/>
      <c r="E648" s="5"/>
      <c r="F648" s="5"/>
      <c r="G648" s="4"/>
      <c r="H648" s="5"/>
      <c r="I648" s="5"/>
      <c r="J648" s="5"/>
    </row>
    <row r="649" spans="3:13" x14ac:dyDescent="0.25">
      <c r="C649" s="5"/>
      <c r="D649" s="15"/>
      <c r="E649" s="5"/>
      <c r="F649" s="5"/>
      <c r="G649" s="4"/>
      <c r="H649" s="5"/>
      <c r="I649" s="5"/>
      <c r="J649" s="5"/>
      <c r="L649" s="5"/>
      <c r="M649" s="5"/>
    </row>
    <row r="650" spans="3:13" x14ac:dyDescent="0.25">
      <c r="C650" s="5"/>
      <c r="D650" s="15"/>
      <c r="E650" s="5"/>
      <c r="F650" s="5"/>
      <c r="G650" s="4"/>
      <c r="H650" s="5"/>
      <c r="I650" s="5"/>
      <c r="J650" s="5"/>
      <c r="L650" s="5"/>
      <c r="M650" s="5"/>
    </row>
    <row r="651" spans="3:13" x14ac:dyDescent="0.25">
      <c r="C651" s="5"/>
      <c r="D651" s="15"/>
      <c r="E651" s="5"/>
      <c r="F651" s="5"/>
      <c r="G651" s="4"/>
      <c r="H651" s="5"/>
      <c r="I651" s="5"/>
      <c r="J651" s="5"/>
      <c r="L651" s="5"/>
      <c r="M651" s="5"/>
    </row>
    <row r="652" spans="3:13" x14ac:dyDescent="0.25">
      <c r="C652" s="5"/>
      <c r="D652" s="15"/>
      <c r="E652" s="5"/>
      <c r="F652" s="5"/>
      <c r="G652" s="4"/>
      <c r="H652" s="5"/>
      <c r="I652" s="5"/>
      <c r="J652" s="5"/>
      <c r="L652" s="5"/>
      <c r="M652" s="5"/>
    </row>
    <row r="653" spans="3:13" x14ac:dyDescent="0.25">
      <c r="C653" s="5"/>
      <c r="D653" s="15"/>
      <c r="E653" s="5"/>
      <c r="F653" s="5"/>
      <c r="G653" s="4"/>
      <c r="H653" s="5"/>
      <c r="I653" s="5"/>
      <c r="J653" s="5"/>
      <c r="L653" s="5"/>
      <c r="M653" s="5"/>
    </row>
    <row r="654" spans="3:13" x14ac:dyDescent="0.25">
      <c r="C654" s="5"/>
      <c r="D654" s="15"/>
      <c r="E654" s="5"/>
      <c r="F654" s="5"/>
      <c r="G654" s="4"/>
      <c r="H654" s="5"/>
      <c r="I654" s="5"/>
      <c r="J654" s="5"/>
      <c r="L654" s="5"/>
      <c r="M654" s="5"/>
    </row>
    <row r="655" spans="3:13" x14ac:dyDescent="0.25">
      <c r="C655" s="5"/>
      <c r="D655" s="15"/>
      <c r="E655" s="5"/>
      <c r="F655" s="5"/>
      <c r="G655" s="4"/>
      <c r="H655" s="5"/>
      <c r="I655" s="5"/>
      <c r="J655" s="5"/>
      <c r="L655" s="5"/>
      <c r="M655" s="5"/>
    </row>
    <row r="656" spans="3:13" x14ac:dyDescent="0.25">
      <c r="C656" s="5"/>
      <c r="D656" s="15"/>
      <c r="E656" s="5"/>
      <c r="F656" s="5"/>
      <c r="G656" s="4"/>
      <c r="H656" s="5"/>
      <c r="I656" s="5"/>
      <c r="J656" s="5"/>
      <c r="L656" s="5"/>
      <c r="M656" s="5"/>
    </row>
    <row r="657" spans="3:20" x14ac:dyDescent="0.25">
      <c r="C657" s="5"/>
      <c r="D657" s="15"/>
      <c r="E657" s="5"/>
      <c r="F657" s="5"/>
      <c r="G657" s="4"/>
      <c r="H657" s="5"/>
      <c r="I657" s="5"/>
      <c r="J657" s="5"/>
      <c r="L657" s="5"/>
      <c r="M657" s="5"/>
    </row>
    <row r="658" spans="3:20" x14ac:dyDescent="0.25">
      <c r="C658" s="5"/>
      <c r="D658" s="15"/>
      <c r="E658" s="5"/>
      <c r="F658" s="5"/>
      <c r="G658" s="4"/>
      <c r="H658" s="5"/>
      <c r="I658" s="5"/>
      <c r="J658" s="5"/>
      <c r="L658" s="5"/>
      <c r="M658" s="5"/>
    </row>
    <row r="659" spans="3:20" x14ac:dyDescent="0.25">
      <c r="C659" s="5"/>
      <c r="D659" s="15"/>
      <c r="E659" s="5"/>
      <c r="F659" s="5"/>
      <c r="G659" s="4"/>
      <c r="H659" s="5"/>
      <c r="I659" s="5"/>
      <c r="J659" s="5"/>
      <c r="L659" s="5"/>
      <c r="M659" s="5"/>
    </row>
    <row r="660" spans="3:20" x14ac:dyDescent="0.25">
      <c r="C660" s="5"/>
      <c r="D660" s="15"/>
      <c r="E660" s="5"/>
      <c r="F660" s="5"/>
      <c r="G660" s="4"/>
      <c r="H660" s="5"/>
      <c r="I660" s="5"/>
      <c r="J660" s="5"/>
      <c r="L660" s="5"/>
      <c r="M660" s="5"/>
    </row>
    <row r="661" spans="3:20" x14ac:dyDescent="0.25">
      <c r="C661" s="5"/>
      <c r="D661" s="15"/>
      <c r="E661" s="5"/>
      <c r="F661" s="5"/>
      <c r="G661" s="4"/>
      <c r="H661" s="5"/>
      <c r="I661" s="5"/>
      <c r="J661" s="5"/>
      <c r="L661" s="5"/>
      <c r="M661" s="5"/>
    </row>
    <row r="662" spans="3:20" x14ac:dyDescent="0.25">
      <c r="C662" s="5"/>
      <c r="D662" s="15"/>
      <c r="E662" s="5"/>
      <c r="F662" s="5"/>
      <c r="G662" s="4"/>
      <c r="H662" s="5"/>
      <c r="I662" s="5"/>
      <c r="J662" s="5"/>
      <c r="L662" s="5"/>
      <c r="M662" s="5"/>
    </row>
    <row r="663" spans="3:20" x14ac:dyDescent="0.25">
      <c r="C663" s="5"/>
      <c r="D663" s="15"/>
      <c r="E663" s="5"/>
      <c r="F663" s="5"/>
      <c r="G663" s="4"/>
      <c r="H663" s="5"/>
      <c r="I663" s="5"/>
      <c r="J663" s="5"/>
      <c r="L663" s="5"/>
      <c r="M663" s="5"/>
    </row>
    <row r="664" spans="3:20" x14ac:dyDescent="0.25">
      <c r="C664" s="5"/>
      <c r="D664" s="15"/>
      <c r="E664" s="5"/>
      <c r="F664" s="5"/>
      <c r="G664" s="4"/>
      <c r="H664" s="5"/>
      <c r="I664" s="5"/>
      <c r="J664" s="5"/>
      <c r="L664" s="5"/>
      <c r="M664" s="5"/>
      <c r="N664" s="5"/>
      <c r="P664" s="5"/>
      <c r="Q664" s="5"/>
      <c r="R664" s="5"/>
      <c r="S664" s="5"/>
      <c r="T664" s="5"/>
    </row>
    <row r="665" spans="3:20" x14ac:dyDescent="0.25">
      <c r="C665" s="5"/>
      <c r="D665" s="15"/>
      <c r="E665" s="5"/>
      <c r="F665" s="5"/>
      <c r="G665" s="4"/>
      <c r="H665" s="5"/>
      <c r="I665" s="5"/>
      <c r="J665" s="5"/>
      <c r="L665" s="5"/>
      <c r="M665" s="5"/>
    </row>
    <row r="666" spans="3:20" x14ac:dyDescent="0.25">
      <c r="C666" s="5"/>
      <c r="D666" s="15"/>
      <c r="E666" s="5"/>
      <c r="F666" s="5"/>
      <c r="G666" s="4"/>
      <c r="H666" s="5"/>
      <c r="I666" s="5"/>
      <c r="J666" s="5"/>
      <c r="L666" s="5"/>
      <c r="M666" s="5"/>
    </row>
    <row r="667" spans="3:20" x14ac:dyDescent="0.25">
      <c r="C667" s="5"/>
      <c r="D667" s="15"/>
      <c r="E667" s="5"/>
      <c r="F667" s="5"/>
      <c r="G667" s="4"/>
      <c r="H667" s="5"/>
      <c r="I667" s="5"/>
      <c r="J667" s="5"/>
      <c r="L667" s="5"/>
      <c r="M667" s="5"/>
    </row>
    <row r="668" spans="3:20" x14ac:dyDescent="0.25">
      <c r="C668" s="5"/>
      <c r="D668" s="15"/>
      <c r="E668" s="5"/>
      <c r="F668" s="5"/>
      <c r="G668" s="4"/>
      <c r="H668" s="5"/>
      <c r="I668" s="5"/>
      <c r="J668" s="5"/>
      <c r="L668" s="5"/>
      <c r="M668" s="5"/>
    </row>
    <row r="669" spans="3:20" x14ac:dyDescent="0.25">
      <c r="C669" s="5"/>
      <c r="D669" s="15"/>
      <c r="E669" s="5"/>
      <c r="F669" s="5"/>
      <c r="G669" s="4"/>
      <c r="H669" s="5"/>
      <c r="I669" s="5"/>
      <c r="J669" s="5"/>
      <c r="L669" s="5"/>
      <c r="M669" s="5"/>
    </row>
    <row r="670" spans="3:20" x14ac:dyDescent="0.25">
      <c r="C670" s="5"/>
      <c r="D670" s="15"/>
      <c r="E670" s="5"/>
      <c r="F670" s="5"/>
      <c r="G670" s="4"/>
      <c r="H670" s="5"/>
      <c r="I670" s="5"/>
      <c r="J670" s="5"/>
      <c r="L670" s="5"/>
      <c r="M670" s="5"/>
    </row>
    <row r="671" spans="3:20" x14ac:dyDescent="0.25">
      <c r="C671" s="5"/>
      <c r="D671" s="15"/>
      <c r="E671" s="5"/>
      <c r="F671" s="5"/>
      <c r="G671" s="4"/>
      <c r="H671" s="5"/>
      <c r="I671" s="5"/>
      <c r="J671" s="5"/>
      <c r="L671" s="5"/>
      <c r="M671" s="5"/>
    </row>
    <row r="672" spans="3:20" x14ac:dyDescent="0.25">
      <c r="C672" s="5"/>
      <c r="D672" s="15"/>
      <c r="E672" s="5"/>
      <c r="F672" s="5"/>
      <c r="G672" s="4"/>
      <c r="H672" s="5"/>
      <c r="I672" s="5"/>
      <c r="J672" s="5"/>
    </row>
    <row r="673" spans="3:20" x14ac:dyDescent="0.25">
      <c r="C673" s="5"/>
      <c r="D673" s="15"/>
      <c r="E673" s="5"/>
      <c r="F673" s="5"/>
      <c r="G673" s="4"/>
      <c r="H673" s="5"/>
      <c r="I673" s="5"/>
      <c r="J673" s="5"/>
      <c r="L673" s="5"/>
      <c r="M673" s="5"/>
    </row>
    <row r="674" spans="3:20" x14ac:dyDescent="0.25">
      <c r="C674" s="5"/>
      <c r="D674" s="15"/>
      <c r="E674" s="5"/>
      <c r="F674" s="5"/>
      <c r="G674" s="4"/>
      <c r="H674" s="5"/>
      <c r="I674" s="5"/>
      <c r="J674" s="5"/>
      <c r="L674" s="5"/>
      <c r="M674" s="5"/>
    </row>
    <row r="675" spans="3:20" x14ac:dyDescent="0.25">
      <c r="C675" s="5"/>
      <c r="D675" s="15"/>
      <c r="E675" s="5"/>
      <c r="F675" s="5"/>
      <c r="G675" s="4"/>
      <c r="H675" s="5"/>
      <c r="I675" s="5"/>
      <c r="J675" s="5"/>
      <c r="L675" s="5"/>
      <c r="M675" s="5"/>
    </row>
    <row r="676" spans="3:20" x14ac:dyDescent="0.25">
      <c r="C676" s="5"/>
      <c r="D676" s="15"/>
      <c r="E676" s="5"/>
      <c r="F676" s="5"/>
      <c r="G676" s="4"/>
      <c r="H676" s="5"/>
      <c r="I676" s="5"/>
      <c r="J676" s="5"/>
      <c r="L676" s="5"/>
      <c r="M676" s="5"/>
    </row>
    <row r="677" spans="3:20" x14ac:dyDescent="0.25">
      <c r="C677" s="5"/>
      <c r="D677" s="15"/>
      <c r="E677" s="5"/>
      <c r="F677" s="5"/>
      <c r="G677" s="4"/>
      <c r="H677" s="5"/>
      <c r="I677" s="5"/>
      <c r="J677" s="5"/>
      <c r="L677" s="5"/>
      <c r="M677" s="5"/>
    </row>
    <row r="678" spans="3:20" x14ac:dyDescent="0.25">
      <c r="C678" s="5"/>
      <c r="D678" s="15"/>
      <c r="E678" s="5"/>
      <c r="F678" s="5"/>
      <c r="G678" s="4"/>
      <c r="H678" s="5"/>
      <c r="I678" s="5"/>
      <c r="J678" s="5"/>
      <c r="L678" s="5"/>
      <c r="M678" s="5"/>
    </row>
    <row r="679" spans="3:20" x14ac:dyDescent="0.25">
      <c r="C679" s="5"/>
      <c r="D679" s="15"/>
      <c r="E679" s="5"/>
      <c r="F679" s="5"/>
      <c r="G679" s="4"/>
      <c r="H679" s="5"/>
      <c r="I679" s="5"/>
      <c r="J679" s="5"/>
      <c r="L679" s="5"/>
      <c r="M679" s="5"/>
    </row>
    <row r="680" spans="3:20" x14ac:dyDescent="0.25">
      <c r="C680" s="5"/>
      <c r="D680" s="15"/>
      <c r="E680" s="5"/>
      <c r="F680" s="5"/>
      <c r="G680" s="4"/>
      <c r="H680" s="5"/>
      <c r="I680" s="5"/>
      <c r="J680" s="5"/>
      <c r="L680" s="5"/>
      <c r="M680" s="5"/>
    </row>
    <row r="681" spans="3:20" x14ac:dyDescent="0.25">
      <c r="C681" s="5"/>
      <c r="D681" s="15"/>
      <c r="E681" s="5"/>
      <c r="F681" s="5"/>
      <c r="G681" s="4"/>
      <c r="H681" s="5"/>
      <c r="I681" s="5"/>
      <c r="J681" s="5"/>
      <c r="L681" s="5"/>
      <c r="M681" s="5"/>
    </row>
    <row r="682" spans="3:20" x14ac:dyDescent="0.25">
      <c r="C682" s="5"/>
      <c r="D682" s="15"/>
      <c r="E682" s="5"/>
      <c r="F682" s="5"/>
      <c r="G682" s="4"/>
      <c r="H682" s="5"/>
      <c r="I682" s="5"/>
      <c r="J682" s="5"/>
    </row>
    <row r="683" spans="3:20" x14ac:dyDescent="0.25">
      <c r="C683" s="5"/>
      <c r="D683" s="15"/>
      <c r="E683" s="5"/>
      <c r="F683" s="5"/>
      <c r="G683" s="4"/>
      <c r="H683" s="5"/>
      <c r="I683" s="5"/>
      <c r="J683" s="5"/>
      <c r="L683" s="5"/>
      <c r="M683" s="5"/>
    </row>
    <row r="684" spans="3:20" x14ac:dyDescent="0.25">
      <c r="C684" s="5"/>
      <c r="D684" s="15"/>
      <c r="E684" s="5"/>
      <c r="F684" s="5"/>
      <c r="G684" s="4"/>
      <c r="H684" s="5"/>
      <c r="I684" s="5"/>
      <c r="J684" s="5"/>
      <c r="L684" s="5"/>
      <c r="M684" s="5"/>
    </row>
    <row r="685" spans="3:20" x14ac:dyDescent="0.25">
      <c r="C685" s="5"/>
      <c r="D685" s="15"/>
      <c r="E685" s="5"/>
      <c r="F685" s="5"/>
      <c r="G685" s="4"/>
      <c r="H685" s="5"/>
      <c r="I685" s="5"/>
      <c r="J685" s="5"/>
      <c r="L685" s="5"/>
      <c r="M685" s="5"/>
    </row>
    <row r="686" spans="3:20" x14ac:dyDescent="0.25">
      <c r="C686" s="5"/>
      <c r="D686" s="15"/>
      <c r="E686" s="5"/>
      <c r="F686" s="5"/>
      <c r="G686" s="4"/>
      <c r="H686" s="5"/>
      <c r="I686" s="5"/>
      <c r="J686" s="5"/>
      <c r="L686" s="5"/>
      <c r="M686" s="5"/>
    </row>
    <row r="687" spans="3:20" x14ac:dyDescent="0.25">
      <c r="C687" s="5"/>
      <c r="D687" s="15"/>
      <c r="E687" s="5"/>
      <c r="F687" s="5"/>
      <c r="G687" s="4"/>
      <c r="H687" s="5"/>
      <c r="I687" s="5"/>
      <c r="J687" s="5"/>
      <c r="L687" s="5"/>
      <c r="M687" s="5"/>
      <c r="N687" s="5"/>
      <c r="Q687" s="5"/>
      <c r="R687" s="5"/>
      <c r="S687" s="5"/>
      <c r="T687" s="5"/>
    </row>
    <row r="688" spans="3:20" x14ac:dyDescent="0.25">
      <c r="C688" s="5"/>
      <c r="D688" s="15"/>
      <c r="E688" s="5"/>
      <c r="F688" s="5"/>
      <c r="G688" s="4"/>
      <c r="H688" s="5"/>
      <c r="I688" s="5"/>
      <c r="J688" s="5"/>
    </row>
    <row r="689" spans="3:13" x14ac:dyDescent="0.25">
      <c r="C689" s="5"/>
      <c r="D689" s="15"/>
      <c r="E689" s="5"/>
      <c r="F689" s="5"/>
      <c r="G689" s="4"/>
      <c r="H689" s="5"/>
      <c r="I689" s="5"/>
      <c r="J689" s="5"/>
      <c r="L689" s="5"/>
      <c r="M689" s="5"/>
    </row>
    <row r="690" spans="3:13" x14ac:dyDescent="0.25">
      <c r="C690" s="5"/>
      <c r="D690" s="15"/>
      <c r="E690" s="5"/>
      <c r="F690" s="5"/>
      <c r="G690" s="4"/>
      <c r="H690" s="5"/>
      <c r="I690" s="5"/>
      <c r="J690" s="5"/>
      <c r="L690" s="5"/>
      <c r="M690" s="5"/>
    </row>
    <row r="691" spans="3:13" x14ac:dyDescent="0.25">
      <c r="C691" s="5"/>
      <c r="D691" s="15"/>
      <c r="E691" s="5"/>
      <c r="F691" s="5"/>
      <c r="G691" s="4"/>
      <c r="H691" s="5"/>
      <c r="I691" s="5"/>
      <c r="J691" s="5"/>
      <c r="L691" s="5"/>
      <c r="M691" s="5"/>
    </row>
    <row r="692" spans="3:13" x14ac:dyDescent="0.25">
      <c r="C692" s="5"/>
      <c r="D692" s="15"/>
      <c r="E692" s="5"/>
      <c r="F692" s="5"/>
      <c r="G692" s="4"/>
      <c r="H692" s="5"/>
      <c r="I692" s="5"/>
      <c r="J692" s="5"/>
      <c r="L692" s="5"/>
      <c r="M692" s="5"/>
    </row>
    <row r="693" spans="3:13" x14ac:dyDescent="0.25">
      <c r="C693" s="5"/>
      <c r="D693" s="15"/>
      <c r="E693" s="5"/>
      <c r="F693" s="5"/>
      <c r="G693" s="4"/>
      <c r="H693" s="5"/>
      <c r="I693" s="5"/>
      <c r="J693" s="5"/>
    </row>
    <row r="694" spans="3:13" x14ac:dyDescent="0.25">
      <c r="C694" s="5"/>
      <c r="D694" s="15"/>
      <c r="E694" s="5"/>
      <c r="F694" s="5"/>
      <c r="G694" s="4"/>
      <c r="H694" s="5"/>
      <c r="I694" s="5"/>
      <c r="J694" s="5"/>
      <c r="L694" s="5"/>
      <c r="M694" s="5"/>
    </row>
    <row r="695" spans="3:13" x14ac:dyDescent="0.25">
      <c r="C695" s="5"/>
      <c r="D695" s="15"/>
      <c r="E695" s="5"/>
      <c r="F695" s="5"/>
      <c r="G695" s="4"/>
      <c r="H695" s="5"/>
      <c r="I695" s="5"/>
      <c r="J695" s="5"/>
      <c r="L695" s="5"/>
      <c r="M695" s="5"/>
    </row>
    <row r="696" spans="3:13" x14ac:dyDescent="0.25">
      <c r="C696" s="5"/>
      <c r="D696" s="15"/>
      <c r="E696" s="5"/>
      <c r="F696" s="5"/>
      <c r="G696" s="4"/>
      <c r="H696" s="5"/>
      <c r="I696" s="5"/>
      <c r="J696" s="5"/>
      <c r="L696" s="5"/>
      <c r="M696" s="5"/>
    </row>
    <row r="697" spans="3:13" x14ac:dyDescent="0.25">
      <c r="C697" s="5"/>
      <c r="D697" s="15"/>
      <c r="E697" s="5"/>
      <c r="F697" s="5"/>
      <c r="G697" s="4"/>
      <c r="H697" s="5"/>
      <c r="I697" s="5"/>
      <c r="J697" s="5"/>
      <c r="L697" s="5"/>
      <c r="M697" s="5"/>
    </row>
    <row r="698" spans="3:13" x14ac:dyDescent="0.25">
      <c r="C698" s="5"/>
      <c r="D698" s="15"/>
      <c r="E698" s="5"/>
      <c r="F698" s="5"/>
      <c r="G698" s="4"/>
      <c r="H698" s="5"/>
      <c r="I698" s="5"/>
      <c r="J698" s="5"/>
      <c r="L698" s="5"/>
      <c r="M698" s="5"/>
    </row>
    <row r="699" spans="3:13" x14ac:dyDescent="0.25">
      <c r="C699" s="5"/>
      <c r="D699" s="15"/>
      <c r="E699" s="5"/>
      <c r="F699" s="5"/>
      <c r="G699" s="4"/>
      <c r="H699" s="5"/>
      <c r="I699" s="5"/>
      <c r="J699" s="5"/>
      <c r="L699" s="5"/>
      <c r="M699" s="5"/>
    </row>
    <row r="700" spans="3:13" x14ac:dyDescent="0.25">
      <c r="C700" s="5"/>
      <c r="D700" s="15"/>
      <c r="E700" s="5"/>
      <c r="F700" s="5"/>
      <c r="G700" s="4"/>
      <c r="H700" s="5"/>
      <c r="I700" s="5"/>
      <c r="J700" s="5"/>
      <c r="L700" s="5"/>
      <c r="M700" s="5"/>
    </row>
    <row r="701" spans="3:13" x14ac:dyDescent="0.25">
      <c r="C701" s="5"/>
      <c r="D701" s="15"/>
      <c r="E701" s="5"/>
      <c r="F701" s="5"/>
      <c r="G701" s="4"/>
      <c r="H701" s="5"/>
      <c r="I701" s="5"/>
      <c r="J701" s="5"/>
      <c r="L701" s="5"/>
      <c r="M701" s="5"/>
    </row>
    <row r="702" spans="3:13" x14ac:dyDescent="0.25">
      <c r="C702" s="5"/>
      <c r="D702" s="15"/>
      <c r="E702" s="5"/>
      <c r="F702" s="5"/>
      <c r="G702" s="4"/>
      <c r="H702" s="5"/>
      <c r="I702" s="5"/>
      <c r="J702" s="5"/>
      <c r="L702" s="5"/>
      <c r="M702" s="5"/>
    </row>
    <row r="703" spans="3:13" x14ac:dyDescent="0.25">
      <c r="C703" s="5"/>
      <c r="D703" s="15"/>
      <c r="E703" s="5"/>
      <c r="F703" s="5"/>
      <c r="G703" s="4"/>
      <c r="H703" s="5"/>
      <c r="I703" s="5"/>
      <c r="J703" s="5"/>
      <c r="L703" s="5"/>
      <c r="M703" s="5"/>
    </row>
    <row r="704" spans="3:13" x14ac:dyDescent="0.25">
      <c r="C704" s="5"/>
      <c r="D704" s="15"/>
      <c r="E704" s="5"/>
      <c r="F704" s="5"/>
      <c r="G704" s="4"/>
      <c r="H704" s="5"/>
      <c r="I704" s="5"/>
      <c r="J704" s="5"/>
    </row>
    <row r="705" spans="3:20" x14ac:dyDescent="0.25">
      <c r="C705" s="5"/>
      <c r="D705" s="15"/>
      <c r="E705" s="5"/>
      <c r="F705" s="5"/>
      <c r="G705" s="4"/>
      <c r="H705" s="5"/>
      <c r="I705" s="5"/>
      <c r="J705" s="5"/>
      <c r="L705" s="5"/>
      <c r="M705" s="5"/>
    </row>
    <row r="706" spans="3:20" x14ac:dyDescent="0.25">
      <c r="C706" s="5"/>
      <c r="D706" s="15"/>
      <c r="E706" s="5"/>
      <c r="F706" s="5"/>
      <c r="G706" s="4"/>
      <c r="H706" s="5"/>
      <c r="I706" s="5"/>
      <c r="J706" s="5"/>
      <c r="L706" s="5"/>
      <c r="M706" s="5"/>
    </row>
    <row r="707" spans="3:20" x14ac:dyDescent="0.25">
      <c r="C707" s="5"/>
      <c r="D707" s="15"/>
      <c r="E707" s="5"/>
      <c r="F707" s="5"/>
      <c r="G707" s="4"/>
      <c r="H707" s="5"/>
      <c r="I707" s="5"/>
      <c r="J707" s="5"/>
      <c r="L707" s="5"/>
      <c r="M707" s="5"/>
    </row>
    <row r="708" spans="3:20" x14ac:dyDescent="0.25">
      <c r="C708" s="5"/>
      <c r="D708" s="15"/>
      <c r="E708" s="5"/>
      <c r="F708" s="5"/>
      <c r="G708" s="4"/>
      <c r="H708" s="5"/>
      <c r="I708" s="5"/>
      <c r="J708" s="5"/>
      <c r="L708" s="5"/>
      <c r="M708" s="5"/>
    </row>
    <row r="709" spans="3:20" x14ac:dyDescent="0.25">
      <c r="C709" s="5"/>
      <c r="D709" s="15"/>
      <c r="E709" s="5"/>
      <c r="F709" s="5"/>
      <c r="G709" s="4"/>
      <c r="H709" s="5"/>
      <c r="I709" s="5"/>
      <c r="J709" s="5"/>
      <c r="L709" s="5"/>
      <c r="M709" s="5"/>
      <c r="N709" s="5"/>
      <c r="Q709" s="5"/>
      <c r="R709" s="5"/>
      <c r="S709" s="5"/>
      <c r="T709" s="5"/>
    </row>
    <row r="710" spans="3:20" x14ac:dyDescent="0.25">
      <c r="C710" s="5"/>
      <c r="D710" s="15"/>
      <c r="E710" s="5"/>
      <c r="F710" s="5"/>
      <c r="G710" s="4"/>
      <c r="H710" s="5"/>
      <c r="I710" s="5"/>
      <c r="J710" s="5"/>
      <c r="L710" s="5"/>
      <c r="M710" s="5"/>
    </row>
    <row r="711" spans="3:20" x14ac:dyDescent="0.25">
      <c r="C711" s="5"/>
      <c r="D711" s="15"/>
      <c r="E711" s="5"/>
      <c r="F711" s="5"/>
      <c r="G711" s="4"/>
      <c r="H711" s="5"/>
      <c r="I711" s="5"/>
      <c r="J711" s="5"/>
      <c r="L711" s="5"/>
      <c r="M711" s="5"/>
    </row>
    <row r="712" spans="3:20" x14ac:dyDescent="0.25">
      <c r="C712" s="5"/>
      <c r="D712" s="15"/>
      <c r="E712" s="5"/>
      <c r="F712" s="5"/>
      <c r="G712" s="4"/>
      <c r="H712" s="5"/>
      <c r="I712" s="5"/>
      <c r="J712" s="5"/>
      <c r="L712" s="5"/>
      <c r="M712" s="5"/>
    </row>
    <row r="713" spans="3:20" x14ac:dyDescent="0.25">
      <c r="C713" s="5"/>
      <c r="D713" s="15"/>
      <c r="E713" s="5"/>
      <c r="F713" s="5"/>
      <c r="G713" s="4"/>
      <c r="H713" s="5"/>
      <c r="I713" s="5"/>
      <c r="J713" s="5"/>
      <c r="L713" s="5"/>
      <c r="M713" s="5"/>
    </row>
    <row r="714" spans="3:20" x14ac:dyDescent="0.25">
      <c r="C714" s="5"/>
      <c r="D714" s="15"/>
      <c r="E714" s="5"/>
      <c r="F714" s="5"/>
      <c r="G714" s="4"/>
      <c r="H714" s="5"/>
      <c r="I714" s="5"/>
      <c r="J714" s="5"/>
      <c r="L714" s="5"/>
      <c r="M714" s="5"/>
    </row>
    <row r="715" spans="3:20" x14ac:dyDescent="0.25">
      <c r="C715" s="5"/>
      <c r="D715" s="15"/>
      <c r="E715" s="5"/>
      <c r="F715" s="5"/>
      <c r="G715" s="4"/>
      <c r="H715" s="5"/>
      <c r="I715" s="5"/>
      <c r="J715" s="5"/>
      <c r="L715" s="5"/>
      <c r="M715" s="5"/>
    </row>
    <row r="716" spans="3:20" x14ac:dyDescent="0.25">
      <c r="C716" s="5"/>
      <c r="D716" s="15"/>
      <c r="E716" s="5"/>
      <c r="F716" s="5"/>
      <c r="G716" s="4"/>
      <c r="H716" s="5"/>
      <c r="I716" s="5"/>
      <c r="J716" s="5"/>
      <c r="L716" s="5"/>
      <c r="M716" s="5"/>
      <c r="P716" s="5"/>
    </row>
    <row r="717" spans="3:20" x14ac:dyDescent="0.25">
      <c r="C717" s="5"/>
      <c r="D717" s="15"/>
      <c r="E717" s="5"/>
      <c r="F717" s="5"/>
      <c r="G717" s="4"/>
      <c r="H717" s="5"/>
      <c r="I717" s="5"/>
      <c r="J717" s="5"/>
      <c r="L717" s="5"/>
      <c r="M717" s="5"/>
    </row>
    <row r="718" spans="3:20" x14ac:dyDescent="0.25">
      <c r="C718" s="5"/>
      <c r="D718" s="15"/>
      <c r="E718" s="5"/>
      <c r="F718" s="5"/>
      <c r="G718" s="4"/>
      <c r="H718" s="5"/>
      <c r="I718" s="5"/>
      <c r="J718" s="5"/>
      <c r="L718" s="5"/>
      <c r="M718" s="5"/>
    </row>
    <row r="719" spans="3:20" x14ac:dyDescent="0.25">
      <c r="C719" s="5"/>
      <c r="D719" s="15"/>
      <c r="E719" s="5"/>
      <c r="F719" s="5"/>
      <c r="G719" s="4"/>
      <c r="H719" s="5"/>
      <c r="I719" s="5"/>
      <c r="J719" s="5"/>
      <c r="L719" s="5"/>
      <c r="M719" s="5"/>
    </row>
    <row r="720" spans="3:20" x14ac:dyDescent="0.25">
      <c r="C720" s="5"/>
      <c r="D720" s="15"/>
      <c r="E720" s="5"/>
      <c r="F720" s="5"/>
      <c r="G720" s="4"/>
      <c r="H720" s="5"/>
      <c r="I720" s="5"/>
      <c r="J720" s="5"/>
      <c r="L720" s="5"/>
      <c r="M720" s="5"/>
    </row>
    <row r="721" spans="3:13" x14ac:dyDescent="0.25">
      <c r="C721" s="5"/>
      <c r="D721" s="15"/>
      <c r="E721" s="5"/>
      <c r="F721" s="5"/>
      <c r="G721" s="4"/>
      <c r="H721" s="5"/>
      <c r="I721" s="5"/>
      <c r="J721" s="5"/>
      <c r="L721" s="5"/>
      <c r="M721" s="5"/>
    </row>
    <row r="722" spans="3:13" x14ac:dyDescent="0.25">
      <c r="C722" s="5"/>
      <c r="D722" s="15"/>
      <c r="E722" s="5"/>
      <c r="F722" s="5"/>
      <c r="G722" s="4"/>
      <c r="H722" s="5"/>
      <c r="I722" s="5"/>
      <c r="J722" s="5"/>
      <c r="L722" s="5"/>
      <c r="M722" s="5"/>
    </row>
    <row r="723" spans="3:13" x14ac:dyDescent="0.25">
      <c r="C723" s="5"/>
      <c r="D723" s="15"/>
      <c r="E723" s="5"/>
      <c r="F723" s="5"/>
      <c r="G723" s="4"/>
      <c r="H723" s="5"/>
      <c r="I723" s="5"/>
      <c r="J723" s="5"/>
      <c r="L723" s="5"/>
      <c r="M723" s="5"/>
    </row>
    <row r="724" spans="3:13" x14ac:dyDescent="0.25">
      <c r="C724" s="5"/>
      <c r="D724" s="15"/>
      <c r="E724" s="5"/>
      <c r="F724" s="5"/>
      <c r="G724" s="4"/>
      <c r="H724" s="5"/>
      <c r="I724" s="5"/>
      <c r="J724" s="5"/>
      <c r="L724" s="5"/>
      <c r="M724" s="5"/>
    </row>
    <row r="725" spans="3:13" x14ac:dyDescent="0.25">
      <c r="C725" s="5"/>
      <c r="D725" s="15"/>
      <c r="E725" s="5"/>
      <c r="F725" s="5"/>
      <c r="G725" s="4"/>
      <c r="H725" s="5"/>
      <c r="I725" s="5"/>
      <c r="J725" s="5"/>
      <c r="L725" s="5"/>
      <c r="M725" s="5"/>
    </row>
    <row r="726" spans="3:13" x14ac:dyDescent="0.25">
      <c r="C726" s="5"/>
      <c r="D726" s="15"/>
      <c r="E726" s="5"/>
      <c r="F726" s="5"/>
      <c r="G726" s="4"/>
      <c r="H726" s="5"/>
      <c r="I726" s="5"/>
      <c r="J726" s="5"/>
      <c r="L726" s="5"/>
      <c r="M726" s="5"/>
    </row>
    <row r="727" spans="3:13" x14ac:dyDescent="0.25">
      <c r="C727" s="5"/>
      <c r="D727" s="15"/>
      <c r="E727" s="5"/>
      <c r="F727" s="5"/>
      <c r="G727" s="4"/>
      <c r="H727" s="5"/>
      <c r="I727" s="5"/>
      <c r="J727" s="5"/>
      <c r="L727" s="5"/>
      <c r="M727" s="5"/>
    </row>
    <row r="728" spans="3:13" x14ac:dyDescent="0.25">
      <c r="C728" s="5"/>
      <c r="D728" s="15"/>
      <c r="E728" s="5"/>
      <c r="F728" s="5"/>
      <c r="G728" s="4"/>
      <c r="H728" s="5"/>
      <c r="I728" s="5"/>
      <c r="J728" s="5"/>
      <c r="L728" s="5"/>
      <c r="M728" s="5"/>
    </row>
    <row r="729" spans="3:13" x14ac:dyDescent="0.25">
      <c r="C729" s="5"/>
      <c r="D729" s="15"/>
      <c r="E729" s="5"/>
      <c r="F729" s="5"/>
      <c r="G729" s="4"/>
      <c r="H729" s="5"/>
      <c r="I729" s="5"/>
      <c r="J729" s="5"/>
      <c r="L729" s="5"/>
      <c r="M729" s="5"/>
    </row>
    <row r="730" spans="3:13" x14ac:dyDescent="0.25">
      <c r="C730" s="5"/>
      <c r="D730" s="15"/>
      <c r="E730" s="5"/>
      <c r="F730" s="5"/>
      <c r="G730" s="4"/>
      <c r="H730" s="5"/>
      <c r="I730" s="5"/>
      <c r="J730" s="5"/>
      <c r="L730" s="5"/>
      <c r="M730" s="5"/>
    </row>
    <row r="731" spans="3:13" x14ac:dyDescent="0.25">
      <c r="C731" s="5"/>
      <c r="D731" s="15"/>
      <c r="E731" s="5"/>
      <c r="F731" s="5"/>
      <c r="G731" s="4"/>
      <c r="H731" s="5"/>
      <c r="I731" s="5"/>
      <c r="J731" s="5"/>
      <c r="L731" s="5"/>
      <c r="M731" s="5"/>
    </row>
    <row r="732" spans="3:13" x14ac:dyDescent="0.25">
      <c r="C732" s="5"/>
      <c r="D732" s="15"/>
      <c r="E732" s="5"/>
      <c r="F732" s="5"/>
      <c r="G732" s="4"/>
      <c r="H732" s="5"/>
      <c r="I732" s="5"/>
      <c r="J732" s="5"/>
      <c r="L732" s="5"/>
      <c r="M732" s="5"/>
    </row>
    <row r="733" spans="3:13" x14ac:dyDescent="0.25">
      <c r="C733" s="5"/>
      <c r="D733" s="15"/>
      <c r="E733" s="5"/>
      <c r="F733" s="5"/>
      <c r="G733" s="4"/>
      <c r="H733" s="5"/>
      <c r="I733" s="5"/>
      <c r="J733" s="5"/>
      <c r="L733" s="5"/>
      <c r="M733" s="5"/>
    </row>
    <row r="734" spans="3:13" x14ac:dyDescent="0.25">
      <c r="C734" s="5"/>
      <c r="D734" s="15"/>
      <c r="E734" s="5"/>
      <c r="F734" s="5"/>
      <c r="G734" s="4"/>
      <c r="H734" s="5"/>
      <c r="I734" s="5"/>
      <c r="J734" s="5"/>
      <c r="L734" s="5"/>
      <c r="M734" s="5"/>
    </row>
    <row r="735" spans="3:13" x14ac:dyDescent="0.25">
      <c r="C735" s="5"/>
      <c r="D735" s="15"/>
      <c r="E735" s="5"/>
      <c r="F735" s="5"/>
      <c r="G735" s="4"/>
      <c r="H735" s="5"/>
      <c r="I735" s="5"/>
      <c r="J735" s="5"/>
      <c r="L735" s="5"/>
      <c r="M735" s="5"/>
    </row>
    <row r="736" spans="3:13" x14ac:dyDescent="0.25">
      <c r="C736" s="5"/>
      <c r="D736" s="15"/>
      <c r="E736" s="5"/>
      <c r="F736" s="5"/>
      <c r="G736" s="4"/>
      <c r="H736" s="5"/>
      <c r="I736" s="5"/>
      <c r="J736" s="5"/>
      <c r="L736" s="5"/>
      <c r="M736" s="5"/>
    </row>
    <row r="737" spans="3:15" x14ac:dyDescent="0.25">
      <c r="C737" s="5"/>
      <c r="D737" s="15"/>
      <c r="E737" s="5"/>
      <c r="F737" s="5"/>
      <c r="G737" s="4"/>
      <c r="H737" s="5"/>
      <c r="I737" s="5"/>
      <c r="J737" s="5"/>
      <c r="L737" s="5"/>
      <c r="M737" s="5"/>
    </row>
    <row r="738" spans="3:15" x14ac:dyDescent="0.25">
      <c r="C738" s="5"/>
      <c r="D738" s="15"/>
      <c r="E738" s="5"/>
      <c r="F738" s="5"/>
      <c r="G738" s="4"/>
      <c r="H738" s="5"/>
      <c r="I738" s="5"/>
      <c r="J738" s="5"/>
      <c r="L738" s="5"/>
      <c r="M738" s="5"/>
    </row>
    <row r="739" spans="3:15" x14ac:dyDescent="0.25">
      <c r="C739" s="5"/>
      <c r="D739" s="15"/>
      <c r="E739" s="5"/>
      <c r="F739" s="5"/>
      <c r="G739" s="4"/>
      <c r="H739" s="5"/>
      <c r="I739" s="5"/>
      <c r="J739" s="5"/>
      <c r="L739" s="5"/>
      <c r="M739" s="5"/>
    </row>
    <row r="740" spans="3:15" x14ac:dyDescent="0.25">
      <c r="C740" s="5"/>
      <c r="D740" s="15"/>
      <c r="E740" s="5"/>
      <c r="F740" s="5"/>
      <c r="G740" s="4"/>
      <c r="H740" s="5"/>
      <c r="I740" s="5"/>
      <c r="J740" s="5"/>
      <c r="L740" s="5"/>
      <c r="M740" s="5"/>
    </row>
    <row r="741" spans="3:15" x14ac:dyDescent="0.25">
      <c r="C741" s="5"/>
      <c r="D741" s="15"/>
      <c r="E741" s="5"/>
      <c r="F741" s="5"/>
      <c r="G741" s="4"/>
      <c r="H741" s="5"/>
      <c r="I741" s="5"/>
      <c r="J741" s="5"/>
      <c r="L741" s="5"/>
      <c r="M741" s="5"/>
      <c r="O741" s="5"/>
    </row>
    <row r="742" spans="3:15" x14ac:dyDescent="0.25">
      <c r="C742" s="5"/>
      <c r="D742" s="15"/>
      <c r="E742" s="5"/>
      <c r="F742" s="5"/>
      <c r="G742" s="4"/>
      <c r="H742" s="5"/>
      <c r="I742" s="5"/>
      <c r="J742" s="5"/>
      <c r="L742" s="5"/>
      <c r="M742" s="5"/>
    </row>
    <row r="743" spans="3:15" x14ac:dyDescent="0.25">
      <c r="C743" s="5"/>
      <c r="D743" s="15"/>
      <c r="E743" s="5"/>
      <c r="F743" s="5"/>
      <c r="G743" s="4"/>
      <c r="H743" s="5"/>
      <c r="I743" s="5"/>
      <c r="J743" s="5"/>
      <c r="L743" s="5"/>
      <c r="M743" s="5"/>
    </row>
    <row r="744" spans="3:15" x14ac:dyDescent="0.25">
      <c r="C744" s="5"/>
      <c r="D744" s="15"/>
      <c r="E744" s="5"/>
      <c r="F744" s="5"/>
      <c r="G744" s="4"/>
      <c r="H744" s="5"/>
      <c r="I744" s="5"/>
      <c r="J744" s="5"/>
      <c r="L744" s="5"/>
      <c r="M744" s="5"/>
    </row>
    <row r="745" spans="3:15" x14ac:dyDescent="0.25">
      <c r="C745" s="5"/>
      <c r="D745" s="15"/>
      <c r="E745" s="5"/>
      <c r="F745" s="5"/>
      <c r="G745" s="4"/>
      <c r="H745" s="5"/>
      <c r="I745" s="5"/>
      <c r="J745" s="5"/>
      <c r="L745" s="5"/>
      <c r="M745" s="5"/>
    </row>
    <row r="746" spans="3:15" x14ac:dyDescent="0.25">
      <c r="C746" s="5"/>
      <c r="D746" s="15"/>
      <c r="E746" s="5"/>
      <c r="F746" s="5"/>
      <c r="G746" s="4"/>
      <c r="H746" s="5"/>
      <c r="I746" s="5"/>
      <c r="J746" s="5"/>
      <c r="L746" s="5"/>
      <c r="M746" s="5"/>
    </row>
    <row r="747" spans="3:15" x14ac:dyDescent="0.25">
      <c r="C747" s="5"/>
      <c r="D747" s="15"/>
      <c r="E747" s="5"/>
      <c r="F747" s="5"/>
      <c r="G747" s="4"/>
      <c r="H747" s="5"/>
      <c r="I747" s="5"/>
      <c r="J747" s="5"/>
      <c r="L747" s="5"/>
      <c r="M747" s="5"/>
    </row>
    <row r="748" spans="3:15" x14ac:dyDescent="0.25">
      <c r="C748" s="5"/>
      <c r="D748" s="15"/>
      <c r="E748" s="5"/>
      <c r="F748" s="5"/>
      <c r="G748" s="4"/>
      <c r="H748" s="5"/>
      <c r="I748" s="5"/>
      <c r="J748" s="5"/>
      <c r="L748" s="5"/>
      <c r="M748" s="5"/>
    </row>
    <row r="749" spans="3:15" x14ac:dyDescent="0.25">
      <c r="C749" s="5"/>
      <c r="D749" s="15"/>
      <c r="E749" s="5"/>
      <c r="F749" s="5"/>
      <c r="G749" s="4"/>
      <c r="H749" s="5"/>
      <c r="I749" s="5"/>
      <c r="J749" s="5"/>
      <c r="L749" s="5"/>
      <c r="M749" s="5"/>
    </row>
    <row r="750" spans="3:15" x14ac:dyDescent="0.25">
      <c r="C750" s="5"/>
      <c r="D750" s="15"/>
      <c r="E750" s="5"/>
      <c r="F750" s="5"/>
      <c r="G750" s="4"/>
      <c r="H750" s="5"/>
      <c r="I750" s="5"/>
      <c r="J750" s="5"/>
      <c r="L750" s="5"/>
      <c r="M750" s="5"/>
    </row>
    <row r="751" spans="3:15" x14ac:dyDescent="0.25">
      <c r="C751" s="5"/>
      <c r="D751" s="15"/>
      <c r="E751" s="5"/>
      <c r="F751" s="5"/>
      <c r="G751" s="4"/>
      <c r="H751" s="5"/>
      <c r="I751" s="5"/>
      <c r="J751" s="5"/>
      <c r="L751" s="5"/>
      <c r="M751" s="5"/>
    </row>
    <row r="752" spans="3:15" x14ac:dyDescent="0.25">
      <c r="C752" s="5"/>
      <c r="D752" s="15"/>
      <c r="E752" s="5"/>
      <c r="F752" s="5"/>
      <c r="G752" s="4"/>
      <c r="H752" s="5"/>
      <c r="I752" s="5"/>
      <c r="J752" s="5"/>
      <c r="L752" s="5"/>
      <c r="M752" s="5"/>
    </row>
    <row r="753" spans="3:20" x14ac:dyDescent="0.25">
      <c r="C753" s="5"/>
      <c r="D753" s="15"/>
      <c r="E753" s="5"/>
      <c r="F753" s="5"/>
      <c r="G753" s="4"/>
      <c r="H753" s="5"/>
      <c r="I753" s="5"/>
      <c r="J753" s="5"/>
      <c r="L753" s="5"/>
      <c r="M753" s="5"/>
      <c r="N753" s="5"/>
      <c r="Q753" s="5"/>
      <c r="R753" s="5"/>
      <c r="S753" s="5"/>
      <c r="T753" s="5"/>
    </row>
    <row r="754" spans="3:20" x14ac:dyDescent="0.25">
      <c r="C754" s="5"/>
      <c r="D754" s="15"/>
      <c r="E754" s="5"/>
      <c r="F754" s="5"/>
      <c r="G754" s="4"/>
      <c r="H754" s="5"/>
      <c r="I754" s="5"/>
      <c r="J754" s="5"/>
      <c r="L754" s="5"/>
      <c r="M754" s="5"/>
    </row>
    <row r="755" spans="3:20" x14ac:dyDescent="0.25">
      <c r="C755" s="5"/>
      <c r="D755" s="15"/>
      <c r="E755" s="5"/>
      <c r="F755" s="5"/>
      <c r="G755" s="4"/>
      <c r="H755" s="5"/>
      <c r="I755" s="5"/>
      <c r="J755" s="5"/>
      <c r="L755" s="5"/>
      <c r="M755" s="5"/>
    </row>
    <row r="756" spans="3:20" x14ac:dyDescent="0.25">
      <c r="C756" s="5"/>
      <c r="D756" s="15"/>
      <c r="E756" s="5"/>
      <c r="F756" s="5"/>
      <c r="G756" s="4"/>
      <c r="H756" s="5"/>
      <c r="I756" s="5"/>
      <c r="J756" s="5"/>
      <c r="L756" s="5"/>
      <c r="M756" s="5"/>
    </row>
    <row r="757" spans="3:20" x14ac:dyDescent="0.25">
      <c r="C757" s="5"/>
      <c r="D757" s="15"/>
      <c r="E757" s="5"/>
      <c r="F757" s="5"/>
      <c r="G757" s="4"/>
      <c r="H757" s="5"/>
      <c r="I757" s="5"/>
      <c r="J757" s="5"/>
      <c r="L757" s="5"/>
      <c r="M757" s="5"/>
    </row>
    <row r="758" spans="3:20" x14ac:dyDescent="0.25">
      <c r="C758" s="5"/>
      <c r="D758" s="15"/>
      <c r="E758" s="5"/>
      <c r="F758" s="5"/>
      <c r="G758" s="4"/>
      <c r="H758" s="5"/>
      <c r="I758" s="5"/>
      <c r="J758" s="5"/>
      <c r="L758" s="5"/>
      <c r="M758" s="5"/>
    </row>
    <row r="759" spans="3:20" x14ac:dyDescent="0.25">
      <c r="C759" s="5"/>
      <c r="D759" s="15"/>
      <c r="E759" s="5"/>
      <c r="F759" s="5"/>
      <c r="G759" s="4"/>
      <c r="H759" s="5"/>
      <c r="I759" s="5"/>
      <c r="J759" s="5"/>
      <c r="L759" s="5"/>
      <c r="M759" s="5"/>
    </row>
    <row r="760" spans="3:20" x14ac:dyDescent="0.25">
      <c r="C760" s="5"/>
      <c r="D760" s="15"/>
      <c r="E760" s="5"/>
      <c r="F760" s="5"/>
      <c r="G760" s="4"/>
      <c r="H760" s="5"/>
      <c r="I760" s="5"/>
      <c r="J760" s="5"/>
      <c r="L760" s="5"/>
      <c r="M760" s="5"/>
    </row>
    <row r="761" spans="3:20" x14ac:dyDescent="0.25">
      <c r="C761" s="5"/>
      <c r="D761" s="15"/>
      <c r="E761" s="5"/>
      <c r="F761" s="5"/>
      <c r="G761" s="4"/>
      <c r="H761" s="5"/>
      <c r="I761" s="5"/>
      <c r="J761" s="5"/>
      <c r="L761" s="5"/>
      <c r="M761" s="5"/>
    </row>
    <row r="762" spans="3:20" x14ac:dyDescent="0.25">
      <c r="C762" s="5"/>
      <c r="D762" s="15"/>
      <c r="E762" s="5"/>
      <c r="F762" s="5"/>
      <c r="G762" s="4"/>
      <c r="H762" s="5"/>
      <c r="I762" s="5"/>
      <c r="J762" s="5"/>
      <c r="L762" s="5"/>
      <c r="M762" s="5"/>
    </row>
    <row r="763" spans="3:20" x14ac:dyDescent="0.25">
      <c r="C763" s="5"/>
      <c r="D763" s="15"/>
      <c r="E763" s="5"/>
      <c r="F763" s="5"/>
      <c r="G763" s="4"/>
      <c r="H763" s="5"/>
      <c r="I763" s="5"/>
      <c r="J763" s="5"/>
      <c r="L763" s="5"/>
      <c r="M763" s="5"/>
    </row>
    <row r="764" spans="3:20" x14ac:dyDescent="0.25">
      <c r="C764" s="5"/>
      <c r="D764" s="15"/>
      <c r="E764" s="5"/>
      <c r="F764" s="5"/>
      <c r="G764" s="4"/>
      <c r="H764" s="5"/>
      <c r="I764" s="5"/>
      <c r="J764" s="5"/>
      <c r="L764" s="5"/>
      <c r="M764" s="5"/>
      <c r="P764" s="5"/>
    </row>
    <row r="765" spans="3:20" x14ac:dyDescent="0.25">
      <c r="C765" s="5"/>
      <c r="D765" s="15"/>
      <c r="E765" s="5"/>
      <c r="F765" s="5"/>
      <c r="G765" s="4"/>
      <c r="H765" s="5"/>
      <c r="I765" s="5"/>
      <c r="J765" s="5"/>
      <c r="L765" s="5"/>
      <c r="M765" s="5"/>
    </row>
    <row r="766" spans="3:20" x14ac:dyDescent="0.25">
      <c r="C766" s="5"/>
      <c r="D766" s="15"/>
      <c r="E766" s="5"/>
      <c r="F766" s="5"/>
      <c r="G766" s="4"/>
      <c r="H766" s="5"/>
      <c r="I766" s="5"/>
      <c r="J766" s="5"/>
      <c r="L766" s="5"/>
      <c r="M766" s="5"/>
    </row>
    <row r="767" spans="3:20" x14ac:dyDescent="0.25">
      <c r="C767" s="5"/>
      <c r="D767" s="15"/>
      <c r="E767" s="5"/>
      <c r="F767" s="5"/>
      <c r="G767" s="4"/>
      <c r="H767" s="5"/>
      <c r="I767" s="5"/>
      <c r="J767" s="5"/>
      <c r="L767" s="5"/>
      <c r="M767" s="5"/>
    </row>
    <row r="768" spans="3:20" x14ac:dyDescent="0.25">
      <c r="C768" s="5"/>
      <c r="D768" s="15"/>
      <c r="E768" s="5"/>
      <c r="F768" s="5"/>
      <c r="G768" s="4"/>
      <c r="H768" s="5"/>
      <c r="I768" s="5"/>
      <c r="J768" s="5"/>
      <c r="L768" s="5"/>
      <c r="M768" s="5"/>
    </row>
    <row r="769" spans="3:20" x14ac:dyDescent="0.25">
      <c r="C769" s="5"/>
      <c r="D769" s="15"/>
      <c r="E769" s="5"/>
      <c r="F769" s="5"/>
      <c r="G769" s="4"/>
      <c r="H769" s="5"/>
      <c r="I769" s="5"/>
      <c r="J769" s="5"/>
      <c r="L769" s="5"/>
      <c r="M769" s="5"/>
    </row>
    <row r="770" spans="3:20" x14ac:dyDescent="0.25">
      <c r="C770" s="5"/>
      <c r="D770" s="15"/>
      <c r="E770" s="5"/>
      <c r="F770" s="5"/>
      <c r="G770" s="4"/>
      <c r="H770" s="5"/>
      <c r="I770" s="5"/>
      <c r="J770" s="5"/>
      <c r="L770" s="5"/>
      <c r="M770" s="5"/>
    </row>
    <row r="771" spans="3:20" x14ac:dyDescent="0.25">
      <c r="C771" s="5"/>
      <c r="D771" s="15"/>
      <c r="E771" s="5"/>
      <c r="F771" s="5"/>
      <c r="G771" s="4"/>
      <c r="H771" s="5"/>
      <c r="I771" s="5"/>
      <c r="J771" s="5"/>
      <c r="L771" s="5"/>
      <c r="M771" s="5"/>
    </row>
    <row r="772" spans="3:20" x14ac:dyDescent="0.25">
      <c r="C772" s="5"/>
      <c r="D772" s="15"/>
      <c r="E772" s="5"/>
      <c r="F772" s="5"/>
      <c r="G772" s="4"/>
      <c r="H772" s="5"/>
      <c r="I772" s="5"/>
      <c r="J772" s="5"/>
      <c r="L772" s="5"/>
      <c r="M772" s="5"/>
    </row>
    <row r="773" spans="3:20" x14ac:dyDescent="0.25">
      <c r="C773" s="5"/>
      <c r="D773" s="15"/>
      <c r="E773" s="5"/>
      <c r="F773" s="5"/>
      <c r="G773" s="4"/>
      <c r="H773" s="5"/>
      <c r="I773" s="5"/>
      <c r="J773" s="5"/>
      <c r="L773" s="5"/>
      <c r="M773" s="5"/>
    </row>
    <row r="774" spans="3:20" x14ac:dyDescent="0.25">
      <c r="C774" s="5"/>
      <c r="D774" s="15"/>
      <c r="E774" s="5"/>
      <c r="F774" s="5"/>
      <c r="G774" s="4"/>
      <c r="H774" s="5"/>
      <c r="I774" s="5"/>
      <c r="J774" s="5"/>
      <c r="L774" s="5"/>
      <c r="M774" s="5"/>
      <c r="N774" s="5"/>
      <c r="Q774" s="5"/>
      <c r="R774" s="5"/>
      <c r="S774" s="5"/>
      <c r="T774" s="5"/>
    </row>
    <row r="775" spans="3:20" x14ac:dyDescent="0.25">
      <c r="C775" s="5"/>
      <c r="D775" s="15"/>
      <c r="E775" s="5"/>
      <c r="F775" s="5"/>
      <c r="G775" s="4"/>
      <c r="H775" s="5"/>
      <c r="I775" s="5"/>
      <c r="J775" s="5"/>
      <c r="L775" s="5"/>
      <c r="M775" s="5"/>
    </row>
    <row r="776" spans="3:20" x14ac:dyDescent="0.25">
      <c r="C776" s="5"/>
      <c r="D776" s="15"/>
      <c r="E776" s="5"/>
      <c r="F776" s="5"/>
      <c r="G776" s="4"/>
      <c r="H776" s="5"/>
      <c r="I776" s="5"/>
      <c r="J776" s="5"/>
      <c r="L776" s="5"/>
      <c r="M776" s="5"/>
      <c r="Q776" s="5"/>
    </row>
    <row r="777" spans="3:20" x14ac:dyDescent="0.25">
      <c r="C777" s="5"/>
      <c r="D777" s="15"/>
      <c r="E777" s="5"/>
      <c r="F777" s="5"/>
      <c r="G777" s="4"/>
      <c r="H777" s="5"/>
      <c r="I777" s="5"/>
      <c r="J777" s="5"/>
      <c r="L777" s="5"/>
      <c r="M777" s="5"/>
    </row>
    <row r="778" spans="3:20" x14ac:dyDescent="0.25">
      <c r="C778" s="5"/>
      <c r="D778" s="15"/>
      <c r="E778" s="5"/>
      <c r="F778" s="5"/>
      <c r="G778" s="4"/>
      <c r="H778" s="5"/>
      <c r="I778" s="5"/>
      <c r="J778" s="5"/>
      <c r="L778" s="5"/>
      <c r="M778" s="5"/>
    </row>
    <row r="779" spans="3:20" x14ac:dyDescent="0.25">
      <c r="C779" s="5"/>
      <c r="D779" s="15"/>
      <c r="E779" s="5"/>
      <c r="F779" s="5"/>
      <c r="G779" s="4"/>
      <c r="H779" s="5"/>
      <c r="I779" s="5"/>
      <c r="J779" s="5"/>
      <c r="L779" s="5"/>
      <c r="M779" s="5"/>
    </row>
    <row r="780" spans="3:20" x14ac:dyDescent="0.25">
      <c r="C780" s="5"/>
      <c r="D780" s="15"/>
      <c r="E780" s="5"/>
      <c r="F780" s="5"/>
      <c r="G780" s="4"/>
      <c r="H780" s="5"/>
      <c r="I780" s="5"/>
      <c r="J780" s="5"/>
      <c r="L780" s="5"/>
      <c r="M780" s="5"/>
    </row>
    <row r="781" spans="3:20" x14ac:dyDescent="0.25">
      <c r="C781" s="5"/>
      <c r="D781" s="15"/>
      <c r="E781" s="5"/>
      <c r="F781" s="5"/>
      <c r="G781" s="4"/>
      <c r="H781" s="5"/>
      <c r="I781" s="5"/>
      <c r="J781" s="5"/>
      <c r="L781" s="5"/>
      <c r="M781" s="5"/>
    </row>
    <row r="782" spans="3:20" x14ac:dyDescent="0.25">
      <c r="C782" s="5"/>
      <c r="D782" s="15"/>
      <c r="E782" s="5"/>
      <c r="F782" s="5"/>
      <c r="G782" s="4"/>
      <c r="H782" s="5"/>
      <c r="I782" s="5"/>
      <c r="J782" s="5"/>
      <c r="L782" s="5"/>
      <c r="M782" s="5"/>
    </row>
    <row r="783" spans="3:20" x14ac:dyDescent="0.25">
      <c r="C783" s="5"/>
      <c r="D783" s="15"/>
      <c r="E783" s="5"/>
      <c r="F783" s="5"/>
      <c r="G783" s="4"/>
      <c r="H783" s="5"/>
      <c r="I783" s="5"/>
      <c r="J783" s="5"/>
      <c r="L783" s="5"/>
      <c r="M783" s="5"/>
    </row>
    <row r="784" spans="3:20" x14ac:dyDescent="0.25">
      <c r="C784" s="5"/>
      <c r="D784" s="15"/>
      <c r="E784" s="5"/>
      <c r="F784" s="5"/>
      <c r="G784" s="4"/>
      <c r="H784" s="5"/>
      <c r="I784" s="5"/>
      <c r="J784" s="5"/>
      <c r="L784" s="5"/>
      <c r="M784" s="5"/>
    </row>
    <row r="785" spans="3:13" x14ac:dyDescent="0.25">
      <c r="C785" s="5"/>
      <c r="D785" s="15"/>
      <c r="E785" s="5"/>
      <c r="F785" s="5"/>
      <c r="G785" s="4"/>
      <c r="H785" s="5"/>
      <c r="I785" s="5"/>
      <c r="J785" s="5"/>
      <c r="L785" s="5"/>
      <c r="M785" s="5"/>
    </row>
    <row r="786" spans="3:13" x14ac:dyDescent="0.25">
      <c r="C786" s="5"/>
      <c r="D786" s="15"/>
      <c r="E786" s="5"/>
      <c r="F786" s="5"/>
      <c r="G786" s="4"/>
      <c r="H786" s="5"/>
      <c r="I786" s="5"/>
      <c r="J786" s="5"/>
      <c r="L786" s="5"/>
      <c r="M786" s="5"/>
    </row>
    <row r="787" spans="3:13" x14ac:dyDescent="0.25">
      <c r="C787" s="5"/>
      <c r="D787" s="15"/>
      <c r="E787" s="5"/>
      <c r="F787" s="5"/>
      <c r="G787" s="4"/>
      <c r="H787" s="5"/>
      <c r="I787" s="5"/>
      <c r="J787" s="5"/>
      <c r="L787" s="5"/>
      <c r="M787" s="5"/>
    </row>
    <row r="788" spans="3:13" x14ac:dyDescent="0.25">
      <c r="C788" s="5"/>
      <c r="D788" s="15"/>
      <c r="E788" s="5"/>
      <c r="F788" s="5"/>
      <c r="G788" s="4"/>
      <c r="H788" s="5"/>
      <c r="I788" s="5"/>
      <c r="J788" s="5"/>
      <c r="L788" s="5"/>
      <c r="M788" s="5"/>
    </row>
    <row r="789" spans="3:13" x14ac:dyDescent="0.25">
      <c r="C789" s="5"/>
      <c r="D789" s="15"/>
      <c r="E789" s="5"/>
      <c r="F789" s="5"/>
      <c r="G789" s="4"/>
      <c r="H789" s="5"/>
      <c r="I789" s="5"/>
      <c r="J789" s="5"/>
      <c r="L789" s="5"/>
      <c r="M789" s="5"/>
    </row>
    <row r="790" spans="3:13" x14ac:dyDescent="0.25">
      <c r="C790" s="5"/>
      <c r="D790" s="15"/>
      <c r="E790" s="5"/>
      <c r="F790" s="5"/>
      <c r="G790" s="4"/>
      <c r="H790" s="5"/>
      <c r="I790" s="5"/>
      <c r="J790" s="5"/>
      <c r="L790" s="5"/>
      <c r="M790" s="5"/>
    </row>
    <row r="791" spans="3:13" x14ac:dyDescent="0.25">
      <c r="C791" s="5"/>
      <c r="D791" s="15"/>
      <c r="E791" s="5"/>
      <c r="F791" s="5"/>
      <c r="G791" s="4"/>
      <c r="H791" s="5"/>
      <c r="I791" s="5"/>
      <c r="J791" s="5"/>
      <c r="L791" s="5"/>
      <c r="M791" s="5"/>
    </row>
    <row r="792" spans="3:13" x14ac:dyDescent="0.25">
      <c r="C792" s="5"/>
      <c r="D792" s="15"/>
      <c r="E792" s="5"/>
      <c r="F792" s="5"/>
      <c r="G792" s="4"/>
      <c r="H792" s="5"/>
      <c r="I792" s="5"/>
      <c r="J792" s="5"/>
      <c r="L792" s="5"/>
      <c r="M792" s="5"/>
    </row>
    <row r="793" spans="3:13" x14ac:dyDescent="0.25">
      <c r="C793" s="5"/>
      <c r="D793" s="15"/>
      <c r="E793" s="5"/>
      <c r="F793" s="5"/>
      <c r="G793" s="4"/>
      <c r="H793" s="5"/>
      <c r="I793" s="5"/>
      <c r="J793" s="5"/>
      <c r="L793" s="5"/>
      <c r="M793" s="5"/>
    </row>
    <row r="794" spans="3:13" x14ac:dyDescent="0.25">
      <c r="C794" s="5"/>
      <c r="D794" s="15"/>
      <c r="E794" s="5"/>
      <c r="F794" s="5"/>
      <c r="G794" s="4"/>
      <c r="H794" s="5"/>
      <c r="I794" s="5"/>
      <c r="J794" s="5"/>
      <c r="L794" s="5"/>
      <c r="M794" s="5"/>
    </row>
    <row r="795" spans="3:13" x14ac:dyDescent="0.25">
      <c r="C795" s="5"/>
      <c r="D795" s="15"/>
      <c r="E795" s="5"/>
      <c r="F795" s="5"/>
      <c r="G795" s="4"/>
      <c r="H795" s="5"/>
      <c r="I795" s="5"/>
      <c r="J795" s="5"/>
      <c r="L795" s="5"/>
      <c r="M795" s="5"/>
    </row>
    <row r="796" spans="3:13" x14ac:dyDescent="0.25">
      <c r="C796" s="5"/>
      <c r="D796" s="15"/>
      <c r="E796" s="5"/>
      <c r="F796" s="5"/>
      <c r="G796" s="4"/>
      <c r="H796" s="5"/>
      <c r="I796" s="5"/>
      <c r="J796" s="5"/>
      <c r="L796" s="5"/>
      <c r="M796" s="5"/>
    </row>
    <row r="797" spans="3:13" x14ac:dyDescent="0.25">
      <c r="C797" s="5"/>
      <c r="D797" s="15"/>
      <c r="E797" s="5"/>
      <c r="F797" s="5"/>
      <c r="G797" s="4"/>
      <c r="H797" s="5"/>
      <c r="I797" s="5"/>
      <c r="J797" s="5"/>
      <c r="L797" s="5"/>
      <c r="M797" s="5"/>
    </row>
    <row r="798" spans="3:13" x14ac:dyDescent="0.25">
      <c r="C798" s="5"/>
      <c r="D798" s="15"/>
      <c r="E798" s="5"/>
      <c r="F798" s="5"/>
      <c r="G798" s="4"/>
      <c r="H798" s="5"/>
      <c r="I798" s="5"/>
      <c r="J798" s="5"/>
      <c r="L798" s="5"/>
      <c r="M798" s="5"/>
    </row>
    <row r="799" spans="3:13" x14ac:dyDescent="0.25">
      <c r="C799" s="5"/>
      <c r="D799" s="15"/>
      <c r="E799" s="5"/>
      <c r="F799" s="5"/>
      <c r="G799" s="4"/>
      <c r="H799" s="5"/>
      <c r="I799" s="5"/>
      <c r="J799" s="5"/>
      <c r="L799" s="5"/>
      <c r="M799" s="5"/>
    </row>
    <row r="800" spans="3:13" x14ac:dyDescent="0.25">
      <c r="C800" s="5"/>
      <c r="D800" s="15"/>
      <c r="E800" s="5"/>
      <c r="F800" s="5"/>
      <c r="G800" s="4"/>
      <c r="H800" s="5"/>
      <c r="I800" s="5"/>
      <c r="J800" s="5"/>
      <c r="L800" s="5"/>
      <c r="M800" s="5"/>
    </row>
    <row r="801" spans="3:20" x14ac:dyDescent="0.25">
      <c r="C801" s="5"/>
      <c r="D801" s="15"/>
      <c r="E801" s="5"/>
      <c r="F801" s="5"/>
      <c r="G801" s="4"/>
      <c r="H801" s="5"/>
      <c r="I801" s="5"/>
      <c r="J801" s="5"/>
      <c r="L801" s="5"/>
      <c r="M801" s="5"/>
    </row>
    <row r="802" spans="3:20" x14ac:dyDescent="0.25">
      <c r="C802" s="5"/>
      <c r="D802" s="15"/>
      <c r="E802" s="5"/>
      <c r="F802" s="5"/>
      <c r="G802" s="4"/>
      <c r="H802" s="5"/>
      <c r="I802" s="5"/>
      <c r="J802" s="5"/>
      <c r="L802" s="5"/>
      <c r="M802" s="5"/>
    </row>
    <row r="803" spans="3:20" x14ac:dyDescent="0.25">
      <c r="C803" s="5"/>
      <c r="D803" s="15"/>
      <c r="E803" s="5"/>
      <c r="F803" s="5"/>
      <c r="G803" s="4"/>
      <c r="H803" s="5"/>
      <c r="I803" s="5"/>
      <c r="J803" s="5"/>
      <c r="L803" s="5"/>
      <c r="M803" s="5"/>
    </row>
    <row r="804" spans="3:20" x14ac:dyDescent="0.25">
      <c r="C804" s="5"/>
      <c r="D804" s="15"/>
      <c r="E804" s="5"/>
      <c r="F804" s="5"/>
      <c r="G804" s="4"/>
      <c r="H804" s="5"/>
      <c r="I804" s="5"/>
      <c r="J804" s="5"/>
      <c r="L804" s="5"/>
      <c r="M804" s="5"/>
      <c r="N804" s="5"/>
      <c r="Q804" s="5"/>
      <c r="R804" s="5"/>
      <c r="S804" s="5"/>
      <c r="T804" s="5"/>
    </row>
    <row r="805" spans="3:20" x14ac:dyDescent="0.25">
      <c r="C805" s="5"/>
      <c r="D805" s="15"/>
      <c r="E805" s="5"/>
      <c r="F805" s="5"/>
      <c r="G805" s="4"/>
      <c r="H805" s="5"/>
      <c r="I805" s="5"/>
      <c r="J805" s="5"/>
      <c r="L805" s="5"/>
      <c r="M805" s="5"/>
    </row>
    <row r="806" spans="3:20" x14ac:dyDescent="0.25">
      <c r="C806" s="5"/>
      <c r="D806" s="15"/>
      <c r="E806" s="5"/>
      <c r="F806" s="5"/>
      <c r="G806" s="4"/>
      <c r="H806" s="5"/>
      <c r="I806" s="5"/>
      <c r="J806" s="5"/>
      <c r="L806" s="5"/>
      <c r="M806" s="5"/>
    </row>
    <row r="807" spans="3:20" x14ac:dyDescent="0.25">
      <c r="C807" s="5"/>
      <c r="D807" s="15"/>
      <c r="E807" s="5"/>
      <c r="F807" s="5"/>
      <c r="G807" s="4"/>
      <c r="H807" s="5"/>
      <c r="I807" s="5"/>
      <c r="J807" s="5"/>
      <c r="L807" s="5"/>
      <c r="M807" s="5"/>
    </row>
    <row r="808" spans="3:20" x14ac:dyDescent="0.25">
      <c r="C808" s="5"/>
      <c r="D808" s="15"/>
      <c r="E808" s="5"/>
      <c r="F808" s="5"/>
      <c r="G808" s="4"/>
      <c r="H808" s="5"/>
      <c r="I808" s="5"/>
      <c r="J808" s="5"/>
      <c r="L808" s="5"/>
      <c r="M808" s="5"/>
    </row>
    <row r="809" spans="3:20" x14ac:dyDescent="0.25">
      <c r="C809" s="5"/>
      <c r="D809" s="15"/>
      <c r="E809" s="5"/>
      <c r="F809" s="5"/>
      <c r="G809" s="4"/>
      <c r="H809" s="5"/>
      <c r="I809" s="5"/>
      <c r="J809" s="5"/>
      <c r="L809" s="5"/>
      <c r="M809" s="5"/>
    </row>
    <row r="810" spans="3:20" x14ac:dyDescent="0.25">
      <c r="C810" s="5"/>
      <c r="D810" s="15"/>
      <c r="E810" s="5"/>
      <c r="F810" s="5"/>
      <c r="G810" s="4"/>
      <c r="H810" s="5"/>
      <c r="I810" s="5"/>
      <c r="J810" s="5"/>
      <c r="L810" s="5"/>
      <c r="M810" s="5"/>
    </row>
    <row r="811" spans="3:20" x14ac:dyDescent="0.25">
      <c r="C811" s="5"/>
      <c r="D811" s="15"/>
      <c r="E811" s="5"/>
      <c r="F811" s="5"/>
      <c r="G811" s="4"/>
      <c r="H811" s="5"/>
      <c r="I811" s="5"/>
      <c r="J811" s="5"/>
      <c r="L811" s="5"/>
      <c r="M811" s="5"/>
    </row>
    <row r="812" spans="3:20" x14ac:dyDescent="0.25">
      <c r="C812" s="5"/>
      <c r="D812" s="15"/>
      <c r="E812" s="5"/>
      <c r="F812" s="5"/>
      <c r="G812" s="4"/>
      <c r="H812" s="5"/>
      <c r="I812" s="5"/>
      <c r="J812" s="5"/>
      <c r="L812" s="5"/>
      <c r="M812" s="5"/>
    </row>
    <row r="813" spans="3:20" x14ac:dyDescent="0.25">
      <c r="C813" s="5"/>
      <c r="D813" s="15"/>
      <c r="E813" s="5"/>
      <c r="F813" s="5"/>
      <c r="G813" s="4"/>
      <c r="H813" s="5"/>
      <c r="I813" s="5"/>
      <c r="J813" s="5"/>
      <c r="L813" s="5"/>
      <c r="M813" s="5"/>
    </row>
    <row r="814" spans="3:20" x14ac:dyDescent="0.25">
      <c r="C814" s="5"/>
      <c r="D814" s="15"/>
      <c r="E814" s="5"/>
      <c r="F814" s="5"/>
      <c r="G814" s="4"/>
      <c r="H814" s="5"/>
      <c r="I814" s="5"/>
      <c r="J814" s="5"/>
      <c r="L814" s="5"/>
      <c r="M814" s="5"/>
    </row>
    <row r="815" spans="3:20" x14ac:dyDescent="0.25">
      <c r="C815" s="5"/>
      <c r="D815" s="15"/>
      <c r="E815" s="5"/>
      <c r="F815" s="5"/>
      <c r="G815" s="4"/>
      <c r="H815" s="5"/>
      <c r="I815" s="5"/>
      <c r="J815" s="5"/>
      <c r="L815" s="5"/>
      <c r="M815" s="5"/>
    </row>
    <row r="816" spans="3:20" x14ac:dyDescent="0.25">
      <c r="C816" s="5"/>
      <c r="D816" s="15"/>
      <c r="E816" s="5"/>
      <c r="F816" s="5"/>
      <c r="G816" s="4"/>
      <c r="H816" s="5"/>
      <c r="I816" s="5"/>
      <c r="J816" s="5"/>
      <c r="L816" s="5"/>
      <c r="M816" s="5"/>
    </row>
    <row r="817" spans="3:13" x14ac:dyDescent="0.25">
      <c r="C817" s="5"/>
      <c r="D817" s="15"/>
      <c r="E817" s="5"/>
      <c r="F817" s="5"/>
      <c r="G817" s="4"/>
      <c r="H817" s="5"/>
      <c r="I817" s="5"/>
      <c r="J817" s="5"/>
      <c r="L817" s="5"/>
      <c r="M817" s="5"/>
    </row>
    <row r="818" spans="3:13" x14ac:dyDescent="0.25">
      <c r="C818" s="5"/>
      <c r="D818" s="15"/>
      <c r="E818" s="5"/>
      <c r="F818" s="5"/>
      <c r="G818" s="4"/>
      <c r="H818" s="5"/>
      <c r="I818" s="5"/>
      <c r="J818" s="5"/>
      <c r="L818" s="5"/>
      <c r="M818" s="5"/>
    </row>
    <row r="819" spans="3:13" x14ac:dyDescent="0.25">
      <c r="C819" s="5"/>
      <c r="D819" s="15"/>
      <c r="E819" s="5"/>
      <c r="F819" s="5"/>
      <c r="G819" s="4"/>
      <c r="H819" s="5"/>
      <c r="I819" s="5"/>
      <c r="J819" s="5"/>
      <c r="L819" s="5"/>
      <c r="M819" s="5"/>
    </row>
    <row r="820" spans="3:13" x14ac:dyDescent="0.25">
      <c r="C820" s="5"/>
      <c r="D820" s="15"/>
      <c r="E820" s="5"/>
      <c r="F820" s="5"/>
      <c r="G820" s="4"/>
      <c r="H820" s="5"/>
      <c r="I820" s="5"/>
      <c r="J820" s="5"/>
      <c r="L820" s="5"/>
      <c r="M820" s="5"/>
    </row>
    <row r="821" spans="3:13" x14ac:dyDescent="0.25">
      <c r="C821" s="5"/>
      <c r="D821" s="15"/>
      <c r="E821" s="5"/>
      <c r="F821" s="5"/>
      <c r="G821" s="4"/>
      <c r="H821" s="5"/>
      <c r="I821" s="5"/>
      <c r="J821" s="5"/>
      <c r="L821" s="5"/>
      <c r="M821" s="5"/>
    </row>
    <row r="822" spans="3:13" x14ac:dyDescent="0.25">
      <c r="C822" s="5"/>
      <c r="D822" s="15"/>
      <c r="E822" s="5"/>
      <c r="F822" s="5"/>
      <c r="G822" s="4"/>
      <c r="H822" s="5"/>
      <c r="I822" s="5"/>
      <c r="J822" s="5"/>
      <c r="L822" s="5"/>
      <c r="M822" s="5"/>
    </row>
    <row r="823" spans="3:13" x14ac:dyDescent="0.25">
      <c r="C823" s="5"/>
      <c r="D823" s="15"/>
      <c r="E823" s="5"/>
      <c r="F823" s="5"/>
      <c r="G823" s="4"/>
      <c r="H823" s="5"/>
      <c r="I823" s="5"/>
      <c r="J823" s="5"/>
      <c r="L823" s="5"/>
      <c r="M823" s="5"/>
    </row>
    <row r="824" spans="3:13" x14ac:dyDescent="0.25">
      <c r="C824" s="5"/>
      <c r="D824" s="15"/>
      <c r="E824" s="5"/>
      <c r="F824" s="5"/>
      <c r="G824" s="4"/>
      <c r="H824" s="5"/>
      <c r="I824" s="5"/>
      <c r="J824" s="5"/>
      <c r="L824" s="5"/>
      <c r="M824" s="5"/>
    </row>
    <row r="825" spans="3:13" x14ac:dyDescent="0.25">
      <c r="C825" s="5"/>
      <c r="D825" s="15"/>
      <c r="E825" s="5"/>
      <c r="F825" s="5"/>
      <c r="G825" s="4"/>
      <c r="H825" s="5"/>
      <c r="I825" s="5"/>
      <c r="J825" s="5"/>
    </row>
    <row r="826" spans="3:13" x14ac:dyDescent="0.25">
      <c r="C826" s="5"/>
      <c r="D826" s="15"/>
      <c r="E826" s="5"/>
      <c r="F826" s="5"/>
      <c r="G826" s="4"/>
      <c r="H826" s="5"/>
      <c r="I826" s="5"/>
      <c r="J826" s="5"/>
      <c r="L826" s="5"/>
      <c r="M826" s="5"/>
    </row>
    <row r="827" spans="3:13" x14ac:dyDescent="0.25">
      <c r="C827" s="5"/>
      <c r="D827" s="15"/>
      <c r="E827" s="5"/>
      <c r="F827" s="5"/>
      <c r="G827" s="4"/>
      <c r="H827" s="5"/>
      <c r="I827" s="5"/>
      <c r="J827" s="5"/>
      <c r="L827" s="5"/>
      <c r="M827" s="5"/>
    </row>
    <row r="828" spans="3:13" x14ac:dyDescent="0.25">
      <c r="C828" s="5"/>
      <c r="D828" s="15"/>
      <c r="E828" s="5"/>
      <c r="F828" s="5"/>
      <c r="G828" s="4"/>
      <c r="H828" s="5"/>
      <c r="I828" s="5"/>
      <c r="J828" s="5"/>
      <c r="L828" s="5"/>
      <c r="M828" s="5"/>
    </row>
    <row r="829" spans="3:13" x14ac:dyDescent="0.25">
      <c r="C829" s="5"/>
      <c r="D829" s="15"/>
      <c r="E829" s="5"/>
      <c r="F829" s="5"/>
      <c r="G829" s="4"/>
      <c r="H829" s="5"/>
      <c r="I829" s="5"/>
      <c r="J829" s="5"/>
      <c r="L829" s="5"/>
      <c r="M829" s="5"/>
    </row>
    <row r="830" spans="3:13" x14ac:dyDescent="0.25">
      <c r="C830" s="5"/>
      <c r="D830" s="15"/>
      <c r="E830" s="5"/>
      <c r="F830" s="5"/>
      <c r="G830" s="4"/>
      <c r="H830" s="5"/>
      <c r="I830" s="5"/>
      <c r="J830" s="5"/>
      <c r="L830" s="5"/>
      <c r="M830" s="5"/>
    </row>
    <row r="831" spans="3:13" x14ac:dyDescent="0.25">
      <c r="C831" s="5"/>
      <c r="D831" s="15"/>
      <c r="E831" s="5"/>
      <c r="F831" s="5"/>
      <c r="G831" s="4"/>
      <c r="H831" s="5"/>
      <c r="I831" s="5"/>
      <c r="J831" s="5"/>
      <c r="K831" s="5"/>
      <c r="L831" s="5"/>
      <c r="M831" s="5"/>
    </row>
    <row r="832" spans="3:13" x14ac:dyDescent="0.25">
      <c r="C832" s="5"/>
      <c r="D832" s="15"/>
      <c r="E832" s="5"/>
      <c r="F832" s="5"/>
      <c r="G832" s="4"/>
      <c r="H832" s="5"/>
      <c r="I832" s="5"/>
      <c r="J832" s="5"/>
      <c r="L832" s="5"/>
      <c r="M832" s="5"/>
    </row>
    <row r="833" spans="3:13" x14ac:dyDescent="0.25">
      <c r="C833" s="5"/>
      <c r="D833" s="15"/>
      <c r="E833" s="5"/>
      <c r="F833" s="5"/>
      <c r="G833" s="4"/>
      <c r="H833" s="5"/>
      <c r="I833" s="5"/>
      <c r="J833" s="5"/>
      <c r="L833" s="5"/>
      <c r="M833" s="5"/>
    </row>
    <row r="834" spans="3:13" x14ac:dyDescent="0.25">
      <c r="C834" s="5"/>
      <c r="D834" s="15"/>
      <c r="E834" s="5"/>
      <c r="F834" s="5"/>
      <c r="G834" s="4"/>
      <c r="H834" s="5"/>
      <c r="I834" s="5"/>
      <c r="J834" s="5"/>
      <c r="L834" s="5"/>
      <c r="M834" s="5"/>
    </row>
    <row r="835" spans="3:13" x14ac:dyDescent="0.25">
      <c r="C835" s="5"/>
      <c r="D835" s="15"/>
      <c r="E835" s="5"/>
      <c r="F835" s="5"/>
      <c r="G835" s="4"/>
      <c r="H835" s="5"/>
      <c r="I835" s="5"/>
      <c r="J835" s="5"/>
      <c r="L835" s="5"/>
      <c r="M835" s="5"/>
    </row>
    <row r="836" spans="3:13" x14ac:dyDescent="0.25">
      <c r="C836" s="5"/>
      <c r="D836" s="15"/>
      <c r="E836" s="5"/>
      <c r="F836" s="5"/>
      <c r="G836" s="4"/>
      <c r="H836" s="5"/>
      <c r="I836" s="5"/>
      <c r="J836" s="5"/>
      <c r="L836" s="5"/>
      <c r="M836" s="5"/>
    </row>
    <row r="837" spans="3:13" x14ac:dyDescent="0.25">
      <c r="C837" s="5"/>
      <c r="D837" s="15"/>
      <c r="E837" s="5"/>
      <c r="F837" s="5"/>
      <c r="G837" s="4"/>
      <c r="H837" s="5"/>
      <c r="I837" s="5"/>
      <c r="J837" s="5"/>
      <c r="L837" s="5"/>
      <c r="M837" s="5"/>
    </row>
    <row r="838" spans="3:13" x14ac:dyDescent="0.25">
      <c r="C838" s="5"/>
      <c r="D838" s="15"/>
      <c r="E838" s="5"/>
      <c r="F838" s="5"/>
      <c r="G838" s="4"/>
      <c r="H838" s="5"/>
      <c r="I838" s="5"/>
      <c r="J838" s="5"/>
      <c r="L838" s="5"/>
      <c r="M838" s="5"/>
    </row>
    <row r="839" spans="3:13" x14ac:dyDescent="0.25">
      <c r="C839" s="5"/>
      <c r="D839" s="15"/>
      <c r="E839" s="5"/>
      <c r="F839" s="5"/>
      <c r="G839" s="4"/>
      <c r="H839" s="5"/>
      <c r="I839" s="5"/>
      <c r="J839" s="5"/>
      <c r="L839" s="5"/>
      <c r="M839" s="5"/>
    </row>
    <row r="840" spans="3:13" x14ac:dyDescent="0.25">
      <c r="C840" s="5"/>
      <c r="D840" s="15"/>
      <c r="E840" s="5"/>
      <c r="F840" s="5"/>
      <c r="G840" s="4"/>
      <c r="H840" s="5"/>
      <c r="I840" s="5"/>
      <c r="J840" s="5"/>
      <c r="L840" s="5"/>
      <c r="M840" s="5"/>
    </row>
    <row r="841" spans="3:13" x14ac:dyDescent="0.25">
      <c r="C841" s="5"/>
      <c r="D841" s="15"/>
      <c r="E841" s="5"/>
      <c r="F841" s="5"/>
      <c r="G841" s="4"/>
      <c r="H841" s="5"/>
      <c r="I841" s="5"/>
      <c r="J841" s="5"/>
      <c r="L841" s="5"/>
      <c r="M841" s="5"/>
    </row>
    <row r="842" spans="3:13" x14ac:dyDescent="0.25">
      <c r="C842" s="5"/>
      <c r="D842" s="15"/>
      <c r="E842" s="5"/>
      <c r="F842" s="5"/>
      <c r="G842" s="4"/>
      <c r="H842" s="5"/>
      <c r="I842" s="5"/>
      <c r="J842" s="5"/>
      <c r="L842" s="5"/>
      <c r="M842" s="5"/>
    </row>
    <row r="843" spans="3:13" x14ac:dyDescent="0.25">
      <c r="C843" s="5"/>
      <c r="D843" s="15"/>
      <c r="E843" s="5"/>
      <c r="F843" s="5"/>
      <c r="G843" s="4"/>
      <c r="H843" s="5"/>
      <c r="I843" s="5"/>
      <c r="J843" s="5"/>
      <c r="L843" s="5"/>
      <c r="M843" s="5"/>
    </row>
    <row r="844" spans="3:13" x14ac:dyDescent="0.25">
      <c r="C844" s="5"/>
      <c r="D844" s="15"/>
      <c r="E844" s="5"/>
      <c r="F844" s="5"/>
      <c r="G844" s="4"/>
      <c r="H844" s="5"/>
      <c r="I844" s="5"/>
      <c r="J844" s="5"/>
      <c r="L844" s="5"/>
      <c r="M844" s="5"/>
    </row>
    <row r="845" spans="3:13" x14ac:dyDescent="0.25">
      <c r="C845" s="5"/>
      <c r="D845" s="15"/>
      <c r="E845" s="5"/>
      <c r="F845" s="5"/>
      <c r="G845" s="4"/>
      <c r="H845" s="5"/>
      <c r="I845" s="5"/>
      <c r="J845" s="5"/>
      <c r="L845" s="5"/>
      <c r="M845" s="5"/>
    </row>
    <row r="846" spans="3:13" x14ac:dyDescent="0.25">
      <c r="C846" s="5"/>
      <c r="D846" s="15"/>
      <c r="E846" s="5"/>
      <c r="F846" s="5"/>
      <c r="G846" s="4"/>
      <c r="H846" s="5"/>
      <c r="I846" s="5"/>
      <c r="J846" s="5"/>
      <c r="L846" s="5"/>
      <c r="M846" s="5"/>
    </row>
    <row r="847" spans="3:13" x14ac:dyDescent="0.25">
      <c r="C847" s="5"/>
      <c r="D847" s="15"/>
      <c r="E847" s="5"/>
      <c r="F847" s="5"/>
      <c r="G847" s="4"/>
      <c r="H847" s="5"/>
      <c r="I847" s="5"/>
      <c r="J847" s="5"/>
      <c r="L847" s="5"/>
      <c r="M847" s="5"/>
    </row>
    <row r="848" spans="3:13" x14ac:dyDescent="0.25">
      <c r="C848" s="5"/>
      <c r="D848" s="15"/>
      <c r="E848" s="5"/>
      <c r="F848" s="5"/>
      <c r="G848" s="4"/>
      <c r="H848" s="5"/>
      <c r="I848" s="5"/>
      <c r="J848" s="5"/>
    </row>
    <row r="849" spans="3:16" x14ac:dyDescent="0.25">
      <c r="C849" s="5"/>
      <c r="D849" s="15"/>
      <c r="E849" s="5"/>
      <c r="F849" s="5"/>
      <c r="G849" s="4"/>
      <c r="H849" s="5"/>
      <c r="I849" s="5"/>
      <c r="J849" s="5"/>
      <c r="L849" s="5"/>
      <c r="M849" s="5"/>
    </row>
    <row r="850" spans="3:16" x14ac:dyDescent="0.25">
      <c r="C850" s="5"/>
      <c r="D850" s="15"/>
      <c r="E850" s="5"/>
      <c r="F850" s="5"/>
      <c r="G850" s="4"/>
      <c r="H850" s="5"/>
      <c r="I850" s="5"/>
      <c r="J850" s="5"/>
      <c r="L850" s="5"/>
      <c r="M850" s="5"/>
    </row>
    <row r="851" spans="3:16" x14ac:dyDescent="0.25">
      <c r="C851" s="5"/>
      <c r="D851" s="15"/>
      <c r="E851" s="5"/>
      <c r="F851" s="5"/>
      <c r="G851" s="4"/>
      <c r="H851" s="5"/>
      <c r="I851" s="5"/>
      <c r="J851" s="5"/>
      <c r="L851" s="5"/>
      <c r="M851" s="5"/>
    </row>
    <row r="852" spans="3:16" x14ac:dyDescent="0.25">
      <c r="C852" s="5"/>
      <c r="D852" s="15"/>
      <c r="E852" s="5"/>
      <c r="F852" s="5"/>
      <c r="G852" s="4"/>
      <c r="H852" s="5"/>
      <c r="I852" s="5"/>
      <c r="J852" s="5"/>
      <c r="L852" s="5"/>
      <c r="M852" s="5"/>
    </row>
    <row r="853" spans="3:16" x14ac:dyDescent="0.25">
      <c r="C853" s="5"/>
      <c r="D853" s="15"/>
      <c r="E853" s="5"/>
      <c r="F853" s="5"/>
      <c r="G853" s="4"/>
      <c r="H853" s="5"/>
      <c r="I853" s="5"/>
      <c r="J853" s="5"/>
      <c r="L853" s="5"/>
      <c r="M853" s="5"/>
    </row>
    <row r="854" spans="3:16" x14ac:dyDescent="0.25">
      <c r="C854" s="5"/>
      <c r="D854" s="15"/>
      <c r="E854" s="5"/>
      <c r="F854" s="5"/>
      <c r="G854" s="4"/>
      <c r="H854" s="5"/>
      <c r="I854" s="5"/>
      <c r="J854" s="5"/>
      <c r="L854" s="5"/>
      <c r="M854" s="5"/>
    </row>
    <row r="855" spans="3:16" x14ac:dyDescent="0.25">
      <c r="C855" s="5"/>
      <c r="D855" s="15"/>
      <c r="E855" s="5"/>
      <c r="F855" s="5"/>
      <c r="G855" s="4"/>
      <c r="H855" s="5"/>
      <c r="I855" s="5"/>
      <c r="J855" s="5"/>
      <c r="L855" s="5"/>
      <c r="M855" s="5"/>
    </row>
    <row r="856" spans="3:16" x14ac:dyDescent="0.25">
      <c r="C856" s="5"/>
      <c r="D856" s="15"/>
      <c r="E856" s="5"/>
      <c r="F856" s="5"/>
      <c r="G856" s="4"/>
      <c r="H856" s="5"/>
      <c r="I856" s="5"/>
      <c r="J856" s="5"/>
      <c r="L856" s="5"/>
      <c r="M856" s="5"/>
    </row>
    <row r="857" spans="3:16" x14ac:dyDescent="0.25">
      <c r="C857" s="5"/>
      <c r="D857" s="15"/>
      <c r="E857" s="5"/>
      <c r="F857" s="5"/>
      <c r="G857" s="4"/>
      <c r="H857" s="5"/>
      <c r="I857" s="5"/>
      <c r="J857" s="5"/>
      <c r="L857" s="5"/>
      <c r="M857" s="5"/>
    </row>
    <row r="858" spans="3:16" x14ac:dyDescent="0.25">
      <c r="C858" s="5"/>
      <c r="D858" s="15"/>
      <c r="E858" s="5"/>
      <c r="F858" s="5"/>
      <c r="G858" s="4"/>
      <c r="H858" s="5"/>
      <c r="I858" s="5"/>
      <c r="J858" s="5"/>
    </row>
    <row r="859" spans="3:16" x14ac:dyDescent="0.25">
      <c r="C859" s="5"/>
      <c r="D859" s="15"/>
      <c r="E859" s="5"/>
      <c r="F859" s="5"/>
      <c r="G859" s="4"/>
      <c r="H859" s="5"/>
      <c r="I859" s="5"/>
      <c r="J859" s="5"/>
      <c r="L859" s="5"/>
      <c r="M859" s="5"/>
    </row>
    <row r="860" spans="3:16" x14ac:dyDescent="0.25">
      <c r="C860" s="5"/>
      <c r="D860" s="15"/>
      <c r="E860" s="5"/>
      <c r="F860" s="5"/>
      <c r="G860" s="4"/>
      <c r="H860" s="5"/>
      <c r="I860" s="5"/>
      <c r="J860" s="5"/>
      <c r="L860" s="5"/>
      <c r="M860" s="5"/>
    </row>
    <row r="861" spans="3:16" x14ac:dyDescent="0.25">
      <c r="C861" s="5"/>
      <c r="D861" s="15"/>
      <c r="E861" s="5"/>
      <c r="F861" s="5"/>
      <c r="G861" s="4"/>
      <c r="H861" s="5"/>
      <c r="I861" s="5"/>
      <c r="J861" s="5"/>
      <c r="L861" s="5"/>
      <c r="M861" s="5"/>
      <c r="P861" s="5"/>
    </row>
    <row r="862" spans="3:16" x14ac:dyDescent="0.25">
      <c r="C862" s="5"/>
      <c r="D862" s="15"/>
      <c r="E862" s="5"/>
      <c r="F862" s="5"/>
      <c r="G862" s="4"/>
      <c r="H862" s="5"/>
      <c r="I862" s="5"/>
      <c r="J862" s="5"/>
      <c r="L862" s="5"/>
      <c r="M862" s="5"/>
    </row>
    <row r="863" spans="3:16" x14ac:dyDescent="0.25">
      <c r="C863" s="5"/>
      <c r="D863" s="15"/>
      <c r="E863" s="5"/>
      <c r="F863" s="5"/>
      <c r="G863" s="4"/>
      <c r="H863" s="5"/>
      <c r="I863" s="5"/>
      <c r="J863" s="5"/>
      <c r="L863" s="5"/>
      <c r="M863" s="5"/>
    </row>
    <row r="864" spans="3:16" x14ac:dyDescent="0.25">
      <c r="C864" s="5"/>
      <c r="D864" s="15"/>
      <c r="E864" s="5"/>
      <c r="F864" s="5"/>
      <c r="G864" s="4"/>
      <c r="H864" s="5"/>
      <c r="I864" s="5"/>
      <c r="J864" s="5"/>
      <c r="L864" s="5"/>
      <c r="M864" s="5"/>
    </row>
    <row r="865" spans="3:20" x14ac:dyDescent="0.25">
      <c r="C865" s="5"/>
      <c r="D865" s="15"/>
      <c r="E865" s="5"/>
      <c r="F865" s="5"/>
      <c r="G865" s="4"/>
      <c r="H865" s="5"/>
      <c r="I865" s="5"/>
      <c r="J865" s="5"/>
      <c r="L865" s="5"/>
      <c r="M865" s="5"/>
    </row>
    <row r="866" spans="3:20" x14ac:dyDescent="0.25">
      <c r="C866" s="5"/>
      <c r="D866" s="15"/>
      <c r="E866" s="5"/>
      <c r="F866" s="5"/>
      <c r="G866" s="4"/>
      <c r="H866" s="5"/>
      <c r="I866" s="5"/>
      <c r="J866" s="5"/>
      <c r="L866" s="5"/>
      <c r="M866" s="5"/>
    </row>
    <row r="867" spans="3:20" x14ac:dyDescent="0.25">
      <c r="C867" s="5"/>
      <c r="D867" s="15"/>
      <c r="E867" s="5"/>
      <c r="F867" s="5"/>
      <c r="G867" s="4"/>
      <c r="H867" s="5"/>
      <c r="I867" s="5"/>
      <c r="J867" s="5"/>
      <c r="L867" s="5"/>
      <c r="M867" s="5"/>
    </row>
    <row r="868" spans="3:20" x14ac:dyDescent="0.25">
      <c r="C868" s="5"/>
      <c r="D868" s="15"/>
      <c r="E868" s="5"/>
      <c r="F868" s="5"/>
      <c r="G868" s="4"/>
      <c r="H868" s="5"/>
      <c r="I868" s="5"/>
      <c r="J868" s="5"/>
      <c r="L868" s="5"/>
      <c r="M868" s="5"/>
    </row>
    <row r="869" spans="3:20" x14ac:dyDescent="0.25">
      <c r="C869" s="5"/>
      <c r="D869" s="15"/>
      <c r="E869" s="5"/>
      <c r="F869" s="5"/>
      <c r="G869" s="4"/>
      <c r="H869" s="5"/>
      <c r="I869" s="5"/>
      <c r="J869" s="5"/>
      <c r="L869" s="5"/>
      <c r="M869" s="5"/>
      <c r="N869" s="5"/>
      <c r="Q869" s="5"/>
      <c r="R869" s="5"/>
      <c r="S869" s="5"/>
      <c r="T869" s="5"/>
    </row>
    <row r="870" spans="3:20" x14ac:dyDescent="0.25">
      <c r="C870" s="5"/>
      <c r="D870" s="15"/>
      <c r="E870" s="5"/>
      <c r="F870" s="5"/>
      <c r="G870" s="4"/>
      <c r="H870" s="5"/>
      <c r="I870" s="5"/>
      <c r="J870" s="5"/>
      <c r="L870" s="5"/>
      <c r="M870" s="5"/>
    </row>
    <row r="871" spans="3:20" x14ac:dyDescent="0.25">
      <c r="C871" s="5"/>
      <c r="D871" s="15"/>
      <c r="E871" s="5"/>
      <c r="F871" s="5"/>
      <c r="G871" s="4"/>
      <c r="H871" s="5"/>
      <c r="I871" s="5"/>
      <c r="J871" s="5"/>
      <c r="L871" s="5"/>
      <c r="M871" s="5"/>
    </row>
    <row r="872" spans="3:20" x14ac:dyDescent="0.25">
      <c r="C872" s="5"/>
      <c r="D872" s="15"/>
      <c r="E872" s="5"/>
      <c r="F872" s="5"/>
      <c r="G872" s="4"/>
      <c r="H872" s="5"/>
      <c r="I872" s="5"/>
      <c r="J872" s="5"/>
      <c r="L872" s="5"/>
      <c r="M872" s="5"/>
    </row>
    <row r="873" spans="3:20" x14ac:dyDescent="0.25">
      <c r="C873" s="5"/>
      <c r="D873" s="15"/>
      <c r="E873" s="5"/>
      <c r="F873" s="5"/>
      <c r="G873" s="4"/>
      <c r="H873" s="5"/>
      <c r="I873" s="5"/>
      <c r="J873" s="5"/>
      <c r="L873" s="5"/>
      <c r="M873" s="5"/>
    </row>
    <row r="874" spans="3:20" x14ac:dyDescent="0.25">
      <c r="C874" s="5"/>
      <c r="D874" s="15"/>
      <c r="E874" s="5"/>
      <c r="F874" s="5"/>
      <c r="G874" s="4"/>
      <c r="H874" s="5"/>
      <c r="I874" s="5"/>
      <c r="J874" s="5"/>
      <c r="L874" s="5"/>
      <c r="M874" s="5"/>
    </row>
    <row r="875" spans="3:20" x14ac:dyDescent="0.25">
      <c r="C875" s="5"/>
      <c r="D875" s="15"/>
      <c r="E875" s="5"/>
      <c r="F875" s="5"/>
      <c r="G875" s="4"/>
      <c r="H875" s="5"/>
      <c r="I875" s="5"/>
      <c r="J875" s="5"/>
      <c r="L875" s="5"/>
      <c r="M875" s="5"/>
    </row>
    <row r="876" spans="3:20" x14ac:dyDescent="0.25">
      <c r="C876" s="5"/>
      <c r="D876" s="15"/>
      <c r="E876" s="5"/>
      <c r="F876" s="5"/>
      <c r="G876" s="4"/>
      <c r="H876" s="5"/>
      <c r="I876" s="5"/>
      <c r="J876" s="5"/>
      <c r="L876" s="5"/>
      <c r="M876" s="5"/>
    </row>
    <row r="877" spans="3:20" x14ac:dyDescent="0.25">
      <c r="C877" s="5"/>
      <c r="D877" s="15"/>
      <c r="E877" s="5"/>
      <c r="F877" s="5"/>
      <c r="G877" s="4"/>
      <c r="H877" s="5"/>
      <c r="I877" s="5"/>
      <c r="J877" s="5"/>
      <c r="L877" s="5"/>
      <c r="M877" s="5"/>
    </row>
    <row r="878" spans="3:20" x14ac:dyDescent="0.25">
      <c r="C878" s="5"/>
      <c r="D878" s="15"/>
      <c r="E878" s="5"/>
      <c r="F878" s="5"/>
      <c r="G878" s="4"/>
      <c r="H878" s="5"/>
      <c r="I878" s="5"/>
      <c r="J878" s="5"/>
      <c r="L878" s="5"/>
      <c r="M878" s="5"/>
    </row>
    <row r="879" spans="3:20" x14ac:dyDescent="0.25">
      <c r="C879" s="5"/>
      <c r="D879" s="15"/>
      <c r="E879" s="5"/>
      <c r="F879" s="5"/>
      <c r="G879" s="4"/>
      <c r="H879" s="5"/>
      <c r="I879" s="5"/>
      <c r="J879" s="5"/>
      <c r="L879" s="5"/>
      <c r="M879" s="5"/>
    </row>
    <row r="880" spans="3:20" x14ac:dyDescent="0.25">
      <c r="C880" s="5"/>
      <c r="D880" s="15"/>
      <c r="E880" s="5"/>
      <c r="F880" s="5"/>
      <c r="G880" s="4"/>
      <c r="H880" s="5"/>
      <c r="I880" s="5"/>
      <c r="J880" s="5"/>
    </row>
    <row r="881" spans="3:16" x14ac:dyDescent="0.25">
      <c r="C881" s="5"/>
      <c r="D881" s="15"/>
      <c r="E881" s="5"/>
      <c r="F881" s="5"/>
      <c r="G881" s="4"/>
      <c r="H881" s="5"/>
      <c r="I881" s="5"/>
      <c r="J881" s="5"/>
      <c r="L881" s="5"/>
      <c r="M881" s="5"/>
    </row>
    <row r="882" spans="3:16" x14ac:dyDescent="0.25">
      <c r="C882" s="5"/>
      <c r="D882" s="15"/>
      <c r="E882" s="5"/>
      <c r="F882" s="5"/>
      <c r="G882" s="4"/>
      <c r="H882" s="5"/>
      <c r="I882" s="5"/>
      <c r="J882" s="5"/>
      <c r="L882" s="5"/>
      <c r="M882" s="5"/>
    </row>
    <row r="883" spans="3:16" x14ac:dyDescent="0.25">
      <c r="C883" s="5"/>
      <c r="D883" s="15"/>
      <c r="E883" s="5"/>
      <c r="F883" s="5"/>
      <c r="G883" s="4"/>
      <c r="H883" s="5"/>
      <c r="I883" s="5"/>
      <c r="J883" s="5"/>
      <c r="L883" s="5"/>
      <c r="M883" s="5"/>
    </row>
    <row r="884" spans="3:16" x14ac:dyDescent="0.25">
      <c r="C884" s="5"/>
      <c r="D884" s="15"/>
      <c r="E884" s="5"/>
      <c r="F884" s="5"/>
      <c r="G884" s="4"/>
      <c r="H884" s="5"/>
      <c r="I884" s="5"/>
      <c r="J884" s="5"/>
      <c r="L884" s="5"/>
      <c r="M884" s="5"/>
    </row>
    <row r="885" spans="3:16" x14ac:dyDescent="0.25">
      <c r="C885" s="5"/>
      <c r="D885" s="15"/>
      <c r="E885" s="5"/>
      <c r="F885" s="5"/>
      <c r="G885" s="4"/>
      <c r="H885" s="5"/>
      <c r="I885" s="5"/>
      <c r="J885" s="5"/>
      <c r="L885" s="5"/>
      <c r="M885" s="5"/>
    </row>
    <row r="886" spans="3:16" x14ac:dyDescent="0.25">
      <c r="C886" s="5"/>
      <c r="D886" s="15"/>
      <c r="E886" s="5"/>
      <c r="F886" s="5"/>
      <c r="G886" s="4"/>
      <c r="H886" s="5"/>
      <c r="I886" s="5"/>
      <c r="J886" s="5"/>
      <c r="L886" s="5"/>
      <c r="M886" s="5"/>
    </row>
    <row r="887" spans="3:16" x14ac:dyDescent="0.25">
      <c r="C887" s="5"/>
      <c r="D887" s="15"/>
      <c r="E887" s="5"/>
      <c r="F887" s="5"/>
      <c r="G887" s="4"/>
      <c r="H887" s="5"/>
      <c r="I887" s="5"/>
      <c r="J887" s="5"/>
      <c r="L887" s="5"/>
      <c r="M887" s="5"/>
    </row>
    <row r="888" spans="3:16" x14ac:dyDescent="0.25">
      <c r="C888" s="5"/>
      <c r="D888" s="15"/>
      <c r="E888" s="5"/>
      <c r="F888" s="5"/>
      <c r="G888" s="4"/>
      <c r="H888" s="5"/>
      <c r="I888" s="5"/>
      <c r="J888" s="5"/>
      <c r="L888" s="5"/>
      <c r="M888" s="5"/>
    </row>
    <row r="889" spans="3:16" x14ac:dyDescent="0.25">
      <c r="C889" s="5"/>
      <c r="D889" s="15"/>
      <c r="E889" s="5"/>
      <c r="F889" s="5"/>
      <c r="G889" s="4"/>
      <c r="H889" s="5"/>
      <c r="I889" s="5"/>
      <c r="J889" s="5"/>
      <c r="L889" s="5"/>
      <c r="M889" s="5"/>
      <c r="P889" s="5"/>
    </row>
    <row r="890" spans="3:16" x14ac:dyDescent="0.25">
      <c r="C890" s="5"/>
      <c r="D890" s="15"/>
      <c r="E890" s="5"/>
      <c r="F890" s="5"/>
      <c r="G890" s="4"/>
      <c r="H890" s="5"/>
      <c r="I890" s="5"/>
      <c r="J890" s="5"/>
      <c r="L890" s="5"/>
      <c r="M890" s="5"/>
    </row>
    <row r="891" spans="3:16" x14ac:dyDescent="0.25">
      <c r="C891" s="5"/>
      <c r="D891" s="15"/>
      <c r="E891" s="5"/>
      <c r="F891" s="5"/>
      <c r="G891" s="4"/>
      <c r="H891" s="5"/>
      <c r="I891" s="5"/>
      <c r="J891" s="5"/>
      <c r="L891" s="5"/>
      <c r="M891" s="5"/>
    </row>
    <row r="892" spans="3:16" x14ac:dyDescent="0.25">
      <c r="C892" s="5"/>
      <c r="D892" s="15"/>
      <c r="E892" s="5"/>
      <c r="F892" s="5"/>
      <c r="G892" s="4"/>
      <c r="H892" s="5"/>
      <c r="I892" s="5"/>
      <c r="J892" s="5"/>
      <c r="L892" s="5"/>
      <c r="M892" s="5"/>
    </row>
    <row r="893" spans="3:16" x14ac:dyDescent="0.25">
      <c r="C893" s="5"/>
      <c r="D893" s="15"/>
      <c r="E893" s="5"/>
      <c r="F893" s="5"/>
      <c r="G893" s="4"/>
      <c r="H893" s="5"/>
      <c r="I893" s="5"/>
      <c r="J893" s="5"/>
      <c r="L893" s="5"/>
      <c r="M893" s="5"/>
    </row>
    <row r="894" spans="3:16" x14ac:dyDescent="0.25">
      <c r="C894" s="5"/>
      <c r="D894" s="15"/>
      <c r="E894" s="5"/>
      <c r="F894" s="5"/>
      <c r="G894" s="4"/>
      <c r="H894" s="5"/>
      <c r="I894" s="5"/>
      <c r="J894" s="5"/>
      <c r="L894" s="5"/>
      <c r="M894" s="5"/>
    </row>
    <row r="895" spans="3:16" x14ac:dyDescent="0.25">
      <c r="C895" s="5"/>
      <c r="D895" s="15"/>
      <c r="E895" s="5"/>
      <c r="F895" s="5"/>
      <c r="G895" s="4"/>
      <c r="H895" s="5"/>
      <c r="I895" s="5"/>
      <c r="J895" s="5"/>
      <c r="L895" s="5"/>
      <c r="M895" s="5"/>
    </row>
    <row r="896" spans="3:16" x14ac:dyDescent="0.25">
      <c r="C896" s="5"/>
      <c r="D896" s="15"/>
      <c r="E896" s="5"/>
      <c r="F896" s="5"/>
      <c r="G896" s="4"/>
      <c r="H896" s="5"/>
      <c r="I896" s="5"/>
      <c r="J896" s="5"/>
      <c r="L896" s="5"/>
      <c r="M896" s="5"/>
    </row>
    <row r="897" spans="3:20" x14ac:dyDescent="0.25">
      <c r="C897" s="5"/>
      <c r="D897" s="15"/>
      <c r="E897" s="5"/>
      <c r="F897" s="5"/>
      <c r="G897" s="4"/>
      <c r="H897" s="5"/>
      <c r="I897" s="5"/>
      <c r="J897" s="5"/>
      <c r="L897" s="5"/>
      <c r="M897" s="5"/>
      <c r="P897" s="5"/>
    </row>
    <row r="898" spans="3:20" x14ac:dyDescent="0.25">
      <c r="C898" s="5"/>
      <c r="D898" s="15"/>
      <c r="E898" s="5"/>
      <c r="F898" s="5"/>
      <c r="G898" s="4"/>
      <c r="H898" s="5"/>
      <c r="I898" s="5"/>
      <c r="J898" s="5"/>
      <c r="L898" s="5"/>
      <c r="M898" s="5"/>
      <c r="N898" s="5"/>
      <c r="Q898" s="5"/>
      <c r="R898" s="5"/>
      <c r="S898" s="5"/>
      <c r="T898" s="5"/>
    </row>
    <row r="899" spans="3:20" x14ac:dyDescent="0.25">
      <c r="C899" s="5"/>
      <c r="D899" s="15"/>
      <c r="E899" s="5"/>
      <c r="F899" s="5"/>
      <c r="G899" s="4"/>
      <c r="H899" s="5"/>
      <c r="I899" s="5"/>
      <c r="J899" s="5"/>
      <c r="L899" s="5"/>
      <c r="M899" s="5"/>
    </row>
    <row r="900" spans="3:20" x14ac:dyDescent="0.25">
      <c r="C900" s="5"/>
      <c r="D900" s="15"/>
      <c r="E900" s="5"/>
      <c r="F900" s="5"/>
      <c r="G900" s="4"/>
      <c r="H900" s="5"/>
      <c r="I900" s="5"/>
      <c r="J900" s="5"/>
      <c r="L900" s="5"/>
      <c r="M900" s="5"/>
    </row>
    <row r="901" spans="3:20" x14ac:dyDescent="0.25">
      <c r="C901" s="5"/>
      <c r="D901" s="15"/>
      <c r="E901" s="5"/>
      <c r="F901" s="5"/>
      <c r="G901" s="4"/>
      <c r="H901" s="5"/>
      <c r="I901" s="5"/>
      <c r="J901" s="5"/>
      <c r="L901" s="5"/>
      <c r="M901" s="5"/>
    </row>
    <row r="902" spans="3:20" x14ac:dyDescent="0.25">
      <c r="C902" s="5"/>
      <c r="D902" s="15"/>
      <c r="E902" s="5"/>
      <c r="F902" s="5"/>
      <c r="G902" s="4"/>
      <c r="H902" s="5"/>
      <c r="I902" s="5"/>
      <c r="J902" s="5"/>
      <c r="L902" s="5"/>
      <c r="M902" s="5"/>
    </row>
    <row r="903" spans="3:20" x14ac:dyDescent="0.25">
      <c r="C903" s="5"/>
      <c r="D903" s="15"/>
      <c r="E903" s="5"/>
      <c r="F903" s="5"/>
      <c r="G903" s="4"/>
      <c r="H903" s="5"/>
      <c r="I903" s="5"/>
      <c r="J903" s="5"/>
      <c r="L903" s="5"/>
      <c r="M903" s="5"/>
      <c r="N903" s="5"/>
      <c r="Q903" s="5"/>
      <c r="R903" s="5"/>
      <c r="S903" s="5"/>
      <c r="T903" s="5"/>
    </row>
    <row r="904" spans="3:20" x14ac:dyDescent="0.25">
      <c r="C904" s="5"/>
      <c r="D904" s="15"/>
      <c r="E904" s="5"/>
      <c r="F904" s="5"/>
      <c r="G904" s="4"/>
      <c r="H904" s="5"/>
      <c r="I904" s="5"/>
      <c r="J904" s="5"/>
      <c r="L904" s="5"/>
      <c r="M904" s="5"/>
    </row>
    <row r="905" spans="3:20" x14ac:dyDescent="0.25">
      <c r="C905" s="5"/>
      <c r="D905" s="15"/>
      <c r="E905" s="5"/>
      <c r="F905" s="5"/>
      <c r="G905" s="4"/>
      <c r="H905" s="5"/>
      <c r="I905" s="5"/>
      <c r="J905" s="5"/>
      <c r="L905" s="5"/>
      <c r="M905" s="5"/>
    </row>
    <row r="906" spans="3:20" x14ac:dyDescent="0.25">
      <c r="C906" s="5"/>
      <c r="D906" s="15"/>
      <c r="E906" s="5"/>
      <c r="F906" s="5"/>
      <c r="G906" s="4"/>
      <c r="H906" s="5"/>
      <c r="I906" s="5"/>
      <c r="J906" s="5"/>
      <c r="L906" s="5"/>
      <c r="M906" s="5"/>
    </row>
    <row r="907" spans="3:20" x14ac:dyDescent="0.25">
      <c r="C907" s="5"/>
      <c r="D907" s="15"/>
      <c r="E907" s="5"/>
      <c r="F907" s="5"/>
      <c r="G907" s="4"/>
      <c r="H907" s="5"/>
      <c r="I907" s="5"/>
      <c r="J907" s="5"/>
      <c r="L907" s="5"/>
      <c r="M907" s="5"/>
    </row>
    <row r="908" spans="3:20" x14ac:dyDescent="0.25">
      <c r="C908" s="5"/>
      <c r="D908" s="15"/>
      <c r="E908" s="5"/>
      <c r="F908" s="5"/>
      <c r="G908" s="4"/>
      <c r="H908" s="5"/>
      <c r="I908" s="5"/>
      <c r="J908" s="5"/>
      <c r="L908" s="5"/>
      <c r="M908" s="5"/>
    </row>
    <row r="909" spans="3:20" x14ac:dyDescent="0.25">
      <c r="C909" s="5"/>
      <c r="D909" s="15"/>
      <c r="E909" s="5"/>
      <c r="F909" s="5"/>
      <c r="G909" s="4"/>
      <c r="H909" s="5"/>
      <c r="I909" s="5"/>
      <c r="J909" s="5"/>
      <c r="L909" s="5"/>
      <c r="M909" s="5"/>
    </row>
    <row r="910" spans="3:20" x14ac:dyDescent="0.25">
      <c r="C910" s="5"/>
      <c r="D910" s="15"/>
      <c r="E910" s="5"/>
      <c r="F910" s="5"/>
      <c r="G910" s="4"/>
      <c r="H910" s="5"/>
      <c r="I910" s="5"/>
      <c r="J910" s="5"/>
      <c r="L910" s="5"/>
      <c r="M910" s="5"/>
    </row>
    <row r="911" spans="3:20" x14ac:dyDescent="0.25">
      <c r="C911" s="5"/>
      <c r="D911" s="15"/>
      <c r="E911" s="5"/>
      <c r="F911" s="5"/>
      <c r="G911" s="4"/>
      <c r="H911" s="5"/>
      <c r="I911" s="5"/>
      <c r="J911" s="5"/>
      <c r="L911" s="5"/>
      <c r="M911" s="5"/>
    </row>
    <row r="912" spans="3:20" x14ac:dyDescent="0.25">
      <c r="C912" s="5"/>
      <c r="D912" s="15"/>
      <c r="E912" s="5"/>
      <c r="F912" s="5"/>
      <c r="G912" s="4"/>
      <c r="H912" s="5"/>
      <c r="I912" s="5"/>
      <c r="J912" s="5"/>
      <c r="L912" s="5"/>
      <c r="M912" s="5"/>
    </row>
    <row r="913" spans="3:20" x14ac:dyDescent="0.25">
      <c r="C913" s="5"/>
      <c r="D913" s="15"/>
      <c r="E913" s="5"/>
      <c r="F913" s="5"/>
      <c r="G913" s="4"/>
      <c r="H913" s="5"/>
      <c r="I913" s="5"/>
      <c r="J913" s="5"/>
      <c r="L913" s="5"/>
      <c r="M913" s="5"/>
      <c r="P913" s="5"/>
    </row>
    <row r="914" spans="3:20" x14ac:dyDescent="0.25">
      <c r="C914" s="5"/>
      <c r="D914" s="15"/>
      <c r="E914" s="5"/>
      <c r="F914" s="5"/>
      <c r="G914" s="4"/>
      <c r="H914" s="5"/>
      <c r="I914" s="5"/>
      <c r="J914" s="5"/>
      <c r="L914" s="5"/>
      <c r="M914" s="5"/>
    </row>
    <row r="915" spans="3:20" x14ac:dyDescent="0.25">
      <c r="C915" s="5"/>
      <c r="D915" s="15"/>
      <c r="E915" s="5"/>
      <c r="F915" s="5"/>
      <c r="G915" s="4"/>
      <c r="H915" s="5"/>
      <c r="I915" s="5"/>
      <c r="J915" s="5"/>
      <c r="L915" s="5"/>
      <c r="M915" s="5"/>
    </row>
    <row r="916" spans="3:20" x14ac:dyDescent="0.25">
      <c r="C916" s="5"/>
      <c r="D916" s="15"/>
      <c r="E916" s="5"/>
      <c r="F916" s="5"/>
      <c r="G916" s="4"/>
      <c r="H916" s="5"/>
      <c r="I916" s="5"/>
      <c r="J916" s="5"/>
      <c r="L916" s="5"/>
      <c r="M916" s="5"/>
    </row>
    <row r="917" spans="3:20" x14ac:dyDescent="0.25">
      <c r="C917" s="5"/>
      <c r="D917" s="15"/>
      <c r="E917" s="5"/>
      <c r="F917" s="5"/>
      <c r="G917" s="4"/>
      <c r="H917" s="5"/>
      <c r="I917" s="5"/>
      <c r="J917" s="5"/>
      <c r="L917" s="5"/>
      <c r="M917" s="5"/>
    </row>
    <row r="918" spans="3:20" x14ac:dyDescent="0.25">
      <c r="C918" s="5"/>
      <c r="D918" s="15"/>
      <c r="E918" s="5"/>
      <c r="F918" s="5"/>
      <c r="G918" s="4"/>
      <c r="H918" s="5"/>
      <c r="I918" s="5"/>
      <c r="J918" s="5"/>
      <c r="L918" s="5"/>
      <c r="M918" s="5"/>
    </row>
    <row r="919" spans="3:20" x14ac:dyDescent="0.25">
      <c r="C919" s="5"/>
      <c r="D919" s="15"/>
      <c r="E919" s="5"/>
      <c r="F919" s="5"/>
      <c r="G919" s="4"/>
      <c r="H919" s="5"/>
      <c r="I919" s="5"/>
      <c r="J919" s="5"/>
      <c r="L919" s="5"/>
      <c r="M919" s="5"/>
    </row>
    <row r="920" spans="3:20" x14ac:dyDescent="0.25">
      <c r="C920" s="5"/>
      <c r="D920" s="15"/>
      <c r="E920" s="5"/>
      <c r="F920" s="5"/>
      <c r="G920" s="4"/>
      <c r="H920" s="5"/>
      <c r="I920" s="5"/>
      <c r="J920" s="5"/>
      <c r="L920" s="5"/>
      <c r="M920" s="5"/>
    </row>
    <row r="921" spans="3:20" x14ac:dyDescent="0.25">
      <c r="C921" s="5"/>
      <c r="D921" s="15"/>
      <c r="E921" s="5"/>
      <c r="F921" s="5"/>
      <c r="G921" s="4"/>
      <c r="H921" s="5"/>
      <c r="I921" s="5"/>
      <c r="J921" s="5"/>
      <c r="L921" s="5"/>
      <c r="M921" s="5"/>
      <c r="N921" s="5"/>
      <c r="Q921" s="5"/>
      <c r="R921" s="5"/>
      <c r="S921" s="5"/>
      <c r="T921" s="5"/>
    </row>
    <row r="922" spans="3:20" x14ac:dyDescent="0.25">
      <c r="C922" s="5"/>
      <c r="D922" s="15"/>
      <c r="E922" s="5"/>
      <c r="F922" s="5"/>
      <c r="G922" s="4"/>
      <c r="H922" s="5"/>
      <c r="I922" s="5"/>
      <c r="J922" s="5"/>
      <c r="L922" s="5"/>
      <c r="M922" s="5"/>
    </row>
    <row r="923" spans="3:20" x14ac:dyDescent="0.25">
      <c r="C923" s="5"/>
      <c r="D923" s="15"/>
      <c r="E923" s="5"/>
      <c r="F923" s="5"/>
      <c r="G923" s="4"/>
      <c r="H923" s="5"/>
      <c r="I923" s="5"/>
      <c r="J923" s="5"/>
      <c r="L923" s="5"/>
      <c r="M923" s="5"/>
    </row>
    <row r="924" spans="3:20" x14ac:dyDescent="0.25">
      <c r="C924" s="5"/>
      <c r="D924" s="15"/>
      <c r="E924" s="5"/>
      <c r="F924" s="5"/>
      <c r="G924" s="4"/>
      <c r="H924" s="5"/>
      <c r="I924" s="5"/>
      <c r="J924" s="5"/>
      <c r="L924" s="5"/>
      <c r="M924" s="5"/>
    </row>
    <row r="925" spans="3:20" x14ac:dyDescent="0.25">
      <c r="C925" s="5"/>
      <c r="D925" s="15"/>
      <c r="E925" s="5"/>
      <c r="F925" s="5"/>
      <c r="G925" s="4"/>
      <c r="H925" s="5"/>
      <c r="I925" s="5"/>
      <c r="J925" s="5"/>
      <c r="L925" s="5"/>
      <c r="M925" s="5"/>
    </row>
    <row r="926" spans="3:20" x14ac:dyDescent="0.25">
      <c r="C926" s="5"/>
      <c r="D926" s="15"/>
      <c r="E926" s="5"/>
      <c r="F926" s="5"/>
      <c r="G926" s="4"/>
      <c r="H926" s="5"/>
      <c r="I926" s="5"/>
      <c r="J926" s="5"/>
      <c r="L926" s="5"/>
      <c r="M926" s="5"/>
    </row>
    <row r="927" spans="3:20" x14ac:dyDescent="0.25">
      <c r="C927" s="5"/>
      <c r="D927" s="15"/>
      <c r="E927" s="5"/>
      <c r="F927" s="5"/>
      <c r="G927" s="4"/>
      <c r="H927" s="5"/>
      <c r="I927" s="5"/>
      <c r="J927" s="5"/>
      <c r="L927" s="5"/>
      <c r="M927" s="5"/>
    </row>
    <row r="928" spans="3:20" x14ac:dyDescent="0.25">
      <c r="C928" s="5"/>
      <c r="D928" s="15"/>
      <c r="E928" s="5"/>
      <c r="F928" s="5"/>
      <c r="G928" s="4"/>
      <c r="H928" s="5"/>
      <c r="I928" s="5"/>
      <c r="J928" s="5"/>
      <c r="L928" s="5"/>
      <c r="M928" s="5"/>
    </row>
    <row r="929" spans="3:13" x14ac:dyDescent="0.25">
      <c r="C929" s="5"/>
      <c r="D929" s="15"/>
      <c r="E929" s="5"/>
      <c r="F929" s="5"/>
      <c r="G929" s="4"/>
      <c r="H929" s="5"/>
      <c r="I929" s="5"/>
      <c r="J929" s="5"/>
      <c r="L929" s="5"/>
      <c r="M929" s="5"/>
    </row>
    <row r="930" spans="3:13" x14ac:dyDescent="0.25">
      <c r="C930" s="5"/>
      <c r="D930" s="15"/>
      <c r="E930" s="5"/>
      <c r="F930" s="5"/>
      <c r="G930" s="4"/>
      <c r="H930" s="5"/>
      <c r="I930" s="5"/>
      <c r="J930" s="5"/>
      <c r="L930" s="5"/>
      <c r="M930" s="5"/>
    </row>
    <row r="931" spans="3:13" x14ac:dyDescent="0.25">
      <c r="C931" s="5"/>
      <c r="D931" s="15"/>
      <c r="E931" s="5"/>
      <c r="F931" s="5"/>
      <c r="G931" s="4"/>
      <c r="H931" s="5"/>
      <c r="I931" s="5"/>
      <c r="J931" s="5"/>
      <c r="L931" s="5"/>
      <c r="M931" s="5"/>
    </row>
    <row r="932" spans="3:13" x14ac:dyDescent="0.25">
      <c r="C932" s="5"/>
      <c r="D932" s="15"/>
      <c r="E932" s="5"/>
      <c r="F932" s="5"/>
      <c r="G932" s="4"/>
      <c r="H932" s="5"/>
      <c r="I932" s="5"/>
      <c r="J932" s="5"/>
      <c r="L932" s="5"/>
      <c r="M932" s="5"/>
    </row>
    <row r="933" spans="3:13" x14ac:dyDescent="0.25">
      <c r="C933" s="5"/>
      <c r="D933" s="15"/>
      <c r="E933" s="5"/>
      <c r="F933" s="5"/>
      <c r="G933" s="4"/>
      <c r="H933" s="5"/>
      <c r="I933" s="5"/>
      <c r="J933" s="5"/>
      <c r="L933" s="5"/>
      <c r="M933" s="5"/>
    </row>
    <row r="934" spans="3:13" x14ac:dyDescent="0.25">
      <c r="C934" s="5"/>
      <c r="D934" s="15"/>
      <c r="E934" s="5"/>
      <c r="F934" s="5"/>
      <c r="G934" s="4"/>
      <c r="H934" s="5"/>
      <c r="I934" s="5"/>
      <c r="J934" s="5"/>
      <c r="L934" s="5"/>
      <c r="M934" s="5"/>
    </row>
    <row r="935" spans="3:13" x14ac:dyDescent="0.25">
      <c r="C935" s="5"/>
      <c r="D935" s="15"/>
      <c r="E935" s="5"/>
      <c r="F935" s="5"/>
      <c r="G935" s="4"/>
      <c r="H935" s="5"/>
      <c r="I935" s="5"/>
      <c r="J935" s="5"/>
      <c r="L935" s="5"/>
      <c r="M935" s="5"/>
    </row>
    <row r="936" spans="3:13" x14ac:dyDescent="0.25">
      <c r="C936" s="5"/>
      <c r="D936" s="15"/>
      <c r="E936" s="5"/>
      <c r="F936" s="5"/>
      <c r="G936" s="4"/>
      <c r="H936" s="5"/>
      <c r="I936" s="5"/>
      <c r="J936" s="5"/>
      <c r="L936" s="5"/>
      <c r="M936" s="5"/>
    </row>
    <row r="937" spans="3:13" x14ac:dyDescent="0.25">
      <c r="C937" s="5"/>
      <c r="D937" s="15"/>
      <c r="E937" s="5"/>
      <c r="F937" s="5"/>
      <c r="G937" s="4"/>
      <c r="H937" s="5"/>
      <c r="I937" s="5"/>
      <c r="J937" s="5"/>
      <c r="L937" s="5"/>
      <c r="M937" s="5"/>
    </row>
    <row r="938" spans="3:13" x14ac:dyDescent="0.25">
      <c r="C938" s="5"/>
      <c r="D938" s="15"/>
      <c r="E938" s="5"/>
      <c r="F938" s="5"/>
      <c r="G938" s="4"/>
      <c r="H938" s="5"/>
      <c r="I938" s="5"/>
      <c r="J938" s="5"/>
      <c r="L938" s="5"/>
      <c r="M938" s="5"/>
    </row>
    <row r="939" spans="3:13" x14ac:dyDescent="0.25">
      <c r="C939" s="5"/>
      <c r="D939" s="15"/>
      <c r="E939" s="5"/>
      <c r="F939" s="5"/>
      <c r="G939" s="4"/>
      <c r="H939" s="5"/>
      <c r="I939" s="5"/>
      <c r="J939" s="5"/>
      <c r="L939" s="5"/>
      <c r="M939" s="5"/>
    </row>
    <row r="940" spans="3:13" x14ac:dyDescent="0.25">
      <c r="C940" s="5"/>
      <c r="D940" s="15"/>
      <c r="E940" s="5"/>
      <c r="F940" s="5"/>
      <c r="G940" s="4"/>
      <c r="H940" s="5"/>
      <c r="I940" s="5"/>
      <c r="J940" s="5"/>
      <c r="L940" s="5"/>
      <c r="M940" s="5"/>
    </row>
    <row r="941" spans="3:13" x14ac:dyDescent="0.25">
      <c r="C941" s="5"/>
      <c r="D941" s="15"/>
      <c r="E941" s="5"/>
      <c r="F941" s="5"/>
      <c r="G941" s="4"/>
      <c r="H941" s="5"/>
      <c r="I941" s="5"/>
      <c r="J941" s="5"/>
      <c r="L941" s="5"/>
      <c r="M941" s="5"/>
    </row>
    <row r="942" spans="3:13" x14ac:dyDescent="0.25">
      <c r="C942" s="5"/>
      <c r="D942" s="15"/>
      <c r="E942" s="5"/>
      <c r="F942" s="5"/>
      <c r="G942" s="4"/>
      <c r="H942" s="5"/>
      <c r="I942" s="5"/>
      <c r="J942" s="5"/>
      <c r="L942" s="5"/>
      <c r="M942" s="5"/>
    </row>
    <row r="943" spans="3:13" x14ac:dyDescent="0.25">
      <c r="C943" s="5"/>
      <c r="D943" s="15"/>
      <c r="E943" s="5"/>
      <c r="F943" s="5"/>
      <c r="G943" s="4"/>
      <c r="H943" s="5"/>
      <c r="I943" s="5"/>
      <c r="J943" s="5"/>
      <c r="L943" s="5"/>
      <c r="M943" s="5"/>
    </row>
    <row r="944" spans="3:13" x14ac:dyDescent="0.25">
      <c r="C944" s="5"/>
      <c r="D944" s="15"/>
      <c r="E944" s="5"/>
      <c r="F944" s="5"/>
      <c r="G944" s="4"/>
      <c r="H944" s="5"/>
      <c r="I944" s="5"/>
      <c r="J944" s="5"/>
      <c r="L944" s="5"/>
      <c r="M944" s="5"/>
    </row>
    <row r="945" spans="3:13" x14ac:dyDescent="0.25">
      <c r="C945" s="5"/>
      <c r="D945" s="15"/>
      <c r="E945" s="5"/>
      <c r="F945" s="5"/>
      <c r="G945" s="4"/>
      <c r="H945" s="5"/>
      <c r="I945" s="5"/>
      <c r="J945" s="5"/>
      <c r="L945" s="5"/>
      <c r="M945" s="5"/>
    </row>
    <row r="946" spans="3:13" x14ac:dyDescent="0.25">
      <c r="C946" s="5"/>
      <c r="D946" s="15"/>
      <c r="E946" s="5"/>
      <c r="F946" s="5"/>
      <c r="G946" s="4"/>
      <c r="H946" s="5"/>
      <c r="I946" s="5"/>
      <c r="J946" s="5"/>
      <c r="L946" s="5"/>
      <c r="M946" s="5"/>
    </row>
    <row r="947" spans="3:13" x14ac:dyDescent="0.25">
      <c r="C947" s="5"/>
      <c r="D947" s="15"/>
      <c r="E947" s="5"/>
      <c r="F947" s="5"/>
      <c r="G947" s="4"/>
      <c r="H947" s="5"/>
      <c r="I947" s="5"/>
      <c r="J947" s="5"/>
      <c r="L947" s="5"/>
      <c r="M947" s="5"/>
    </row>
    <row r="948" spans="3:13" x14ac:dyDescent="0.25">
      <c r="C948" s="5"/>
      <c r="D948" s="15"/>
      <c r="E948" s="5"/>
      <c r="F948" s="5"/>
      <c r="G948" s="4"/>
      <c r="H948" s="5"/>
      <c r="I948" s="5"/>
      <c r="J948" s="5"/>
      <c r="L948" s="5"/>
      <c r="M948" s="5"/>
    </row>
    <row r="949" spans="3:13" x14ac:dyDescent="0.25">
      <c r="C949" s="5"/>
      <c r="D949" s="15"/>
      <c r="E949" s="5"/>
      <c r="F949" s="5"/>
      <c r="G949" s="4"/>
      <c r="H949" s="5"/>
      <c r="I949" s="5"/>
      <c r="J949" s="5"/>
      <c r="L949" s="5"/>
      <c r="M949" s="5"/>
    </row>
    <row r="950" spans="3:13" x14ac:dyDescent="0.25">
      <c r="C950" s="5"/>
      <c r="D950" s="15"/>
      <c r="E950" s="5"/>
      <c r="F950" s="5"/>
      <c r="G950" s="4"/>
      <c r="H950" s="5"/>
      <c r="I950" s="5"/>
      <c r="J950" s="5"/>
      <c r="L950" s="5"/>
      <c r="M950" s="5"/>
    </row>
    <row r="951" spans="3:13" x14ac:dyDescent="0.25">
      <c r="C951" s="5"/>
      <c r="D951" s="15"/>
      <c r="E951" s="5"/>
      <c r="F951" s="5"/>
      <c r="G951" s="4"/>
      <c r="H951" s="5"/>
      <c r="I951" s="5"/>
      <c r="J951" s="5"/>
    </row>
    <row r="952" spans="3:13" x14ac:dyDescent="0.25">
      <c r="C952" s="5"/>
      <c r="D952" s="15"/>
      <c r="E952" s="5"/>
      <c r="F952" s="5"/>
      <c r="G952" s="4"/>
      <c r="H952" s="5"/>
      <c r="I952" s="5"/>
      <c r="J952" s="5"/>
    </row>
    <row r="953" spans="3:13" x14ac:dyDescent="0.25">
      <c r="C953" s="5"/>
      <c r="D953" s="15"/>
      <c r="E953" s="5"/>
      <c r="F953" s="5"/>
      <c r="G953" s="4"/>
      <c r="H953" s="5"/>
      <c r="I953" s="5"/>
      <c r="J953" s="5"/>
      <c r="L953" s="5"/>
      <c r="M953" s="5"/>
    </row>
    <row r="954" spans="3:13" x14ac:dyDescent="0.25">
      <c r="C954" s="5"/>
      <c r="D954" s="15"/>
      <c r="E954" s="5"/>
      <c r="F954" s="5"/>
      <c r="G954" s="4"/>
      <c r="H954" s="5"/>
      <c r="I954" s="5"/>
      <c r="J954" s="5"/>
      <c r="L954" s="5"/>
      <c r="M954" s="5"/>
    </row>
    <row r="955" spans="3:13" x14ac:dyDescent="0.25">
      <c r="C955" s="5"/>
      <c r="D955" s="15"/>
      <c r="E955" s="5"/>
      <c r="F955" s="5"/>
      <c r="G955" s="4"/>
      <c r="H955" s="5"/>
      <c r="I955" s="5"/>
      <c r="J955" s="5"/>
      <c r="L955" s="5"/>
      <c r="M955" s="5"/>
    </row>
    <row r="956" spans="3:13" x14ac:dyDescent="0.25">
      <c r="C956" s="5"/>
      <c r="D956" s="15"/>
      <c r="E956" s="5"/>
      <c r="F956" s="5"/>
      <c r="G956" s="4"/>
      <c r="H956" s="5"/>
      <c r="I956" s="5"/>
      <c r="J956" s="5"/>
      <c r="L956" s="5"/>
      <c r="M956" s="5"/>
    </row>
    <row r="957" spans="3:13" x14ac:dyDescent="0.25">
      <c r="C957" s="5"/>
      <c r="D957" s="15"/>
      <c r="E957" s="5"/>
      <c r="F957" s="5"/>
      <c r="G957" s="4"/>
      <c r="H957" s="5"/>
      <c r="I957" s="5"/>
      <c r="J957" s="5"/>
      <c r="L957" s="5"/>
      <c r="M957" s="5"/>
    </row>
    <row r="958" spans="3:13" x14ac:dyDescent="0.25">
      <c r="C958" s="5"/>
      <c r="D958" s="15"/>
      <c r="E958" s="5"/>
      <c r="F958" s="5"/>
      <c r="G958" s="4"/>
      <c r="H958" s="5"/>
      <c r="I958" s="5"/>
      <c r="J958" s="5"/>
      <c r="L958" s="5"/>
      <c r="M958" s="5"/>
    </row>
    <row r="959" spans="3:13" x14ac:dyDescent="0.25">
      <c r="C959" s="5"/>
      <c r="D959" s="15"/>
      <c r="E959" s="5"/>
      <c r="F959" s="5"/>
      <c r="G959" s="4"/>
      <c r="H959" s="5"/>
      <c r="I959" s="5"/>
      <c r="J959" s="5"/>
      <c r="L959" s="5"/>
      <c r="M959" s="5"/>
    </row>
    <row r="960" spans="3:13" x14ac:dyDescent="0.25">
      <c r="C960" s="5"/>
      <c r="D960" s="15"/>
      <c r="E960" s="5"/>
      <c r="F960" s="5"/>
      <c r="G960" s="4"/>
      <c r="H960" s="5"/>
      <c r="I960" s="5"/>
      <c r="J960" s="5"/>
      <c r="L960" s="5"/>
      <c r="M960" s="5"/>
    </row>
    <row r="961" spans="3:20" x14ac:dyDescent="0.25">
      <c r="C961" s="5"/>
      <c r="D961" s="15"/>
      <c r="E961" s="5"/>
      <c r="F961" s="5"/>
      <c r="G961" s="4"/>
      <c r="H961" s="5"/>
      <c r="I961" s="5"/>
      <c r="J961" s="5"/>
      <c r="L961" s="5"/>
      <c r="M961" s="5"/>
      <c r="O961" s="5"/>
    </row>
    <row r="962" spans="3:20" x14ac:dyDescent="0.25">
      <c r="C962" s="5"/>
      <c r="D962" s="15"/>
      <c r="E962" s="5"/>
      <c r="F962" s="5"/>
      <c r="G962" s="4"/>
      <c r="H962" s="5"/>
      <c r="I962" s="5"/>
      <c r="J962" s="5"/>
      <c r="L962" s="5"/>
      <c r="M962" s="5"/>
      <c r="N962" s="5"/>
      <c r="P962" s="5"/>
      <c r="Q962" s="5"/>
      <c r="R962" s="5"/>
      <c r="S962" s="5"/>
      <c r="T962" s="5"/>
    </row>
    <row r="963" spans="3:20" x14ac:dyDescent="0.25">
      <c r="C963" s="5"/>
      <c r="D963" s="15"/>
      <c r="E963" s="5"/>
      <c r="F963" s="5"/>
      <c r="G963" s="4"/>
      <c r="H963" s="5"/>
      <c r="I963" s="5"/>
      <c r="J963" s="5"/>
      <c r="L963" s="5"/>
      <c r="M963" s="5"/>
    </row>
    <row r="964" spans="3:20" x14ac:dyDescent="0.25">
      <c r="C964" s="5"/>
      <c r="D964" s="15"/>
      <c r="E964" s="5"/>
      <c r="F964" s="5"/>
      <c r="G964" s="4"/>
      <c r="H964" s="5"/>
      <c r="I964" s="5"/>
      <c r="J964" s="5"/>
      <c r="L964" s="5"/>
      <c r="M964" s="5"/>
    </row>
    <row r="965" spans="3:20" x14ac:dyDescent="0.25">
      <c r="C965" s="5"/>
      <c r="D965" s="15"/>
      <c r="E965" s="5"/>
      <c r="F965" s="5"/>
      <c r="G965" s="4"/>
      <c r="H965" s="5"/>
      <c r="I965" s="5"/>
      <c r="J965" s="5"/>
      <c r="L965" s="5"/>
      <c r="M965" s="5"/>
    </row>
    <row r="966" spans="3:20" x14ac:dyDescent="0.25">
      <c r="C966" s="5"/>
      <c r="D966" s="15"/>
      <c r="E966" s="5"/>
      <c r="F966" s="5"/>
      <c r="G966" s="4"/>
      <c r="H966" s="5"/>
      <c r="I966" s="5"/>
      <c r="J966" s="5"/>
      <c r="L966" s="5"/>
      <c r="M966" s="5"/>
    </row>
    <row r="967" spans="3:20" x14ac:dyDescent="0.25">
      <c r="C967" s="5"/>
      <c r="D967" s="15"/>
      <c r="E967" s="5"/>
      <c r="F967" s="5"/>
      <c r="G967" s="4"/>
      <c r="H967" s="5"/>
      <c r="I967" s="5"/>
      <c r="J967" s="5"/>
      <c r="L967" s="5"/>
      <c r="M967" s="5"/>
    </row>
    <row r="968" spans="3:20" x14ac:dyDescent="0.25">
      <c r="C968" s="5"/>
      <c r="D968" s="15"/>
      <c r="E968" s="5"/>
      <c r="F968" s="5"/>
      <c r="G968" s="4"/>
      <c r="H968" s="5"/>
      <c r="I968" s="5"/>
      <c r="J968" s="5"/>
      <c r="L968" s="5"/>
      <c r="M968" s="5"/>
    </row>
    <row r="969" spans="3:20" x14ac:dyDescent="0.25">
      <c r="C969" s="5"/>
      <c r="D969" s="15"/>
      <c r="E969" s="5"/>
      <c r="F969" s="5"/>
      <c r="G969" s="4"/>
      <c r="H969" s="5"/>
      <c r="I969" s="5"/>
      <c r="J969" s="5"/>
      <c r="L969" s="5"/>
      <c r="M969" s="5"/>
    </row>
    <row r="970" spans="3:20" x14ac:dyDescent="0.25">
      <c r="C970" s="5"/>
      <c r="D970" s="15"/>
      <c r="E970" s="5"/>
      <c r="F970" s="5"/>
      <c r="G970" s="4"/>
      <c r="H970" s="5"/>
      <c r="I970" s="5"/>
      <c r="J970" s="5"/>
      <c r="L970" s="5"/>
      <c r="M970" s="5"/>
    </row>
    <row r="971" spans="3:20" x14ac:dyDescent="0.25">
      <c r="C971" s="5"/>
      <c r="D971" s="15"/>
      <c r="E971" s="5"/>
      <c r="F971" s="5"/>
      <c r="G971" s="4"/>
      <c r="H971" s="5"/>
      <c r="I971" s="5"/>
      <c r="J971" s="5"/>
      <c r="L971" s="5"/>
      <c r="M971" s="5"/>
    </row>
    <row r="972" spans="3:20" x14ac:dyDescent="0.25">
      <c r="C972" s="5"/>
      <c r="D972" s="15"/>
      <c r="E972" s="5"/>
      <c r="F972" s="5"/>
      <c r="G972" s="4"/>
      <c r="H972" s="5"/>
      <c r="I972" s="5"/>
      <c r="J972" s="5"/>
      <c r="L972" s="5"/>
      <c r="M972" s="5"/>
    </row>
    <row r="973" spans="3:20" x14ac:dyDescent="0.25">
      <c r="C973" s="5"/>
      <c r="D973" s="15"/>
      <c r="E973" s="5"/>
      <c r="F973" s="5"/>
      <c r="G973" s="4"/>
      <c r="H973" s="5"/>
      <c r="I973" s="5"/>
      <c r="J973" s="5"/>
      <c r="L973" s="5"/>
      <c r="M973" s="5"/>
    </row>
    <row r="974" spans="3:20" x14ac:dyDescent="0.25">
      <c r="C974" s="5"/>
      <c r="D974" s="15"/>
      <c r="E974" s="5"/>
      <c r="F974" s="5"/>
      <c r="G974" s="4"/>
      <c r="H974" s="5"/>
      <c r="I974" s="5"/>
      <c r="J974" s="5"/>
      <c r="L974" s="5"/>
      <c r="M974" s="5"/>
    </row>
    <row r="975" spans="3:20" x14ac:dyDescent="0.25">
      <c r="C975" s="5"/>
      <c r="D975" s="15"/>
      <c r="E975" s="5"/>
      <c r="F975" s="5"/>
      <c r="G975" s="4"/>
      <c r="H975" s="5"/>
      <c r="I975" s="5"/>
      <c r="J975" s="5"/>
    </row>
    <row r="976" spans="3:20" x14ac:dyDescent="0.25">
      <c r="C976" s="5"/>
      <c r="D976" s="15"/>
      <c r="E976" s="5"/>
      <c r="F976" s="5"/>
      <c r="G976" s="4"/>
      <c r="H976" s="5"/>
      <c r="I976" s="5"/>
      <c r="J976" s="5"/>
      <c r="L976" s="5"/>
      <c r="M976" s="5"/>
    </row>
    <row r="977" spans="3:20" x14ac:dyDescent="0.25">
      <c r="C977" s="5"/>
      <c r="D977" s="15"/>
      <c r="E977" s="5"/>
      <c r="F977" s="5"/>
      <c r="G977" s="4"/>
      <c r="H977" s="5"/>
      <c r="I977" s="5"/>
      <c r="J977" s="5"/>
      <c r="L977" s="5"/>
      <c r="M977" s="5"/>
    </row>
    <row r="978" spans="3:20" x14ac:dyDescent="0.25">
      <c r="C978" s="5"/>
      <c r="D978" s="15"/>
      <c r="E978" s="5"/>
      <c r="F978" s="5"/>
      <c r="G978" s="4"/>
      <c r="H978" s="5"/>
      <c r="I978" s="5"/>
      <c r="J978" s="5"/>
      <c r="L978" s="5"/>
      <c r="M978" s="5"/>
      <c r="N978" s="5"/>
      <c r="Q978" s="5"/>
      <c r="R978" s="5"/>
      <c r="S978" s="5"/>
      <c r="T978" s="5"/>
    </row>
    <row r="979" spans="3:20" x14ac:dyDescent="0.25">
      <c r="C979" s="5"/>
      <c r="D979" s="15"/>
      <c r="E979" s="5"/>
      <c r="F979" s="5"/>
      <c r="G979" s="4"/>
      <c r="H979" s="5"/>
      <c r="I979" s="5"/>
      <c r="J979" s="5"/>
      <c r="L979" s="5"/>
      <c r="M979" s="5"/>
    </row>
    <row r="980" spans="3:20" x14ac:dyDescent="0.25">
      <c r="C980" s="5"/>
      <c r="D980" s="15"/>
      <c r="E980" s="5"/>
      <c r="F980" s="5"/>
      <c r="G980" s="4"/>
      <c r="H980" s="5"/>
      <c r="I980" s="5"/>
      <c r="J980" s="5"/>
      <c r="L980" s="5"/>
      <c r="M980" s="5"/>
    </row>
    <row r="981" spans="3:20" x14ac:dyDescent="0.25">
      <c r="C981" s="5"/>
      <c r="D981" s="15"/>
      <c r="E981" s="5"/>
      <c r="F981" s="5"/>
      <c r="G981" s="4"/>
      <c r="H981" s="5"/>
      <c r="I981" s="5"/>
      <c r="J981" s="5"/>
      <c r="L981" s="5"/>
      <c r="M981" s="5"/>
      <c r="P981" s="5"/>
    </row>
    <row r="982" spans="3:20" x14ac:dyDescent="0.25">
      <c r="C982" s="5"/>
      <c r="D982" s="15"/>
      <c r="E982" s="5"/>
      <c r="F982" s="5"/>
      <c r="G982" s="4"/>
      <c r="H982" s="5"/>
      <c r="I982" s="5"/>
      <c r="J982" s="5"/>
      <c r="L982" s="5"/>
      <c r="M982" s="5"/>
    </row>
    <row r="983" spans="3:20" x14ac:dyDescent="0.25">
      <c r="C983" s="5"/>
      <c r="D983" s="15"/>
      <c r="E983" s="5"/>
      <c r="F983" s="5"/>
      <c r="G983" s="4"/>
      <c r="H983" s="5"/>
      <c r="I983" s="5"/>
      <c r="J983" s="5"/>
      <c r="L983" s="5"/>
      <c r="M983" s="5"/>
    </row>
    <row r="984" spans="3:20" x14ac:dyDescent="0.25">
      <c r="C984" s="5"/>
      <c r="D984" s="15"/>
      <c r="E984" s="5"/>
      <c r="F984" s="5"/>
      <c r="G984" s="4"/>
      <c r="H984" s="5"/>
      <c r="I984" s="5"/>
      <c r="J984" s="5"/>
      <c r="L984" s="5"/>
      <c r="M984" s="5"/>
    </row>
    <row r="985" spans="3:20" x14ac:dyDescent="0.25">
      <c r="C985" s="5"/>
      <c r="D985" s="15"/>
      <c r="E985" s="5"/>
      <c r="F985" s="5"/>
      <c r="G985" s="4"/>
      <c r="H985" s="5"/>
      <c r="I985" s="5"/>
      <c r="J985" s="5"/>
      <c r="L985" s="5"/>
      <c r="M985" s="5"/>
    </row>
    <row r="986" spans="3:20" x14ac:dyDescent="0.25">
      <c r="C986" s="5"/>
      <c r="D986" s="15"/>
      <c r="E986" s="5"/>
      <c r="F986" s="5"/>
      <c r="G986" s="4"/>
      <c r="H986" s="5"/>
      <c r="I986" s="5"/>
      <c r="J986" s="5"/>
      <c r="L986" s="5"/>
      <c r="M986" s="5"/>
    </row>
    <row r="987" spans="3:20" x14ac:dyDescent="0.25">
      <c r="C987" s="5"/>
      <c r="D987" s="15"/>
      <c r="E987" s="5"/>
      <c r="F987" s="5"/>
      <c r="G987" s="4"/>
      <c r="H987" s="5"/>
      <c r="I987" s="5"/>
      <c r="J987" s="5"/>
      <c r="L987" s="5"/>
      <c r="M987" s="5"/>
    </row>
    <row r="988" spans="3:20" x14ac:dyDescent="0.25">
      <c r="C988" s="5"/>
      <c r="D988" s="15"/>
      <c r="E988" s="5"/>
      <c r="F988" s="5"/>
      <c r="G988" s="4"/>
      <c r="H988" s="5"/>
      <c r="I988" s="5"/>
      <c r="J988" s="5"/>
      <c r="L988" s="5"/>
      <c r="M988" s="5"/>
    </row>
    <row r="989" spans="3:20" x14ac:dyDescent="0.25">
      <c r="C989" s="5"/>
      <c r="D989" s="15"/>
      <c r="E989" s="5"/>
      <c r="F989" s="5"/>
      <c r="G989" s="4"/>
      <c r="H989" s="5"/>
      <c r="I989" s="5"/>
      <c r="J989" s="5"/>
      <c r="L989" s="5"/>
      <c r="M989" s="5"/>
    </row>
    <row r="990" spans="3:20" x14ac:dyDescent="0.25">
      <c r="C990" s="5"/>
      <c r="D990" s="15"/>
      <c r="E990" s="5"/>
      <c r="F990" s="5"/>
      <c r="G990" s="4"/>
      <c r="H990" s="5"/>
      <c r="I990" s="5"/>
      <c r="J990" s="5"/>
      <c r="L990" s="5"/>
      <c r="M990" s="5"/>
    </row>
    <row r="991" spans="3:20" x14ac:dyDescent="0.25">
      <c r="C991" s="5"/>
      <c r="D991" s="15"/>
      <c r="E991" s="5"/>
      <c r="F991" s="5"/>
      <c r="G991" s="4"/>
      <c r="H991" s="5"/>
      <c r="I991" s="5"/>
      <c r="J991" s="5"/>
      <c r="L991" s="5"/>
      <c r="M991" s="5"/>
    </row>
    <row r="992" spans="3:20" x14ac:dyDescent="0.25">
      <c r="C992" s="5"/>
      <c r="D992" s="15"/>
      <c r="E992" s="5"/>
      <c r="F992" s="5"/>
      <c r="G992" s="4"/>
      <c r="H992" s="5"/>
      <c r="I992" s="5"/>
      <c r="J992" s="5"/>
      <c r="L992" s="5"/>
      <c r="M992" s="5"/>
    </row>
    <row r="993" spans="3:20" x14ac:dyDescent="0.25">
      <c r="C993" s="5"/>
      <c r="D993" s="15"/>
      <c r="E993" s="5"/>
      <c r="F993" s="5"/>
      <c r="G993" s="4"/>
      <c r="H993" s="5"/>
      <c r="I993" s="5"/>
      <c r="J993" s="5"/>
      <c r="L993" s="5"/>
      <c r="M993" s="5"/>
    </row>
    <row r="994" spans="3:20" x14ac:dyDescent="0.25">
      <c r="C994" s="5"/>
      <c r="D994" s="15"/>
      <c r="E994" s="5"/>
      <c r="F994" s="5"/>
      <c r="G994" s="4"/>
      <c r="H994" s="5"/>
      <c r="I994" s="5"/>
      <c r="J994" s="5"/>
      <c r="L994" s="5"/>
      <c r="M994" s="5"/>
    </row>
    <row r="995" spans="3:20" x14ac:dyDescent="0.25">
      <c r="C995" s="5"/>
      <c r="D995" s="15"/>
      <c r="E995" s="5"/>
      <c r="F995" s="5"/>
      <c r="G995" s="4"/>
      <c r="H995" s="5"/>
      <c r="I995" s="5"/>
      <c r="J995" s="5"/>
      <c r="L995" s="5"/>
      <c r="M995" s="5"/>
    </row>
    <row r="996" spans="3:20" x14ac:dyDescent="0.25">
      <c r="C996" s="5"/>
      <c r="D996" s="15"/>
      <c r="E996" s="5"/>
      <c r="F996" s="5"/>
      <c r="G996" s="4"/>
      <c r="H996" s="5"/>
      <c r="I996" s="5"/>
      <c r="J996" s="5"/>
      <c r="L996" s="5"/>
      <c r="M996" s="5"/>
    </row>
    <row r="997" spans="3:20" x14ac:dyDescent="0.25">
      <c r="C997" s="5"/>
      <c r="D997" s="15"/>
      <c r="E997" s="5"/>
      <c r="F997" s="5"/>
      <c r="G997" s="4"/>
      <c r="H997" s="5"/>
      <c r="I997" s="5"/>
      <c r="J997" s="5"/>
      <c r="L997" s="5"/>
      <c r="M997" s="5"/>
    </row>
    <row r="998" spans="3:20" x14ac:dyDescent="0.25">
      <c r="C998" s="5"/>
      <c r="D998" s="15"/>
      <c r="E998" s="5"/>
      <c r="F998" s="5"/>
      <c r="G998" s="4"/>
      <c r="H998" s="5"/>
      <c r="I998" s="5"/>
      <c r="J998" s="5"/>
      <c r="L998" s="5"/>
      <c r="M998" s="5"/>
      <c r="P998" s="5"/>
    </row>
    <row r="999" spans="3:20" x14ac:dyDescent="0.25">
      <c r="C999" s="5"/>
      <c r="D999" s="15"/>
      <c r="E999" s="5"/>
      <c r="F999" s="5"/>
      <c r="G999" s="4"/>
      <c r="H999" s="5"/>
      <c r="I999" s="5"/>
      <c r="J999" s="5"/>
      <c r="L999" s="5"/>
      <c r="M999" s="5"/>
    </row>
    <row r="1000" spans="3:20" x14ac:dyDescent="0.25">
      <c r="C1000" s="5"/>
      <c r="D1000" s="15"/>
      <c r="E1000" s="5"/>
      <c r="F1000" s="5"/>
      <c r="G1000" s="4"/>
      <c r="H1000" s="5"/>
      <c r="I1000" s="5"/>
      <c r="J1000" s="5"/>
      <c r="L1000" s="5"/>
      <c r="M1000" s="5"/>
    </row>
    <row r="1001" spans="3:20" x14ac:dyDescent="0.25">
      <c r="C1001" s="5"/>
      <c r="D1001" s="15"/>
      <c r="E1001" s="5"/>
      <c r="F1001" s="5"/>
      <c r="G1001" s="4"/>
      <c r="H1001" s="5"/>
      <c r="I1001" s="5"/>
      <c r="J1001" s="5"/>
      <c r="L1001" s="5"/>
      <c r="M1001" s="5"/>
      <c r="P1001" s="5"/>
    </row>
    <row r="1002" spans="3:20" x14ac:dyDescent="0.25">
      <c r="C1002" s="5"/>
      <c r="D1002" s="15"/>
      <c r="E1002" s="5"/>
      <c r="F1002" s="5"/>
      <c r="G1002" s="4"/>
      <c r="H1002" s="5"/>
      <c r="I1002" s="5"/>
      <c r="J1002" s="5"/>
      <c r="L1002" s="5"/>
      <c r="M1002" s="5"/>
      <c r="P1002" s="5"/>
    </row>
    <row r="1003" spans="3:20" x14ac:dyDescent="0.25">
      <c r="C1003" s="5"/>
      <c r="D1003" s="15"/>
      <c r="E1003" s="5"/>
      <c r="F1003" s="5"/>
      <c r="G1003" s="4"/>
      <c r="H1003" s="5"/>
      <c r="I1003" s="5"/>
      <c r="J1003" s="5"/>
      <c r="L1003" s="5"/>
      <c r="M1003" s="5"/>
    </row>
    <row r="1004" spans="3:20" x14ac:dyDescent="0.25">
      <c r="C1004" s="5"/>
      <c r="D1004" s="15"/>
      <c r="E1004" s="5"/>
      <c r="F1004" s="5"/>
      <c r="G1004" s="4"/>
      <c r="H1004" s="5"/>
      <c r="I1004" s="5"/>
      <c r="J1004" s="5"/>
      <c r="L1004" s="5"/>
      <c r="M1004" s="5"/>
    </row>
    <row r="1005" spans="3:20" x14ac:dyDescent="0.25">
      <c r="C1005" s="5"/>
      <c r="D1005" s="15"/>
      <c r="E1005" s="5"/>
      <c r="F1005" s="5"/>
      <c r="G1005" s="4"/>
      <c r="H1005" s="5"/>
      <c r="I1005" s="5"/>
      <c r="J1005" s="5"/>
      <c r="L1005" s="5"/>
      <c r="M1005" s="5"/>
    </row>
    <row r="1006" spans="3:20" x14ac:dyDescent="0.25">
      <c r="C1006" s="5"/>
      <c r="D1006" s="15"/>
      <c r="E1006" s="5"/>
      <c r="F1006" s="5"/>
      <c r="G1006" s="4"/>
      <c r="H1006" s="5"/>
      <c r="I1006" s="5"/>
      <c r="J1006" s="5"/>
      <c r="L1006" s="5"/>
      <c r="M1006" s="5"/>
    </row>
    <row r="1007" spans="3:20" x14ac:dyDescent="0.25">
      <c r="C1007" s="5"/>
      <c r="D1007" s="15"/>
      <c r="E1007" s="5"/>
      <c r="F1007" s="5"/>
      <c r="G1007" s="4"/>
      <c r="H1007" s="5"/>
      <c r="I1007" s="5"/>
      <c r="J1007" s="5"/>
      <c r="L1007" s="5"/>
      <c r="M1007" s="5"/>
      <c r="N1007" s="5"/>
      <c r="Q1007" s="5"/>
      <c r="R1007" s="5"/>
      <c r="S1007" s="5"/>
      <c r="T1007" s="5"/>
    </row>
    <row r="1008" spans="3:20" x14ac:dyDescent="0.25">
      <c r="C1008" s="5"/>
      <c r="D1008" s="15"/>
      <c r="E1008" s="5"/>
      <c r="F1008" s="5"/>
      <c r="G1008" s="4"/>
      <c r="H1008" s="5"/>
      <c r="I1008" s="5"/>
      <c r="J1008" s="5"/>
      <c r="L1008" s="5"/>
      <c r="M1008" s="5"/>
    </row>
    <row r="1009" spans="3:13" x14ac:dyDescent="0.25">
      <c r="C1009" s="5"/>
      <c r="D1009" s="15"/>
      <c r="E1009" s="5"/>
      <c r="F1009" s="5"/>
      <c r="G1009" s="4"/>
      <c r="H1009" s="5"/>
      <c r="I1009" s="5"/>
      <c r="J1009" s="5"/>
      <c r="L1009" s="5"/>
      <c r="M1009" s="5"/>
    </row>
    <row r="1010" spans="3:13" x14ac:dyDescent="0.25">
      <c r="C1010" s="5"/>
      <c r="D1010" s="15"/>
      <c r="E1010" s="5"/>
      <c r="F1010" s="5"/>
      <c r="G1010" s="4"/>
      <c r="H1010" s="5"/>
      <c r="I1010" s="5"/>
      <c r="J1010" s="5"/>
      <c r="L1010" s="5"/>
      <c r="M1010" s="5"/>
    </row>
    <row r="1011" spans="3:13" x14ac:dyDescent="0.25">
      <c r="C1011" s="5"/>
      <c r="D1011" s="15"/>
      <c r="E1011" s="5"/>
      <c r="F1011" s="5"/>
      <c r="G1011" s="4"/>
      <c r="H1011" s="5"/>
      <c r="I1011" s="5"/>
      <c r="J1011" s="5"/>
      <c r="L1011" s="5"/>
      <c r="M1011" s="5"/>
    </row>
    <row r="1012" spans="3:13" x14ac:dyDescent="0.25">
      <c r="C1012" s="5"/>
      <c r="D1012" s="15"/>
      <c r="E1012" s="5"/>
      <c r="F1012" s="5"/>
      <c r="G1012" s="4"/>
      <c r="H1012" s="5"/>
      <c r="I1012" s="5"/>
      <c r="J1012" s="5"/>
      <c r="L1012" s="5"/>
      <c r="M1012" s="5"/>
    </row>
    <row r="1013" spans="3:13" x14ac:dyDescent="0.25">
      <c r="C1013" s="5"/>
      <c r="D1013" s="15"/>
      <c r="E1013" s="5"/>
      <c r="F1013" s="5"/>
      <c r="G1013" s="4"/>
      <c r="H1013" s="5"/>
      <c r="I1013" s="5"/>
      <c r="J1013" s="5"/>
      <c r="L1013" s="5"/>
      <c r="M1013" s="5"/>
    </row>
    <row r="1014" spans="3:13" x14ac:dyDescent="0.25">
      <c r="C1014" s="5"/>
      <c r="D1014" s="15"/>
      <c r="E1014" s="5"/>
      <c r="F1014" s="5"/>
      <c r="G1014" s="4"/>
      <c r="H1014" s="5"/>
      <c r="I1014" s="5"/>
      <c r="J1014" s="5"/>
      <c r="L1014" s="5"/>
      <c r="M1014" s="5"/>
    </row>
    <row r="1015" spans="3:13" x14ac:dyDescent="0.25">
      <c r="C1015" s="5"/>
      <c r="D1015" s="15"/>
      <c r="E1015" s="5"/>
      <c r="F1015" s="5"/>
      <c r="G1015" s="4"/>
      <c r="H1015" s="5"/>
      <c r="I1015" s="5"/>
      <c r="J1015" s="5"/>
    </row>
    <row r="1016" spans="3:13" x14ac:dyDescent="0.25">
      <c r="C1016" s="5"/>
      <c r="D1016" s="15"/>
      <c r="E1016" s="5"/>
      <c r="F1016" s="5"/>
      <c r="G1016" s="4"/>
      <c r="H1016" s="5"/>
      <c r="I1016" s="5"/>
      <c r="J1016" s="5"/>
      <c r="L1016" s="5"/>
      <c r="M1016" s="5"/>
    </row>
    <row r="1017" spans="3:13" x14ac:dyDescent="0.25">
      <c r="C1017" s="5"/>
      <c r="D1017" s="15"/>
      <c r="E1017" s="5"/>
      <c r="F1017" s="5"/>
      <c r="G1017" s="4"/>
      <c r="H1017" s="5"/>
      <c r="I1017" s="5"/>
      <c r="J1017" s="5"/>
      <c r="L1017" s="5"/>
      <c r="M1017" s="5"/>
    </row>
    <row r="1018" spans="3:13" x14ac:dyDescent="0.25">
      <c r="C1018" s="5"/>
      <c r="D1018" s="15"/>
      <c r="E1018" s="5"/>
      <c r="F1018" s="5"/>
      <c r="G1018" s="4"/>
      <c r="H1018" s="5"/>
      <c r="I1018" s="5"/>
      <c r="J1018" s="5"/>
      <c r="L1018" s="5"/>
      <c r="M1018" s="5"/>
    </row>
    <row r="1019" spans="3:13" x14ac:dyDescent="0.25">
      <c r="C1019" s="5"/>
      <c r="D1019" s="15"/>
      <c r="E1019" s="5"/>
      <c r="F1019" s="5"/>
      <c r="G1019" s="4"/>
      <c r="H1019" s="5"/>
      <c r="I1019" s="5"/>
      <c r="J1019" s="5"/>
      <c r="L1019" s="5"/>
      <c r="M1019" s="5"/>
    </row>
    <row r="1020" spans="3:13" x14ac:dyDescent="0.25">
      <c r="C1020" s="5"/>
      <c r="D1020" s="15"/>
      <c r="E1020" s="5"/>
      <c r="F1020" s="5"/>
      <c r="G1020" s="4"/>
      <c r="H1020" s="5"/>
      <c r="I1020" s="5"/>
      <c r="J1020" s="5"/>
    </row>
    <row r="1021" spans="3:13" x14ac:dyDescent="0.25">
      <c r="C1021" s="5"/>
      <c r="D1021" s="15"/>
      <c r="E1021" s="5"/>
      <c r="F1021" s="5"/>
      <c r="G1021" s="4"/>
      <c r="H1021" s="5"/>
      <c r="I1021" s="5"/>
      <c r="J1021" s="5"/>
    </row>
    <row r="1022" spans="3:13" x14ac:dyDescent="0.25">
      <c r="C1022" s="5"/>
      <c r="D1022" s="15"/>
      <c r="E1022" s="5"/>
      <c r="F1022" s="5"/>
      <c r="G1022" s="4"/>
      <c r="H1022" s="5"/>
      <c r="I1022" s="5"/>
      <c r="J1022" s="5"/>
    </row>
    <row r="1023" spans="3:13" x14ac:dyDescent="0.25">
      <c r="C1023" s="5"/>
      <c r="D1023" s="15"/>
      <c r="E1023" s="5"/>
      <c r="F1023" s="5"/>
      <c r="G1023" s="4"/>
      <c r="H1023" s="5"/>
      <c r="I1023" s="5"/>
      <c r="J1023" s="5"/>
    </row>
    <row r="1024" spans="3:13" x14ac:dyDescent="0.25">
      <c r="C1024" s="5"/>
      <c r="D1024" s="15"/>
      <c r="E1024" s="5"/>
      <c r="F1024" s="5"/>
      <c r="G1024" s="4"/>
      <c r="H1024" s="5"/>
      <c r="I1024" s="5"/>
      <c r="J1024" s="5"/>
    </row>
    <row r="1025" spans="3:10" x14ac:dyDescent="0.25">
      <c r="C1025" s="5"/>
      <c r="D1025" s="15"/>
      <c r="E1025" s="5"/>
      <c r="F1025" s="5"/>
      <c r="G1025" s="4"/>
      <c r="H1025" s="5"/>
      <c r="I1025" s="5"/>
      <c r="J1025" s="5"/>
    </row>
    <row r="1026" spans="3:10" x14ac:dyDescent="0.25">
      <c r="C1026" s="5"/>
      <c r="D1026" s="15"/>
      <c r="E1026" s="5"/>
      <c r="F1026" s="5"/>
      <c r="G1026" s="4"/>
      <c r="H1026" s="5"/>
      <c r="I1026" s="5"/>
      <c r="J1026" s="5"/>
    </row>
    <row r="1027" spans="3:10" x14ac:dyDescent="0.25">
      <c r="C1027" s="5"/>
      <c r="D1027" s="15"/>
      <c r="E1027" s="5"/>
      <c r="F1027" s="5"/>
      <c r="G1027" s="4"/>
      <c r="H1027" s="5"/>
      <c r="I1027" s="5"/>
      <c r="J1027" s="5"/>
    </row>
    <row r="1028" spans="3:10" x14ac:dyDescent="0.25">
      <c r="C1028" s="5"/>
      <c r="D1028" s="15"/>
      <c r="E1028" s="5"/>
      <c r="F1028" s="5"/>
      <c r="G1028" s="4"/>
      <c r="H1028" s="5"/>
      <c r="I1028" s="5"/>
      <c r="J1028" s="5"/>
    </row>
    <row r="1029" spans="3:10" x14ac:dyDescent="0.25">
      <c r="C1029" s="5"/>
      <c r="D1029" s="15"/>
      <c r="E1029" s="5"/>
      <c r="F1029" s="5"/>
      <c r="G1029" s="4"/>
      <c r="H1029" s="5"/>
      <c r="I1029" s="5"/>
      <c r="J1029" s="5"/>
    </row>
    <row r="1030" spans="3:10" x14ac:dyDescent="0.25">
      <c r="C1030" s="5"/>
      <c r="D1030" s="15"/>
      <c r="E1030" s="5"/>
      <c r="F1030" s="5"/>
      <c r="G1030" s="4"/>
      <c r="H1030" s="5"/>
      <c r="I1030" s="5"/>
      <c r="J1030" s="5"/>
    </row>
    <row r="1031" spans="3:10" x14ac:dyDescent="0.25">
      <c r="C1031" s="5"/>
      <c r="D1031" s="15"/>
      <c r="E1031" s="5"/>
      <c r="F1031" s="5"/>
      <c r="G1031" s="4"/>
      <c r="H1031" s="5"/>
      <c r="I1031" s="5"/>
      <c r="J1031" s="5"/>
    </row>
    <row r="1032" spans="3:10" x14ac:dyDescent="0.25">
      <c r="C1032" s="5"/>
      <c r="D1032" s="15"/>
      <c r="E1032" s="5"/>
      <c r="F1032" s="5"/>
      <c r="G1032" s="4"/>
      <c r="H1032" s="5"/>
      <c r="I1032" s="5"/>
      <c r="J1032" s="5"/>
    </row>
    <row r="1033" spans="3:10" x14ac:dyDescent="0.25">
      <c r="C1033" s="5"/>
      <c r="D1033" s="15"/>
      <c r="E1033" s="5"/>
      <c r="F1033" s="5"/>
      <c r="G1033" s="4"/>
      <c r="H1033" s="5"/>
      <c r="I1033" s="5"/>
      <c r="J1033" s="5"/>
    </row>
    <row r="1034" spans="3:10" x14ac:dyDescent="0.25">
      <c r="C1034" s="5"/>
      <c r="D1034" s="15"/>
      <c r="E1034" s="5"/>
      <c r="F1034" s="5"/>
      <c r="G1034" s="4"/>
      <c r="H1034" s="5"/>
      <c r="I1034" s="5"/>
      <c r="J1034" s="5"/>
    </row>
    <row r="1035" spans="3:10" x14ac:dyDescent="0.25">
      <c r="C1035" s="5"/>
      <c r="D1035" s="15"/>
      <c r="E1035" s="5"/>
      <c r="F1035" s="5"/>
      <c r="G1035" s="4"/>
      <c r="H1035" s="5"/>
      <c r="I1035" s="5"/>
      <c r="J1035" s="5"/>
    </row>
    <row r="1036" spans="3:10" x14ac:dyDescent="0.25">
      <c r="C1036" s="5"/>
      <c r="D1036" s="15"/>
      <c r="E1036" s="5"/>
      <c r="F1036" s="5"/>
      <c r="G1036" s="4"/>
      <c r="H1036" s="5"/>
      <c r="I1036" s="5"/>
      <c r="J1036" s="5"/>
    </row>
    <row r="1037" spans="3:10" x14ac:dyDescent="0.25">
      <c r="C1037" s="5"/>
      <c r="D1037" s="15"/>
      <c r="E1037" s="5"/>
      <c r="F1037" s="5"/>
      <c r="G1037" s="4"/>
      <c r="H1037" s="5"/>
      <c r="I1037" s="5"/>
      <c r="J1037" s="5"/>
    </row>
    <row r="1038" spans="3:10" x14ac:dyDescent="0.25">
      <c r="C1038" s="5"/>
      <c r="D1038" s="15"/>
      <c r="E1038" s="5"/>
      <c r="F1038" s="5"/>
      <c r="G1038" s="4"/>
      <c r="H1038" s="5"/>
      <c r="I1038" s="5"/>
      <c r="J1038" s="5"/>
    </row>
    <row r="1039" spans="3:10" x14ac:dyDescent="0.25">
      <c r="C1039" s="5"/>
      <c r="D1039" s="15"/>
      <c r="E1039" s="5"/>
      <c r="F1039" s="5"/>
      <c r="G1039" s="4"/>
      <c r="H1039" s="5"/>
      <c r="I1039" s="5"/>
      <c r="J1039" s="5"/>
    </row>
    <row r="1040" spans="3:10" x14ac:dyDescent="0.25">
      <c r="C1040" s="5"/>
      <c r="D1040" s="15"/>
      <c r="E1040" s="5"/>
      <c r="F1040" s="5"/>
      <c r="G1040" s="4"/>
      <c r="H1040" s="5"/>
      <c r="I1040" s="5"/>
      <c r="J1040" s="5"/>
    </row>
    <row r="1041" spans="3:10" x14ac:dyDescent="0.25">
      <c r="C1041" s="5"/>
      <c r="D1041" s="15"/>
      <c r="E1041" s="5"/>
      <c r="F1041" s="5"/>
      <c r="G1041" s="4"/>
      <c r="H1041" s="5"/>
      <c r="I1041" s="5"/>
      <c r="J1041" s="5"/>
    </row>
    <row r="1042" spans="3:10" x14ac:dyDescent="0.25">
      <c r="C1042" s="5"/>
      <c r="D1042" s="15"/>
      <c r="E1042" s="5"/>
      <c r="F1042" s="5"/>
      <c r="G1042" s="4"/>
      <c r="H1042" s="5"/>
      <c r="I1042" s="5"/>
      <c r="J1042" s="5"/>
    </row>
    <row r="1043" spans="3:10" x14ac:dyDescent="0.25">
      <c r="C1043" s="5"/>
      <c r="D1043" s="15"/>
      <c r="E1043" s="5"/>
      <c r="F1043" s="5"/>
      <c r="G1043" s="4"/>
      <c r="H1043" s="5"/>
      <c r="I1043" s="5"/>
      <c r="J1043" s="5"/>
    </row>
    <row r="1044" spans="3:10" x14ac:dyDescent="0.25">
      <c r="C1044" s="5"/>
      <c r="D1044" s="15"/>
      <c r="E1044" s="5"/>
      <c r="F1044" s="5"/>
      <c r="G1044" s="4"/>
      <c r="H1044" s="5"/>
      <c r="I1044" s="5"/>
      <c r="J1044" s="5"/>
    </row>
    <row r="1045" spans="3:10" x14ac:dyDescent="0.25">
      <c r="C1045" s="5"/>
      <c r="D1045" s="15"/>
      <c r="E1045" s="5"/>
      <c r="F1045" s="5"/>
      <c r="G1045" s="4"/>
      <c r="H1045" s="5"/>
      <c r="I1045" s="5"/>
      <c r="J1045" s="5"/>
    </row>
    <row r="1046" spans="3:10" x14ac:dyDescent="0.25">
      <c r="C1046" s="5"/>
      <c r="D1046" s="15"/>
      <c r="E1046" s="5"/>
      <c r="F1046" s="5"/>
      <c r="G1046" s="4"/>
      <c r="H1046" s="5"/>
      <c r="I1046" s="5"/>
      <c r="J1046" s="5"/>
    </row>
    <row r="1047" spans="3:10" x14ac:dyDescent="0.25">
      <c r="C1047" s="5"/>
      <c r="D1047" s="15"/>
      <c r="E1047" s="5"/>
      <c r="F1047" s="5"/>
      <c r="G1047" s="4"/>
      <c r="H1047" s="5"/>
      <c r="I1047" s="5"/>
      <c r="J1047" s="5"/>
    </row>
    <row r="1048" spans="3:10" x14ac:dyDescent="0.25">
      <c r="C1048" s="5"/>
      <c r="D1048" s="15"/>
      <c r="E1048" s="5"/>
      <c r="F1048" s="5"/>
      <c r="G1048" s="4"/>
      <c r="H1048" s="5"/>
      <c r="I1048" s="5"/>
      <c r="J1048" s="5"/>
    </row>
    <row r="1049" spans="3:10" x14ac:dyDescent="0.25">
      <c r="C1049" s="5"/>
      <c r="D1049" s="15"/>
      <c r="E1049" s="5"/>
      <c r="F1049" s="5"/>
      <c r="G1049" s="4"/>
      <c r="H1049" s="5"/>
      <c r="I1049" s="5"/>
      <c r="J1049" s="5"/>
    </row>
    <row r="1050" spans="3:10" x14ac:dyDescent="0.25">
      <c r="C1050" s="5"/>
      <c r="D1050" s="15"/>
      <c r="E1050" s="5"/>
      <c r="F1050" s="5"/>
      <c r="G1050" s="4"/>
      <c r="H1050" s="5"/>
      <c r="I1050" s="5"/>
      <c r="J1050" s="5"/>
    </row>
    <row r="1051" spans="3:10" x14ac:dyDescent="0.25">
      <c r="C1051" s="5"/>
      <c r="D1051" s="15"/>
      <c r="E1051" s="5"/>
      <c r="F1051" s="5"/>
      <c r="G1051" s="4"/>
      <c r="H1051" s="5"/>
      <c r="I1051" s="5"/>
      <c r="J1051" s="5"/>
    </row>
    <row r="1052" spans="3:10" x14ac:dyDescent="0.25">
      <c r="C1052" s="5"/>
      <c r="D1052" s="15"/>
      <c r="E1052" s="5"/>
      <c r="F1052" s="5"/>
      <c r="G1052" s="4"/>
      <c r="H1052" s="5"/>
      <c r="I1052" s="5"/>
      <c r="J1052" s="5"/>
    </row>
    <row r="1053" spans="3:10" x14ac:dyDescent="0.25">
      <c r="C1053" s="5"/>
      <c r="D1053" s="15"/>
      <c r="E1053" s="5"/>
      <c r="F1053" s="5"/>
      <c r="G1053" s="4"/>
      <c r="H1053" s="5"/>
      <c r="I1053" s="5"/>
      <c r="J1053" s="5"/>
    </row>
    <row r="1054" spans="3:10" x14ac:dyDescent="0.25">
      <c r="C1054" s="5"/>
      <c r="D1054" s="15"/>
      <c r="E1054" s="5"/>
      <c r="F1054" s="5"/>
      <c r="G1054" s="4"/>
      <c r="H1054" s="5"/>
      <c r="I1054" s="5"/>
      <c r="J1054" s="5"/>
    </row>
    <row r="1055" spans="3:10" x14ac:dyDescent="0.25">
      <c r="C1055" s="5"/>
      <c r="D1055" s="15"/>
      <c r="E1055" s="5"/>
      <c r="F1055" s="5"/>
      <c r="G1055" s="4"/>
      <c r="H1055" s="5"/>
      <c r="I1055" s="5"/>
      <c r="J1055" s="5"/>
    </row>
    <row r="1056" spans="3:10" x14ac:dyDescent="0.25">
      <c r="C1056" s="5"/>
      <c r="D1056" s="15"/>
      <c r="E1056" s="5"/>
      <c r="F1056" s="5"/>
      <c r="G1056" s="4"/>
      <c r="H1056" s="5"/>
      <c r="I1056" s="5"/>
      <c r="J1056" s="5"/>
    </row>
    <row r="1057" spans="3:10" x14ac:dyDescent="0.25">
      <c r="C1057" s="5"/>
      <c r="D1057" s="15"/>
      <c r="E1057" s="5"/>
      <c r="F1057" s="5"/>
      <c r="G1057" s="4"/>
      <c r="H1057" s="5"/>
      <c r="I1057" s="5"/>
      <c r="J1057" s="5"/>
    </row>
    <row r="1058" spans="3:10" x14ac:dyDescent="0.25">
      <c r="C1058" s="5"/>
      <c r="D1058" s="15"/>
      <c r="E1058" s="5"/>
      <c r="F1058" s="5"/>
      <c r="G1058" s="4"/>
      <c r="H1058" s="5"/>
      <c r="I1058" s="5"/>
      <c r="J1058" s="5"/>
    </row>
    <row r="1059" spans="3:10" x14ac:dyDescent="0.25">
      <c r="C1059" s="5"/>
      <c r="D1059" s="15"/>
      <c r="E1059" s="5"/>
      <c r="F1059" s="5"/>
      <c r="G1059" s="4"/>
      <c r="H1059" s="5"/>
      <c r="I1059" s="5"/>
      <c r="J1059" s="5"/>
    </row>
    <row r="1060" spans="3:10" x14ac:dyDescent="0.25">
      <c r="C1060" s="5"/>
      <c r="D1060" s="15"/>
      <c r="E1060" s="5"/>
      <c r="F1060" s="5"/>
      <c r="G1060" s="4"/>
      <c r="H1060" s="5"/>
      <c r="I1060" s="5"/>
      <c r="J1060" s="5"/>
    </row>
    <row r="1061" spans="3:10" x14ac:dyDescent="0.25">
      <c r="C1061" s="5"/>
      <c r="D1061" s="15"/>
      <c r="E1061" s="5"/>
      <c r="F1061" s="5"/>
      <c r="G1061" s="4"/>
      <c r="H1061" s="5"/>
      <c r="I1061" s="5"/>
      <c r="J1061" s="5"/>
    </row>
    <row r="1062" spans="3:10" x14ac:dyDescent="0.25">
      <c r="C1062" s="5"/>
      <c r="D1062" s="15"/>
      <c r="E1062" s="5"/>
      <c r="F1062" s="5"/>
      <c r="G1062" s="4"/>
      <c r="H1062" s="5"/>
      <c r="I1062" s="5"/>
      <c r="J1062" s="5"/>
    </row>
    <row r="1063" spans="3:10" x14ac:dyDescent="0.25">
      <c r="C1063" s="5"/>
      <c r="D1063" s="15"/>
      <c r="E1063" s="5"/>
      <c r="F1063" s="5"/>
      <c r="G1063" s="4"/>
      <c r="H1063" s="5"/>
      <c r="I1063" s="5"/>
      <c r="J1063" s="5"/>
    </row>
    <row r="1064" spans="3:10" x14ac:dyDescent="0.25">
      <c r="C1064" s="5"/>
      <c r="D1064" s="15"/>
      <c r="E1064" s="5"/>
      <c r="F1064" s="5"/>
      <c r="G1064" s="4"/>
      <c r="H1064" s="5"/>
      <c r="I1064" s="5"/>
      <c r="J1064" s="5"/>
    </row>
    <row r="1065" spans="3:10" x14ac:dyDescent="0.25">
      <c r="C1065" s="5"/>
      <c r="D1065" s="15"/>
      <c r="E1065" s="5"/>
      <c r="F1065" s="5"/>
      <c r="G1065" s="4"/>
      <c r="H1065" s="5"/>
      <c r="I1065" s="5"/>
      <c r="J1065" s="5"/>
    </row>
    <row r="1066" spans="3:10" x14ac:dyDescent="0.25">
      <c r="C1066" s="5"/>
      <c r="D1066" s="15"/>
      <c r="E1066" s="5"/>
      <c r="F1066" s="5"/>
      <c r="G1066" s="4"/>
      <c r="H1066" s="5"/>
      <c r="I1066" s="5"/>
      <c r="J1066" s="5"/>
    </row>
    <row r="1067" spans="3:10" x14ac:dyDescent="0.25">
      <c r="C1067" s="5"/>
      <c r="D1067" s="15"/>
      <c r="E1067" s="5"/>
      <c r="F1067" s="5"/>
      <c r="G1067" s="4"/>
      <c r="H1067" s="5"/>
      <c r="I1067" s="5"/>
      <c r="J1067" s="5"/>
    </row>
    <row r="1068" spans="3:10" x14ac:dyDescent="0.25">
      <c r="C1068" s="5"/>
      <c r="D1068" s="15"/>
      <c r="E1068" s="5"/>
      <c r="F1068" s="5"/>
      <c r="G1068" s="4"/>
      <c r="H1068" s="5"/>
      <c r="I1068" s="5"/>
      <c r="J1068" s="5"/>
    </row>
    <row r="1069" spans="3:10" x14ac:dyDescent="0.25">
      <c r="C1069" s="5"/>
      <c r="D1069" s="15"/>
      <c r="E1069" s="5"/>
      <c r="F1069" s="5"/>
      <c r="G1069" s="4"/>
      <c r="H1069" s="5"/>
      <c r="I1069" s="5"/>
      <c r="J1069" s="5"/>
    </row>
    <row r="1070" spans="3:10" x14ac:dyDescent="0.25">
      <c r="C1070" s="5"/>
      <c r="D1070" s="15"/>
      <c r="E1070" s="5"/>
      <c r="F1070" s="5"/>
      <c r="G1070" s="4"/>
      <c r="H1070" s="5"/>
      <c r="I1070" s="5"/>
      <c r="J1070" s="5"/>
    </row>
    <row r="1071" spans="3:10" x14ac:dyDescent="0.25">
      <c r="C1071" s="5"/>
      <c r="D1071" s="15"/>
      <c r="E1071" s="5"/>
      <c r="F1071" s="5"/>
      <c r="G1071" s="4"/>
      <c r="H1071" s="5"/>
      <c r="I1071" s="5"/>
      <c r="J1071" s="5"/>
    </row>
    <row r="1072" spans="3:10" x14ac:dyDescent="0.25">
      <c r="C1072" s="5"/>
      <c r="D1072" s="15"/>
      <c r="E1072" s="5"/>
      <c r="F1072" s="5"/>
      <c r="G1072" s="4"/>
      <c r="H1072" s="5"/>
      <c r="I1072" s="5"/>
      <c r="J1072" s="5"/>
    </row>
    <row r="1073" spans="3:16" x14ac:dyDescent="0.25">
      <c r="C1073" s="5"/>
      <c r="D1073" s="15"/>
      <c r="E1073" s="5"/>
      <c r="F1073" s="5"/>
      <c r="G1073" s="4"/>
      <c r="H1073" s="5"/>
      <c r="I1073" s="5"/>
      <c r="J1073" s="5"/>
    </row>
    <row r="1074" spans="3:16" x14ac:dyDescent="0.25">
      <c r="C1074" s="5"/>
      <c r="D1074" s="15"/>
      <c r="E1074" s="5"/>
      <c r="F1074" s="5"/>
      <c r="G1074" s="4"/>
      <c r="H1074" s="5"/>
      <c r="I1074" s="5"/>
      <c r="J1074" s="5"/>
    </row>
    <row r="1075" spans="3:16" x14ac:dyDescent="0.25">
      <c r="C1075" s="5"/>
      <c r="D1075" s="15"/>
      <c r="E1075" s="5"/>
      <c r="F1075" s="5"/>
      <c r="G1075" s="4"/>
      <c r="H1075" s="5"/>
      <c r="I1075" s="5"/>
      <c r="J1075" s="5"/>
    </row>
    <row r="1076" spans="3:16" x14ac:dyDescent="0.25">
      <c r="C1076" s="5"/>
      <c r="D1076" s="15"/>
      <c r="E1076" s="5"/>
      <c r="F1076" s="5"/>
      <c r="G1076" s="4"/>
      <c r="H1076" s="5"/>
      <c r="I1076" s="5"/>
      <c r="J1076" s="5"/>
    </row>
    <row r="1077" spans="3:16" x14ac:dyDescent="0.25">
      <c r="C1077" s="5"/>
      <c r="D1077" s="15"/>
      <c r="E1077" s="5"/>
      <c r="F1077" s="5"/>
      <c r="G1077" s="4"/>
      <c r="H1077" s="5"/>
      <c r="I1077" s="5"/>
      <c r="J1077" s="5"/>
    </row>
    <row r="1078" spans="3:16" x14ac:dyDescent="0.25">
      <c r="C1078" s="5"/>
      <c r="D1078" s="15"/>
      <c r="E1078" s="5"/>
      <c r="F1078" s="5"/>
      <c r="G1078" s="4"/>
      <c r="H1078" s="5"/>
      <c r="I1078" s="5"/>
      <c r="J1078" s="5"/>
      <c r="L1078" s="5"/>
      <c r="P1078" s="5"/>
    </row>
    <row r="1079" spans="3:16" x14ac:dyDescent="0.25">
      <c r="C1079" s="5"/>
      <c r="D1079" s="15"/>
      <c r="E1079" s="5"/>
      <c r="F1079" s="5"/>
      <c r="G1079" s="4"/>
      <c r="H1079" s="5"/>
      <c r="I1079" s="5"/>
      <c r="J1079" s="5"/>
    </row>
    <row r="1080" spans="3:16" x14ac:dyDescent="0.25">
      <c r="C1080" s="5"/>
      <c r="D1080" s="15"/>
      <c r="E1080" s="5"/>
      <c r="F1080" s="5"/>
      <c r="G1080" s="4"/>
      <c r="H1080" s="5"/>
      <c r="I1080" s="5"/>
      <c r="J1080" s="5"/>
    </row>
    <row r="1081" spans="3:16" x14ac:dyDescent="0.25">
      <c r="C1081" s="5"/>
      <c r="D1081" s="15"/>
      <c r="E1081" s="5"/>
      <c r="F1081" s="5"/>
      <c r="G1081" s="4"/>
      <c r="H1081" s="5"/>
      <c r="I1081" s="5"/>
      <c r="J1081" s="5"/>
    </row>
    <row r="1082" spans="3:16" x14ac:dyDescent="0.25">
      <c r="C1082" s="5"/>
      <c r="D1082" s="15"/>
      <c r="E1082" s="5"/>
      <c r="F1082" s="5"/>
      <c r="G1082" s="4"/>
      <c r="H1082" s="5"/>
      <c r="I1082" s="5"/>
      <c r="J1082" s="5"/>
    </row>
    <row r="1083" spans="3:16" x14ac:dyDescent="0.25">
      <c r="C1083" s="5"/>
      <c r="D1083" s="15"/>
      <c r="E1083" s="5"/>
      <c r="F1083" s="5"/>
      <c r="G1083" s="4"/>
      <c r="H1083" s="5"/>
      <c r="I1083" s="5"/>
      <c r="J1083" s="5"/>
    </row>
    <row r="1084" spans="3:16" x14ac:dyDescent="0.25">
      <c r="C1084" s="5"/>
      <c r="D1084" s="15"/>
      <c r="E1084" s="5"/>
      <c r="F1084" s="5"/>
      <c r="G1084" s="4"/>
      <c r="H1084" s="5"/>
      <c r="I1084" s="5"/>
      <c r="J1084" s="5"/>
    </row>
    <row r="1085" spans="3:16" x14ac:dyDescent="0.25">
      <c r="C1085" s="5"/>
      <c r="D1085" s="15"/>
      <c r="E1085" s="5"/>
      <c r="F1085" s="5"/>
      <c r="G1085" s="4"/>
      <c r="H1085" s="5"/>
      <c r="I1085" s="5"/>
      <c r="J1085" s="5"/>
    </row>
    <row r="1086" spans="3:16" x14ac:dyDescent="0.25">
      <c r="C1086" s="5"/>
      <c r="D1086" s="15"/>
      <c r="E1086" s="5"/>
      <c r="F1086" s="5"/>
      <c r="G1086" s="4"/>
      <c r="H1086" s="5"/>
      <c r="I1086" s="5"/>
      <c r="J1086" s="5"/>
    </row>
    <row r="1087" spans="3:16" x14ac:dyDescent="0.25">
      <c r="C1087" s="5"/>
      <c r="D1087" s="15"/>
      <c r="E1087" s="5"/>
      <c r="F1087" s="5"/>
      <c r="G1087" s="4"/>
      <c r="H1087" s="5"/>
      <c r="I1087" s="5"/>
      <c r="J1087" s="5"/>
    </row>
    <row r="1088" spans="3:16" x14ac:dyDescent="0.25">
      <c r="C1088" s="5"/>
      <c r="D1088" s="15"/>
      <c r="E1088" s="5"/>
      <c r="F1088" s="5"/>
      <c r="G1088" s="4"/>
      <c r="H1088" s="5"/>
      <c r="I1088" s="5"/>
      <c r="J1088" s="5"/>
    </row>
    <row r="1089" spans="3:16" x14ac:dyDescent="0.25">
      <c r="C1089" s="5"/>
      <c r="D1089" s="15"/>
      <c r="E1089" s="5"/>
      <c r="F1089" s="5"/>
      <c r="G1089" s="4"/>
      <c r="H1089" s="5"/>
      <c r="I1089" s="5"/>
      <c r="J1089" s="5"/>
    </row>
    <row r="1090" spans="3:16" x14ac:dyDescent="0.25">
      <c r="C1090" s="5"/>
      <c r="D1090" s="15"/>
      <c r="E1090" s="5"/>
      <c r="F1090" s="5"/>
      <c r="G1090" s="4"/>
      <c r="H1090" s="5"/>
      <c r="I1090" s="5"/>
      <c r="J1090" s="5"/>
    </row>
    <row r="1091" spans="3:16" x14ac:dyDescent="0.25">
      <c r="C1091" s="5"/>
      <c r="D1091" s="15"/>
      <c r="E1091" s="5"/>
      <c r="F1091" s="5"/>
      <c r="G1091" s="4"/>
      <c r="H1091" s="5"/>
      <c r="I1091" s="5"/>
      <c r="J1091" s="5"/>
    </row>
    <row r="1092" spans="3:16" x14ac:dyDescent="0.25">
      <c r="C1092" s="5"/>
      <c r="D1092" s="15"/>
      <c r="E1092" s="5"/>
      <c r="F1092" s="5"/>
      <c r="G1092" s="4"/>
      <c r="H1092" s="5"/>
      <c r="I1092" s="5"/>
      <c r="J1092" s="5"/>
    </row>
    <row r="1093" spans="3:16" x14ac:dyDescent="0.25">
      <c r="C1093" s="5"/>
      <c r="D1093" s="15"/>
      <c r="E1093" s="5"/>
      <c r="F1093" s="5"/>
      <c r="G1093" s="4"/>
      <c r="H1093" s="5"/>
      <c r="I1093" s="5"/>
      <c r="J1093" s="5"/>
    </row>
    <row r="1094" spans="3:16" x14ac:dyDescent="0.25">
      <c r="C1094" s="5"/>
      <c r="D1094" s="15"/>
      <c r="E1094" s="5"/>
      <c r="F1094" s="5"/>
      <c r="G1094" s="4"/>
      <c r="H1094" s="5"/>
      <c r="I1094" s="5"/>
      <c r="J1094" s="5"/>
    </row>
    <row r="1095" spans="3:16" x14ac:dyDescent="0.25">
      <c r="C1095" s="5"/>
      <c r="D1095" s="15"/>
      <c r="E1095" s="5"/>
      <c r="F1095" s="5"/>
      <c r="G1095" s="4"/>
      <c r="H1095" s="5"/>
      <c r="I1095" s="5"/>
      <c r="J1095" s="5"/>
    </row>
    <row r="1096" spans="3:16" x14ac:dyDescent="0.25">
      <c r="C1096" s="5"/>
      <c r="D1096" s="15"/>
      <c r="E1096" s="5"/>
      <c r="F1096" s="5"/>
      <c r="G1096" s="4"/>
      <c r="H1096" s="5"/>
      <c r="I1096" s="5"/>
      <c r="J1096" s="5"/>
      <c r="P1096" s="5"/>
    </row>
    <row r="1097" spans="3:16" x14ac:dyDescent="0.25">
      <c r="C1097" s="5"/>
      <c r="D1097" s="15"/>
      <c r="E1097" s="5"/>
      <c r="F1097" s="5"/>
      <c r="G1097" s="4"/>
      <c r="H1097" s="5"/>
      <c r="I1097" s="5"/>
      <c r="J1097" s="5"/>
      <c r="L1097" s="5"/>
      <c r="P1097" s="5"/>
    </row>
    <row r="1098" spans="3:16" x14ac:dyDescent="0.25">
      <c r="C1098" s="5"/>
      <c r="D1098" s="15"/>
      <c r="E1098" s="5"/>
      <c r="F1098" s="5"/>
      <c r="G1098" s="4"/>
      <c r="H1098" s="5"/>
      <c r="I1098" s="5"/>
      <c r="J1098" s="5"/>
    </row>
    <row r="1099" spans="3:16" x14ac:dyDescent="0.25">
      <c r="C1099" s="5"/>
      <c r="D1099" s="15"/>
      <c r="E1099" s="5"/>
      <c r="F1099" s="5"/>
      <c r="G1099" s="4"/>
      <c r="H1099" s="5"/>
      <c r="I1099" s="5"/>
      <c r="J1099" s="5"/>
    </row>
    <row r="1100" spans="3:16" x14ac:dyDescent="0.25">
      <c r="C1100" s="5"/>
      <c r="D1100" s="15"/>
      <c r="E1100" s="5"/>
      <c r="F1100" s="5"/>
      <c r="G1100" s="4"/>
      <c r="H1100" s="5"/>
      <c r="I1100" s="5"/>
      <c r="J1100" s="5"/>
    </row>
    <row r="1101" spans="3:16" x14ac:dyDescent="0.25">
      <c r="C1101" s="5"/>
      <c r="D1101" s="15"/>
      <c r="E1101" s="5"/>
      <c r="F1101" s="5"/>
      <c r="G1101" s="4"/>
      <c r="H1101" s="5"/>
      <c r="I1101" s="5"/>
      <c r="J1101" s="5"/>
    </row>
    <row r="1102" spans="3:16" x14ac:dyDescent="0.25">
      <c r="C1102" s="5"/>
      <c r="D1102" s="15"/>
      <c r="E1102" s="5"/>
      <c r="F1102" s="5"/>
      <c r="G1102" s="4"/>
      <c r="H1102" s="5"/>
      <c r="I1102" s="5"/>
      <c r="J1102" s="5"/>
    </row>
    <row r="1103" spans="3:16" x14ac:dyDescent="0.25">
      <c r="C1103" s="5"/>
      <c r="D1103" s="15"/>
      <c r="E1103" s="5"/>
      <c r="F1103" s="5"/>
      <c r="G1103" s="4"/>
      <c r="H1103" s="5"/>
      <c r="I1103" s="5"/>
      <c r="J1103" s="5"/>
    </row>
    <row r="1104" spans="3:16" x14ac:dyDescent="0.25">
      <c r="C1104" s="5"/>
      <c r="D1104" s="15"/>
      <c r="E1104" s="5"/>
      <c r="F1104" s="5"/>
      <c r="G1104" s="4"/>
      <c r="H1104" s="5"/>
      <c r="I1104" s="5"/>
      <c r="J1104" s="5"/>
    </row>
    <row r="1105" spans="3:16" x14ac:dyDescent="0.25">
      <c r="C1105" s="5"/>
      <c r="D1105" s="15"/>
      <c r="E1105" s="5"/>
      <c r="F1105" s="5"/>
      <c r="G1105" s="4"/>
      <c r="H1105" s="5"/>
      <c r="I1105" s="5"/>
      <c r="J1105" s="5"/>
    </row>
    <row r="1106" spans="3:16" x14ac:dyDescent="0.25">
      <c r="C1106" s="5"/>
      <c r="D1106" s="15"/>
      <c r="E1106" s="5"/>
      <c r="F1106" s="5"/>
      <c r="G1106" s="4"/>
      <c r="H1106" s="5"/>
      <c r="I1106" s="5"/>
      <c r="J1106" s="5"/>
    </row>
    <row r="1107" spans="3:16" x14ac:dyDescent="0.25">
      <c r="C1107" s="5"/>
      <c r="D1107" s="15"/>
      <c r="E1107" s="5"/>
      <c r="F1107" s="5"/>
      <c r="G1107" s="4"/>
      <c r="H1107" s="5"/>
      <c r="I1107" s="5"/>
      <c r="J1107" s="5"/>
    </row>
    <row r="1108" spans="3:16" x14ac:dyDescent="0.25">
      <c r="C1108" s="5"/>
      <c r="D1108" s="15"/>
      <c r="E1108" s="5"/>
      <c r="F1108" s="5"/>
      <c r="G1108" s="4"/>
      <c r="H1108" s="5"/>
      <c r="I1108" s="5"/>
      <c r="J1108" s="5"/>
    </row>
    <row r="1109" spans="3:16" x14ac:dyDescent="0.25">
      <c r="C1109" s="5"/>
      <c r="D1109" s="15"/>
      <c r="E1109" s="5"/>
      <c r="F1109" s="5"/>
      <c r="G1109" s="4"/>
      <c r="H1109" s="5"/>
      <c r="I1109" s="5"/>
      <c r="J1109" s="5"/>
    </row>
    <row r="1110" spans="3:16" x14ac:dyDescent="0.25">
      <c r="C1110" s="5"/>
      <c r="D1110" s="15"/>
      <c r="E1110" s="5"/>
      <c r="F1110" s="5"/>
      <c r="G1110" s="4"/>
      <c r="H1110" s="5"/>
      <c r="I1110" s="5"/>
      <c r="J1110" s="5"/>
    </row>
    <row r="1111" spans="3:16" x14ac:dyDescent="0.25">
      <c r="C1111" s="5"/>
      <c r="D1111" s="15"/>
      <c r="E1111" s="5"/>
      <c r="F1111" s="5"/>
      <c r="G1111" s="4"/>
      <c r="H1111" s="5"/>
      <c r="I1111" s="5"/>
      <c r="J1111" s="5"/>
    </row>
    <row r="1112" spans="3:16" x14ac:dyDescent="0.25">
      <c r="C1112" s="5"/>
      <c r="D1112" s="15"/>
      <c r="E1112" s="5"/>
      <c r="F1112" s="5"/>
      <c r="G1112" s="4"/>
      <c r="H1112" s="5"/>
      <c r="I1112" s="5"/>
      <c r="J1112" s="5"/>
    </row>
    <row r="1113" spans="3:16" x14ac:dyDescent="0.25">
      <c r="C1113" s="5"/>
      <c r="D1113" s="15"/>
      <c r="E1113" s="5"/>
      <c r="F1113" s="5"/>
      <c r="G1113" s="4"/>
      <c r="H1113" s="5"/>
      <c r="I1113" s="5"/>
      <c r="J1113" s="5"/>
    </row>
    <row r="1114" spans="3:16" x14ac:dyDescent="0.25">
      <c r="C1114" s="5"/>
      <c r="D1114" s="15"/>
      <c r="E1114" s="5"/>
      <c r="F1114" s="5"/>
      <c r="G1114" s="4"/>
      <c r="H1114" s="5"/>
      <c r="I1114" s="5"/>
      <c r="J1114" s="5"/>
    </row>
    <row r="1115" spans="3:16" x14ac:dyDescent="0.25">
      <c r="C1115" s="5"/>
      <c r="D1115" s="15"/>
      <c r="E1115" s="5"/>
      <c r="F1115" s="5"/>
      <c r="G1115" s="4"/>
      <c r="H1115" s="5"/>
      <c r="I1115" s="5"/>
      <c r="J1115" s="5"/>
    </row>
    <row r="1116" spans="3:16" x14ac:dyDescent="0.25">
      <c r="C1116" s="5"/>
      <c r="D1116" s="15"/>
      <c r="E1116" s="5"/>
      <c r="F1116" s="5"/>
      <c r="G1116" s="4"/>
      <c r="H1116" s="5"/>
      <c r="I1116" s="5"/>
      <c r="J1116" s="5"/>
    </row>
    <row r="1117" spans="3:16" x14ac:dyDescent="0.25">
      <c r="C1117" s="5"/>
      <c r="D1117" s="15"/>
      <c r="E1117" s="5"/>
      <c r="F1117" s="5"/>
      <c r="G1117" s="4"/>
      <c r="H1117" s="5"/>
      <c r="I1117" s="5"/>
      <c r="J1117" s="5"/>
    </row>
    <row r="1118" spans="3:16" x14ac:dyDescent="0.25">
      <c r="C1118" s="5"/>
      <c r="D1118" s="15"/>
      <c r="E1118" s="5"/>
      <c r="F1118" s="5"/>
      <c r="G1118" s="4"/>
      <c r="H1118" s="5"/>
      <c r="I1118" s="5"/>
      <c r="J1118" s="5"/>
      <c r="L1118" s="5"/>
      <c r="P1118" s="5"/>
    </row>
    <row r="1119" spans="3:16" x14ac:dyDescent="0.25">
      <c r="C1119" s="5"/>
      <c r="D1119" s="15"/>
      <c r="E1119" s="5"/>
      <c r="F1119" s="5"/>
      <c r="G1119" s="4"/>
      <c r="H1119" s="5"/>
      <c r="I1119" s="5"/>
      <c r="J1119" s="5"/>
    </row>
    <row r="1120" spans="3:16" x14ac:dyDescent="0.25">
      <c r="C1120" s="5"/>
      <c r="D1120" s="15"/>
      <c r="E1120" s="5"/>
      <c r="F1120" s="5"/>
      <c r="G1120" s="4"/>
      <c r="H1120" s="5"/>
      <c r="I1120" s="5"/>
      <c r="J1120" s="5"/>
      <c r="L1120" s="5"/>
      <c r="M1120" s="5"/>
    </row>
    <row r="1121" spans="3:16" x14ac:dyDescent="0.25">
      <c r="C1121" s="5"/>
      <c r="D1121" s="15"/>
      <c r="E1121" s="5"/>
      <c r="F1121" s="5"/>
      <c r="G1121" s="4"/>
      <c r="H1121" s="5"/>
      <c r="I1121" s="5"/>
      <c r="J1121" s="5"/>
    </row>
    <row r="1122" spans="3:16" x14ac:dyDescent="0.25">
      <c r="C1122" s="5"/>
      <c r="D1122" s="15"/>
      <c r="E1122" s="5"/>
      <c r="F1122" s="5"/>
      <c r="G1122" s="4"/>
      <c r="H1122" s="5"/>
      <c r="I1122" s="5"/>
      <c r="J1122" s="5"/>
      <c r="L1122" s="5"/>
      <c r="M1122" s="5"/>
    </row>
    <row r="1123" spans="3:16" x14ac:dyDescent="0.25">
      <c r="C1123" s="5"/>
      <c r="D1123" s="15"/>
      <c r="E1123" s="5"/>
      <c r="F1123" s="5"/>
      <c r="G1123" s="4"/>
      <c r="H1123" s="5"/>
      <c r="I1123" s="5"/>
      <c r="J1123" s="5"/>
      <c r="L1123" s="5"/>
      <c r="M1123" s="5"/>
    </row>
    <row r="1124" spans="3:16" x14ac:dyDescent="0.25">
      <c r="C1124" s="5"/>
      <c r="D1124" s="15"/>
      <c r="E1124" s="5"/>
      <c r="F1124" s="5"/>
      <c r="G1124" s="4"/>
      <c r="H1124" s="5"/>
      <c r="I1124" s="5"/>
      <c r="J1124" s="5"/>
      <c r="L1124" s="5"/>
      <c r="M1124" s="5"/>
    </row>
    <row r="1125" spans="3:16" x14ac:dyDescent="0.25">
      <c r="C1125" s="5"/>
      <c r="D1125" s="15"/>
      <c r="E1125" s="5"/>
      <c r="F1125" s="5"/>
      <c r="G1125" s="4"/>
      <c r="H1125" s="5"/>
      <c r="I1125" s="5"/>
      <c r="J1125" s="5"/>
      <c r="L1125" s="5"/>
      <c r="M1125" s="5"/>
      <c r="P1125" s="5"/>
    </row>
    <row r="1126" spans="3:16" x14ac:dyDescent="0.25">
      <c r="C1126" s="5"/>
      <c r="D1126" s="15"/>
      <c r="E1126" s="5"/>
      <c r="F1126" s="5"/>
      <c r="G1126" s="4"/>
      <c r="H1126" s="5"/>
      <c r="I1126" s="5"/>
      <c r="J1126" s="5"/>
      <c r="L1126" s="5"/>
      <c r="M1126" s="5"/>
    </row>
    <row r="1127" spans="3:16" x14ac:dyDescent="0.25">
      <c r="C1127" s="5"/>
      <c r="D1127" s="15"/>
      <c r="E1127" s="5"/>
      <c r="F1127" s="5"/>
      <c r="G1127" s="4"/>
      <c r="H1127" s="5"/>
      <c r="I1127" s="5"/>
      <c r="J1127" s="5"/>
      <c r="L1127" s="5"/>
      <c r="M1127" s="5"/>
    </row>
    <row r="1128" spans="3:16" x14ac:dyDescent="0.25">
      <c r="C1128" s="5"/>
      <c r="D1128" s="15"/>
      <c r="E1128" s="5"/>
      <c r="F1128" s="5"/>
      <c r="G1128" s="4"/>
      <c r="H1128" s="5"/>
      <c r="I1128" s="5"/>
      <c r="J1128" s="5"/>
      <c r="L1128" s="5"/>
      <c r="M1128" s="5"/>
    </row>
    <row r="1129" spans="3:16" x14ac:dyDescent="0.25">
      <c r="C1129" s="5"/>
      <c r="D1129" s="15"/>
      <c r="E1129" s="5"/>
      <c r="F1129" s="5"/>
      <c r="G1129" s="4"/>
      <c r="H1129" s="5"/>
      <c r="I1129" s="5"/>
      <c r="J1129" s="5"/>
      <c r="L1129" s="5"/>
      <c r="M1129" s="5"/>
      <c r="P1129" s="5"/>
    </row>
    <row r="1130" spans="3:16" x14ac:dyDescent="0.25">
      <c r="C1130" s="5"/>
      <c r="D1130" s="15"/>
      <c r="E1130" s="5"/>
      <c r="F1130" s="5"/>
      <c r="G1130" s="4"/>
      <c r="H1130" s="5"/>
      <c r="I1130" s="5"/>
      <c r="J1130" s="5"/>
      <c r="L1130" s="5"/>
      <c r="M1130" s="5"/>
    </row>
    <row r="1131" spans="3:16" x14ac:dyDescent="0.25">
      <c r="C1131" s="5"/>
      <c r="D1131" s="15"/>
      <c r="E1131" s="5"/>
      <c r="F1131" s="5"/>
      <c r="G1131" s="4"/>
      <c r="H1131" s="5"/>
      <c r="I1131" s="5"/>
      <c r="J1131" s="5"/>
      <c r="L1131" s="5"/>
      <c r="M1131" s="5"/>
    </row>
    <row r="1132" spans="3:16" x14ac:dyDescent="0.25">
      <c r="C1132" s="5"/>
      <c r="D1132" s="15"/>
      <c r="E1132" s="5"/>
      <c r="F1132" s="5"/>
      <c r="G1132" s="4"/>
      <c r="H1132" s="5"/>
      <c r="I1132" s="5"/>
      <c r="J1132" s="5"/>
      <c r="L1132" s="5"/>
      <c r="M1132" s="5"/>
    </row>
    <row r="1133" spans="3:16" x14ac:dyDescent="0.25">
      <c r="C1133" s="5"/>
      <c r="D1133" s="15"/>
      <c r="E1133" s="5"/>
      <c r="F1133" s="5"/>
      <c r="G1133" s="4"/>
      <c r="H1133" s="5"/>
      <c r="I1133" s="5"/>
      <c r="J1133" s="5"/>
      <c r="L1133" s="5"/>
      <c r="M1133" s="5"/>
    </row>
    <row r="1134" spans="3:16" x14ac:dyDescent="0.25">
      <c r="C1134" s="5"/>
      <c r="D1134" s="15"/>
      <c r="E1134" s="5"/>
      <c r="F1134" s="5"/>
      <c r="G1134" s="4"/>
      <c r="H1134" s="5"/>
      <c r="I1134" s="5"/>
      <c r="J1134" s="5"/>
      <c r="L1134" s="5"/>
      <c r="M1134" s="5"/>
    </row>
    <row r="1135" spans="3:16" x14ac:dyDescent="0.25">
      <c r="C1135" s="5"/>
      <c r="D1135" s="15"/>
      <c r="E1135" s="5"/>
      <c r="F1135" s="5"/>
      <c r="G1135" s="4"/>
      <c r="H1135" s="5"/>
      <c r="I1135" s="5"/>
      <c r="J1135" s="5"/>
      <c r="L1135" s="5"/>
      <c r="M1135" s="5"/>
    </row>
    <row r="1136" spans="3:16" x14ac:dyDescent="0.25">
      <c r="C1136" s="5"/>
      <c r="D1136" s="15"/>
      <c r="E1136" s="5"/>
      <c r="F1136" s="5"/>
      <c r="G1136" s="4"/>
      <c r="H1136" s="5"/>
      <c r="I1136" s="5"/>
      <c r="J1136" s="5"/>
      <c r="L1136" s="5"/>
      <c r="M1136" s="5"/>
    </row>
    <row r="1137" spans="3:17" x14ac:dyDescent="0.25">
      <c r="C1137" s="5"/>
      <c r="D1137" s="15"/>
      <c r="E1137" s="5"/>
      <c r="F1137" s="5"/>
      <c r="G1137" s="4"/>
      <c r="H1137" s="5"/>
      <c r="I1137" s="5"/>
      <c r="J1137" s="5"/>
      <c r="L1137" s="5"/>
      <c r="M1137" s="5"/>
    </row>
    <row r="1138" spans="3:17" x14ac:dyDescent="0.25">
      <c r="C1138" s="5"/>
      <c r="D1138" s="15"/>
      <c r="E1138" s="5"/>
      <c r="F1138" s="5"/>
      <c r="G1138" s="4"/>
      <c r="H1138" s="5"/>
      <c r="I1138" s="5"/>
      <c r="J1138" s="5"/>
      <c r="M1138" s="5"/>
    </row>
    <row r="1139" spans="3:17" x14ac:dyDescent="0.25">
      <c r="C1139" s="5"/>
      <c r="D1139" s="15"/>
      <c r="E1139" s="5"/>
      <c r="F1139" s="5"/>
      <c r="G1139" s="4"/>
      <c r="H1139" s="5"/>
      <c r="I1139" s="5"/>
      <c r="J1139" s="5"/>
      <c r="L1139" s="5"/>
      <c r="M1139" s="5"/>
      <c r="N1139" s="5"/>
    </row>
    <row r="1140" spans="3:17" x14ac:dyDescent="0.25">
      <c r="C1140" s="5"/>
      <c r="D1140" s="15"/>
      <c r="E1140" s="5"/>
      <c r="F1140" s="5"/>
      <c r="G1140" s="4"/>
      <c r="H1140" s="5"/>
      <c r="I1140" s="5"/>
      <c r="J1140" s="5"/>
      <c r="L1140" s="5"/>
      <c r="M1140" s="5"/>
    </row>
    <row r="1141" spans="3:17" x14ac:dyDescent="0.25">
      <c r="C1141" s="5"/>
      <c r="D1141" s="15"/>
      <c r="E1141" s="5"/>
      <c r="F1141" s="5"/>
      <c r="G1141" s="4"/>
      <c r="H1141" s="5"/>
      <c r="I1141" s="5"/>
      <c r="J1141" s="5"/>
      <c r="L1141" s="5"/>
      <c r="M1141" s="5"/>
    </row>
    <row r="1142" spans="3:17" x14ac:dyDescent="0.25">
      <c r="C1142" s="5"/>
      <c r="D1142" s="15"/>
      <c r="E1142" s="5"/>
      <c r="F1142" s="5"/>
      <c r="G1142" s="4"/>
      <c r="H1142" s="5"/>
      <c r="I1142" s="5"/>
      <c r="J1142" s="5"/>
      <c r="L1142" s="5"/>
      <c r="M1142" s="5"/>
      <c r="Q1142" s="5"/>
    </row>
    <row r="1143" spans="3:17" x14ac:dyDescent="0.25">
      <c r="C1143" s="5"/>
      <c r="D1143" s="15"/>
      <c r="E1143" s="5"/>
      <c r="F1143" s="5"/>
      <c r="G1143" s="4"/>
      <c r="H1143" s="5"/>
      <c r="I1143" s="5"/>
      <c r="J1143" s="5"/>
      <c r="L1143" s="5"/>
      <c r="M1143" s="5"/>
    </row>
    <row r="1144" spans="3:17" x14ac:dyDescent="0.25">
      <c r="C1144" s="5"/>
      <c r="D1144" s="15"/>
      <c r="E1144" s="5"/>
      <c r="F1144" s="5"/>
      <c r="G1144" s="4"/>
      <c r="H1144" s="5"/>
      <c r="I1144" s="5"/>
      <c r="J1144" s="5"/>
      <c r="L1144" s="5"/>
      <c r="M1144" s="5"/>
    </row>
    <row r="1145" spans="3:17" x14ac:dyDescent="0.25">
      <c r="C1145" s="5"/>
      <c r="D1145" s="15"/>
      <c r="E1145" s="5"/>
      <c r="F1145" s="5"/>
      <c r="G1145" s="4"/>
      <c r="H1145" s="5"/>
      <c r="I1145" s="5"/>
      <c r="J1145" s="5"/>
      <c r="L1145" s="5"/>
      <c r="M1145" s="5"/>
    </row>
    <row r="1146" spans="3:17" x14ac:dyDescent="0.25">
      <c r="C1146" s="5"/>
      <c r="D1146" s="15"/>
      <c r="E1146" s="5"/>
      <c r="F1146" s="5"/>
      <c r="G1146" s="4"/>
      <c r="H1146" s="5"/>
      <c r="I1146" s="5"/>
      <c r="J1146" s="5"/>
      <c r="L1146" s="5"/>
      <c r="M1146" s="5"/>
    </row>
    <row r="1147" spans="3:17" x14ac:dyDescent="0.25">
      <c r="C1147" s="5"/>
      <c r="D1147" s="15"/>
      <c r="E1147" s="5"/>
      <c r="F1147" s="5"/>
      <c r="G1147" s="4"/>
      <c r="H1147" s="5"/>
      <c r="I1147" s="5"/>
      <c r="J1147" s="5"/>
      <c r="L1147" s="5"/>
      <c r="M1147" s="5"/>
    </row>
    <row r="1148" spans="3:17" x14ac:dyDescent="0.25">
      <c r="C1148" s="5"/>
      <c r="D1148" s="15"/>
      <c r="E1148" s="5"/>
      <c r="F1148" s="5"/>
      <c r="G1148" s="4"/>
      <c r="H1148" s="5"/>
      <c r="I1148" s="5"/>
      <c r="J1148" s="5"/>
      <c r="L1148" s="5"/>
      <c r="M1148" s="5"/>
    </row>
    <row r="1149" spans="3:17" x14ac:dyDescent="0.25">
      <c r="C1149" s="5"/>
      <c r="D1149" s="15"/>
      <c r="E1149" s="5"/>
      <c r="F1149" s="5"/>
      <c r="G1149" s="4"/>
      <c r="H1149" s="5"/>
      <c r="I1149" s="5"/>
      <c r="J1149" s="5"/>
      <c r="L1149" s="5"/>
      <c r="M1149" s="5"/>
    </row>
    <row r="1150" spans="3:17" x14ac:dyDescent="0.25">
      <c r="C1150" s="5"/>
      <c r="D1150" s="15"/>
      <c r="E1150" s="5"/>
      <c r="F1150" s="5"/>
      <c r="G1150" s="4"/>
      <c r="H1150" s="5"/>
      <c r="I1150" s="5"/>
      <c r="J1150" s="5"/>
      <c r="L1150" s="5"/>
      <c r="M1150" s="5"/>
    </row>
    <row r="1151" spans="3:17" x14ac:dyDescent="0.25">
      <c r="C1151" s="5"/>
      <c r="D1151" s="15"/>
      <c r="E1151" s="5"/>
      <c r="F1151" s="5"/>
      <c r="G1151" s="4"/>
      <c r="H1151" s="5"/>
      <c r="I1151" s="5"/>
      <c r="J1151" s="5"/>
      <c r="L1151" s="5"/>
      <c r="M1151" s="5"/>
    </row>
    <row r="1152" spans="3:17" x14ac:dyDescent="0.25">
      <c r="C1152" s="5"/>
      <c r="D1152" s="15"/>
      <c r="E1152" s="5"/>
      <c r="F1152" s="5"/>
      <c r="G1152" s="4"/>
      <c r="H1152" s="5"/>
      <c r="I1152" s="5"/>
      <c r="J1152" s="5"/>
      <c r="L1152" s="5"/>
      <c r="M1152" s="5"/>
    </row>
    <row r="1153" spans="3:16" x14ac:dyDescent="0.25">
      <c r="C1153" s="5"/>
      <c r="D1153" s="15"/>
      <c r="E1153" s="5"/>
      <c r="F1153" s="5"/>
      <c r="G1153" s="4"/>
      <c r="H1153" s="5"/>
      <c r="I1153" s="5"/>
      <c r="J1153" s="5"/>
      <c r="L1153" s="5"/>
      <c r="M1153" s="5"/>
    </row>
    <row r="1154" spans="3:16" x14ac:dyDescent="0.25">
      <c r="C1154" s="5"/>
      <c r="D1154" s="15"/>
      <c r="E1154" s="5"/>
      <c r="F1154" s="5"/>
      <c r="G1154" s="4"/>
      <c r="H1154" s="5"/>
      <c r="I1154" s="5"/>
      <c r="J1154" s="5"/>
      <c r="L1154" s="5"/>
      <c r="M1154" s="5"/>
    </row>
    <row r="1155" spans="3:16" x14ac:dyDescent="0.25">
      <c r="C1155" s="5"/>
      <c r="D1155" s="15"/>
      <c r="E1155" s="5"/>
      <c r="F1155" s="5"/>
      <c r="G1155" s="4"/>
      <c r="H1155" s="5"/>
      <c r="I1155" s="5"/>
      <c r="J1155" s="5"/>
      <c r="L1155" s="5"/>
      <c r="M1155" s="5"/>
    </row>
    <row r="1156" spans="3:16" x14ac:dyDescent="0.25">
      <c r="C1156" s="5"/>
      <c r="D1156" s="15"/>
      <c r="E1156" s="5"/>
      <c r="F1156" s="5"/>
      <c r="G1156" s="4"/>
      <c r="H1156" s="5"/>
      <c r="I1156" s="5"/>
      <c r="J1156" s="5"/>
      <c r="L1156" s="5"/>
      <c r="M1156" s="5"/>
    </row>
    <row r="1157" spans="3:16" x14ac:dyDescent="0.25">
      <c r="C1157" s="5"/>
      <c r="D1157" s="15"/>
      <c r="E1157" s="5"/>
      <c r="F1157" s="5"/>
      <c r="G1157" s="4"/>
      <c r="H1157" s="5"/>
      <c r="I1157" s="5"/>
      <c r="J1157" s="5"/>
      <c r="L1157" s="5"/>
      <c r="M1157" s="5"/>
    </row>
    <row r="1158" spans="3:16" x14ac:dyDescent="0.25">
      <c r="C1158" s="5"/>
      <c r="D1158" s="15"/>
      <c r="E1158" s="5"/>
      <c r="F1158" s="5"/>
      <c r="G1158" s="4"/>
      <c r="H1158" s="5"/>
      <c r="I1158" s="5"/>
      <c r="J1158" s="5"/>
      <c r="L1158" s="5"/>
      <c r="M1158" s="5"/>
    </row>
    <row r="1159" spans="3:16" x14ac:dyDescent="0.25">
      <c r="C1159" s="5"/>
      <c r="D1159" s="15"/>
      <c r="E1159" s="5"/>
      <c r="F1159" s="5"/>
      <c r="G1159" s="4"/>
      <c r="H1159" s="5"/>
      <c r="I1159" s="5"/>
      <c r="J1159" s="5"/>
      <c r="L1159" s="5"/>
      <c r="M1159" s="5"/>
    </row>
    <row r="1160" spans="3:16" x14ac:dyDescent="0.25">
      <c r="C1160" s="5"/>
      <c r="D1160" s="15"/>
      <c r="E1160" s="5"/>
      <c r="F1160" s="5"/>
      <c r="G1160" s="4"/>
      <c r="H1160" s="5"/>
      <c r="I1160" s="5"/>
      <c r="J1160" s="5"/>
      <c r="L1160" s="5"/>
      <c r="M1160" s="5"/>
    </row>
    <row r="1161" spans="3:16" x14ac:dyDescent="0.25">
      <c r="C1161" s="5"/>
      <c r="D1161" s="15"/>
      <c r="E1161" s="5"/>
      <c r="F1161" s="5"/>
      <c r="G1161" s="4"/>
      <c r="H1161" s="5"/>
      <c r="I1161" s="5"/>
      <c r="J1161" s="5"/>
      <c r="L1161" s="5"/>
      <c r="M1161" s="5"/>
    </row>
    <row r="1162" spans="3:16" x14ac:dyDescent="0.25">
      <c r="C1162" s="5"/>
      <c r="D1162" s="15"/>
      <c r="E1162" s="5"/>
      <c r="F1162" s="5"/>
      <c r="G1162" s="4"/>
      <c r="H1162" s="5"/>
      <c r="I1162" s="5"/>
      <c r="J1162" s="5"/>
      <c r="L1162" s="5"/>
      <c r="M1162" s="5"/>
    </row>
    <row r="1163" spans="3:16" x14ac:dyDescent="0.25">
      <c r="C1163" s="5"/>
      <c r="D1163" s="15"/>
      <c r="E1163" s="5"/>
      <c r="F1163" s="5"/>
      <c r="G1163" s="4"/>
      <c r="H1163" s="5"/>
      <c r="I1163" s="5"/>
      <c r="J1163" s="5"/>
      <c r="L1163" s="5"/>
      <c r="M1163" s="5"/>
    </row>
    <row r="1164" spans="3:16" x14ac:dyDescent="0.25">
      <c r="C1164" s="5"/>
      <c r="D1164" s="15"/>
      <c r="E1164" s="5"/>
      <c r="F1164" s="5"/>
      <c r="G1164" s="4"/>
      <c r="H1164" s="5"/>
      <c r="I1164" s="5"/>
      <c r="J1164" s="5"/>
      <c r="L1164" s="5"/>
      <c r="M1164" s="5"/>
    </row>
    <row r="1165" spans="3:16" x14ac:dyDescent="0.25">
      <c r="C1165" s="5"/>
      <c r="D1165" s="15"/>
      <c r="E1165" s="5"/>
      <c r="F1165" s="5"/>
      <c r="G1165" s="4"/>
      <c r="H1165" s="5"/>
      <c r="I1165" s="5"/>
      <c r="J1165" s="5"/>
      <c r="L1165" s="5"/>
      <c r="M1165" s="5"/>
    </row>
    <row r="1166" spans="3:16" x14ac:dyDescent="0.25">
      <c r="C1166" s="5"/>
      <c r="D1166" s="15"/>
      <c r="E1166" s="5"/>
      <c r="F1166" s="5"/>
      <c r="G1166" s="4"/>
      <c r="H1166" s="5"/>
      <c r="I1166" s="5"/>
      <c r="J1166" s="5"/>
      <c r="L1166" s="5"/>
      <c r="P1166" s="5"/>
    </row>
    <row r="1167" spans="3:16" x14ac:dyDescent="0.25">
      <c r="C1167" s="5"/>
      <c r="D1167" s="15"/>
      <c r="E1167" s="5"/>
      <c r="F1167" s="5"/>
      <c r="G1167" s="4"/>
      <c r="H1167" s="5"/>
      <c r="I1167" s="5"/>
      <c r="J1167" s="5"/>
    </row>
    <row r="1168" spans="3:16" x14ac:dyDescent="0.25">
      <c r="C1168" s="5"/>
      <c r="D1168" s="15"/>
      <c r="E1168" s="5"/>
      <c r="F1168" s="5"/>
      <c r="G1168" s="4"/>
      <c r="H1168" s="5"/>
      <c r="I1168" s="5"/>
      <c r="J1168" s="5"/>
    </row>
    <row r="1169" spans="3:10" x14ac:dyDescent="0.25">
      <c r="C1169" s="5"/>
      <c r="D1169" s="15"/>
      <c r="E1169" s="5"/>
      <c r="F1169" s="5"/>
      <c r="G1169" s="4"/>
      <c r="H1169" s="5"/>
      <c r="I1169" s="5"/>
      <c r="J1169" s="5"/>
    </row>
    <row r="1170" spans="3:10" x14ac:dyDescent="0.25">
      <c r="C1170" s="5"/>
      <c r="D1170" s="15"/>
      <c r="E1170" s="5"/>
      <c r="F1170" s="5"/>
      <c r="G1170" s="4"/>
      <c r="H1170" s="5"/>
      <c r="I1170" s="5"/>
      <c r="J1170" s="5"/>
    </row>
    <row r="1171" spans="3:10" x14ac:dyDescent="0.25">
      <c r="C1171" s="5"/>
      <c r="D1171" s="15"/>
      <c r="E1171" s="5"/>
      <c r="F1171" s="5"/>
      <c r="G1171" s="4"/>
      <c r="H1171" s="5"/>
      <c r="I1171" s="5"/>
      <c r="J1171" s="5"/>
    </row>
    <row r="1172" spans="3:10" x14ac:dyDescent="0.25">
      <c r="C1172" s="5"/>
      <c r="D1172" s="15"/>
      <c r="E1172" s="5"/>
      <c r="F1172" s="5"/>
      <c r="G1172" s="4"/>
      <c r="H1172" s="5"/>
      <c r="I1172" s="5"/>
      <c r="J1172" s="5"/>
    </row>
    <row r="1173" spans="3:10" x14ac:dyDescent="0.25">
      <c r="C1173" s="5"/>
      <c r="D1173" s="15"/>
      <c r="E1173" s="5"/>
      <c r="F1173" s="5"/>
      <c r="G1173" s="4"/>
      <c r="H1173" s="5"/>
      <c r="I1173" s="5"/>
      <c r="J1173" s="5"/>
    </row>
    <row r="1174" spans="3:10" x14ac:dyDescent="0.25">
      <c r="C1174" s="5"/>
      <c r="D1174" s="15"/>
      <c r="E1174" s="5"/>
      <c r="F1174" s="5"/>
      <c r="G1174" s="4"/>
      <c r="H1174" s="5"/>
      <c r="I1174" s="5"/>
      <c r="J1174" s="5"/>
    </row>
    <row r="1175" spans="3:10" x14ac:dyDescent="0.25">
      <c r="C1175" s="5"/>
      <c r="D1175" s="15"/>
      <c r="E1175" s="5"/>
      <c r="F1175" s="5"/>
      <c r="G1175" s="4"/>
      <c r="H1175" s="5"/>
      <c r="I1175" s="5"/>
      <c r="J1175" s="5"/>
    </row>
    <row r="1176" spans="3:10" x14ac:dyDescent="0.25">
      <c r="C1176" s="5"/>
      <c r="D1176" s="15"/>
      <c r="E1176" s="5"/>
      <c r="F1176" s="5"/>
      <c r="G1176" s="4"/>
      <c r="H1176" s="5"/>
      <c r="I1176" s="5"/>
      <c r="J1176" s="5"/>
    </row>
    <row r="1177" spans="3:10" x14ac:dyDescent="0.25">
      <c r="C1177" s="5"/>
      <c r="D1177" s="15"/>
      <c r="E1177" s="5"/>
      <c r="F1177" s="5"/>
      <c r="G1177" s="4"/>
      <c r="H1177" s="5"/>
      <c r="I1177" s="5"/>
      <c r="J1177" s="5"/>
    </row>
    <row r="1178" spans="3:10" x14ac:dyDescent="0.25">
      <c r="C1178" s="5"/>
      <c r="D1178" s="15"/>
      <c r="E1178" s="5"/>
      <c r="F1178" s="5"/>
      <c r="G1178" s="4"/>
      <c r="H1178" s="5"/>
      <c r="I1178" s="5"/>
      <c r="J1178" s="5"/>
    </row>
    <row r="1179" spans="3:10" x14ac:dyDescent="0.25">
      <c r="C1179" s="5"/>
      <c r="D1179" s="15"/>
      <c r="E1179" s="5"/>
      <c r="F1179" s="5"/>
      <c r="G1179" s="4"/>
      <c r="H1179" s="5"/>
      <c r="I1179" s="5"/>
      <c r="J1179" s="5"/>
    </row>
    <row r="1180" spans="3:10" x14ac:dyDescent="0.25">
      <c r="C1180" s="5"/>
      <c r="D1180" s="15"/>
      <c r="E1180" s="5"/>
      <c r="F1180" s="5"/>
      <c r="G1180" s="4"/>
      <c r="H1180" s="5"/>
      <c r="I1180" s="5"/>
      <c r="J1180" s="5"/>
    </row>
    <row r="1181" spans="3:10" x14ac:dyDescent="0.25">
      <c r="C1181" s="5"/>
      <c r="D1181" s="15"/>
      <c r="E1181" s="5"/>
      <c r="F1181" s="5"/>
      <c r="G1181" s="4"/>
      <c r="H1181" s="5"/>
      <c r="I1181" s="5"/>
      <c r="J1181" s="5"/>
    </row>
    <row r="1182" spans="3:10" x14ac:dyDescent="0.25">
      <c r="C1182" s="5"/>
      <c r="D1182" s="15"/>
      <c r="E1182" s="5"/>
      <c r="F1182" s="5"/>
      <c r="G1182" s="4"/>
      <c r="H1182" s="5"/>
      <c r="I1182" s="5"/>
      <c r="J1182" s="5"/>
    </row>
    <row r="1183" spans="3:10" x14ac:dyDescent="0.25">
      <c r="C1183" s="5"/>
      <c r="D1183" s="15"/>
      <c r="E1183" s="5"/>
      <c r="F1183" s="5"/>
      <c r="G1183" s="4"/>
      <c r="H1183" s="5"/>
      <c r="I1183" s="5"/>
      <c r="J1183" s="5"/>
    </row>
    <row r="1184" spans="3:10" x14ac:dyDescent="0.25">
      <c r="C1184" s="5"/>
      <c r="D1184" s="15"/>
      <c r="E1184" s="5"/>
      <c r="F1184" s="5"/>
      <c r="G1184" s="4"/>
      <c r="H1184" s="5"/>
      <c r="I1184" s="5"/>
      <c r="J1184" s="5"/>
    </row>
    <row r="1185" spans="3:10" x14ac:dyDescent="0.25">
      <c r="C1185" s="5"/>
      <c r="D1185" s="15"/>
      <c r="E1185" s="5"/>
      <c r="F1185" s="5"/>
      <c r="G1185" s="4"/>
      <c r="H1185" s="5"/>
      <c r="I1185" s="5"/>
      <c r="J1185" s="5"/>
    </row>
    <row r="1186" spans="3:10" x14ac:dyDescent="0.25">
      <c r="C1186" s="5"/>
      <c r="D1186" s="15"/>
      <c r="E1186" s="5"/>
      <c r="F1186" s="5"/>
      <c r="G1186" s="4"/>
      <c r="H1186" s="5"/>
      <c r="I1186" s="5"/>
      <c r="J1186" s="5"/>
    </row>
    <row r="1187" spans="3:10" x14ac:dyDescent="0.25">
      <c r="C1187" s="5"/>
      <c r="D1187" s="15"/>
      <c r="E1187" s="5"/>
      <c r="F1187" s="5"/>
      <c r="G1187" s="4"/>
      <c r="H1187" s="5"/>
      <c r="I1187" s="5"/>
      <c r="J1187" s="5"/>
    </row>
    <row r="1188" spans="3:10" x14ac:dyDescent="0.25">
      <c r="C1188" s="5"/>
      <c r="D1188" s="15"/>
      <c r="E1188" s="5"/>
      <c r="F1188" s="5"/>
      <c r="G1188" s="4"/>
      <c r="H1188" s="5"/>
      <c r="I1188" s="5"/>
      <c r="J1188" s="5"/>
    </row>
    <row r="1189" spans="3:10" x14ac:dyDescent="0.25">
      <c r="C1189" s="5"/>
      <c r="D1189" s="15"/>
      <c r="E1189" s="5"/>
      <c r="F1189" s="5"/>
      <c r="G1189" s="4"/>
      <c r="H1189" s="5"/>
      <c r="I1189" s="5"/>
      <c r="J1189" s="5"/>
    </row>
    <row r="1190" spans="3:10" x14ac:dyDescent="0.25">
      <c r="C1190" s="5"/>
      <c r="D1190" s="15"/>
      <c r="E1190" s="5"/>
      <c r="F1190" s="5"/>
      <c r="G1190" s="4"/>
      <c r="H1190" s="5"/>
      <c r="I1190" s="5"/>
      <c r="J1190" s="5"/>
    </row>
    <row r="1191" spans="3:10" x14ac:dyDescent="0.25">
      <c r="C1191" s="5"/>
      <c r="D1191" s="15"/>
      <c r="E1191" s="5"/>
      <c r="F1191" s="5"/>
      <c r="G1191" s="4"/>
      <c r="H1191" s="5"/>
      <c r="I1191" s="5"/>
      <c r="J1191" s="5"/>
    </row>
    <row r="1192" spans="3:10" x14ac:dyDescent="0.25">
      <c r="C1192" s="5"/>
      <c r="D1192" s="15"/>
      <c r="E1192" s="5"/>
      <c r="F1192" s="5"/>
      <c r="G1192" s="4"/>
      <c r="H1192" s="5"/>
      <c r="I1192" s="5"/>
      <c r="J1192" s="5"/>
    </row>
    <row r="1193" spans="3:10" x14ac:dyDescent="0.25">
      <c r="C1193" s="5"/>
      <c r="D1193" s="15"/>
      <c r="E1193" s="5"/>
      <c r="F1193" s="5"/>
      <c r="G1193" s="4"/>
      <c r="H1193" s="5"/>
      <c r="I1193" s="5"/>
      <c r="J1193" s="5"/>
    </row>
    <row r="1194" spans="3:10" x14ac:dyDescent="0.25">
      <c r="C1194" s="5"/>
      <c r="D1194" s="15"/>
      <c r="E1194" s="5"/>
      <c r="F1194" s="5"/>
      <c r="G1194" s="4"/>
      <c r="H1194" s="5"/>
      <c r="I1194" s="5"/>
      <c r="J1194" s="5"/>
    </row>
    <row r="1195" spans="3:10" x14ac:dyDescent="0.25">
      <c r="C1195" s="5"/>
      <c r="D1195" s="15"/>
      <c r="E1195" s="5"/>
      <c r="F1195" s="5"/>
      <c r="G1195" s="4"/>
      <c r="H1195" s="5"/>
      <c r="I1195" s="5"/>
      <c r="J1195" s="5"/>
    </row>
    <row r="1196" spans="3:10" x14ac:dyDescent="0.25">
      <c r="C1196" s="5"/>
      <c r="D1196" s="15"/>
      <c r="E1196" s="5"/>
      <c r="F1196" s="5"/>
      <c r="G1196" s="4"/>
      <c r="H1196" s="5"/>
      <c r="I1196" s="5"/>
      <c r="J1196" s="5"/>
    </row>
    <row r="1197" spans="3:10" x14ac:dyDescent="0.25">
      <c r="C1197" s="5"/>
      <c r="D1197" s="15"/>
      <c r="E1197" s="5"/>
      <c r="F1197" s="5"/>
      <c r="G1197" s="4"/>
      <c r="H1197" s="5"/>
      <c r="I1197" s="5"/>
      <c r="J1197" s="5"/>
    </row>
    <row r="1198" spans="3:10" x14ac:dyDescent="0.25">
      <c r="C1198" s="5"/>
      <c r="D1198" s="15"/>
      <c r="E1198" s="5"/>
      <c r="F1198" s="5"/>
      <c r="G1198" s="4"/>
      <c r="H1198" s="5"/>
      <c r="I1198" s="5"/>
      <c r="J1198" s="5"/>
    </row>
    <row r="1199" spans="3:10" x14ac:dyDescent="0.25">
      <c r="C1199" s="5"/>
      <c r="D1199" s="15"/>
      <c r="E1199" s="5"/>
      <c r="F1199" s="5"/>
      <c r="G1199" s="4"/>
      <c r="H1199" s="5"/>
      <c r="I1199" s="5"/>
      <c r="J1199" s="5"/>
    </row>
    <row r="1200" spans="3:10" x14ac:dyDescent="0.25">
      <c r="C1200" s="5"/>
      <c r="D1200" s="15"/>
      <c r="E1200" s="5"/>
      <c r="F1200" s="5"/>
      <c r="G1200" s="4"/>
      <c r="H1200" s="5"/>
      <c r="I1200" s="5"/>
      <c r="J1200" s="5"/>
    </row>
    <row r="1201" spans="3:10" x14ac:dyDescent="0.25">
      <c r="C1201" s="5"/>
      <c r="D1201" s="15"/>
      <c r="E1201" s="5"/>
      <c r="F1201" s="5"/>
      <c r="G1201" s="4"/>
      <c r="H1201" s="5"/>
      <c r="I1201" s="5"/>
      <c r="J1201" s="5"/>
    </row>
    <row r="1202" spans="3:10" x14ac:dyDescent="0.25">
      <c r="C1202" s="5"/>
      <c r="D1202" s="15"/>
      <c r="E1202" s="5"/>
      <c r="F1202" s="5"/>
      <c r="G1202" s="4"/>
      <c r="H1202" s="5"/>
      <c r="I1202" s="5"/>
      <c r="J1202" s="5"/>
    </row>
    <row r="1203" spans="3:10" x14ac:dyDescent="0.25">
      <c r="C1203" s="5"/>
      <c r="D1203" s="15"/>
      <c r="E1203" s="5"/>
      <c r="F1203" s="5"/>
      <c r="G1203" s="4"/>
      <c r="H1203" s="5"/>
      <c r="I1203" s="5"/>
      <c r="J1203" s="5"/>
    </row>
    <row r="1204" spans="3:10" x14ac:dyDescent="0.25">
      <c r="C1204" s="5"/>
      <c r="D1204" s="15"/>
      <c r="E1204" s="5"/>
      <c r="F1204" s="5"/>
      <c r="G1204" s="4"/>
      <c r="H1204" s="5"/>
      <c r="I1204" s="5"/>
      <c r="J1204" s="5"/>
    </row>
    <row r="1205" spans="3:10" x14ac:dyDescent="0.25">
      <c r="C1205" s="5"/>
      <c r="D1205" s="15"/>
      <c r="E1205" s="5"/>
      <c r="F1205" s="5"/>
      <c r="G1205" s="4"/>
      <c r="H1205" s="5"/>
      <c r="I1205" s="5"/>
      <c r="J1205" s="5"/>
    </row>
    <row r="1206" spans="3:10" x14ac:dyDescent="0.25">
      <c r="C1206" s="5"/>
      <c r="D1206" s="15"/>
      <c r="E1206" s="5"/>
      <c r="F1206" s="5"/>
      <c r="G1206" s="4"/>
      <c r="H1206" s="5"/>
      <c r="I1206" s="5"/>
      <c r="J1206" s="5"/>
    </row>
    <row r="1207" spans="3:10" x14ac:dyDescent="0.25">
      <c r="C1207" s="5"/>
      <c r="D1207" s="15"/>
      <c r="E1207" s="5"/>
      <c r="F1207" s="5"/>
      <c r="G1207" s="4"/>
      <c r="H1207" s="5"/>
      <c r="I1207" s="5"/>
      <c r="J1207" s="5"/>
    </row>
    <row r="1208" spans="3:10" x14ac:dyDescent="0.25">
      <c r="C1208" s="5"/>
      <c r="D1208" s="15"/>
      <c r="E1208" s="5"/>
      <c r="F1208" s="5"/>
      <c r="G1208" s="4"/>
      <c r="H1208" s="5"/>
      <c r="I1208" s="5"/>
      <c r="J1208" s="5"/>
    </row>
    <row r="1209" spans="3:10" x14ac:dyDescent="0.25">
      <c r="C1209" s="5"/>
      <c r="D1209" s="15"/>
      <c r="E1209" s="5"/>
      <c r="F1209" s="5"/>
      <c r="G1209" s="4"/>
      <c r="H1209" s="5"/>
      <c r="I1209" s="5"/>
      <c r="J1209" s="5"/>
    </row>
    <row r="1210" spans="3:10" x14ac:dyDescent="0.25">
      <c r="C1210" s="5"/>
      <c r="D1210" s="15"/>
      <c r="E1210" s="5"/>
      <c r="F1210" s="5"/>
      <c r="G1210" s="4"/>
      <c r="H1210" s="5"/>
      <c r="I1210" s="5"/>
      <c r="J1210" s="5"/>
    </row>
    <row r="1211" spans="3:10" x14ac:dyDescent="0.25">
      <c r="C1211" s="5"/>
      <c r="D1211" s="15"/>
      <c r="E1211" s="5"/>
      <c r="F1211" s="5"/>
      <c r="G1211" s="4"/>
      <c r="H1211" s="5"/>
      <c r="I1211" s="5"/>
      <c r="J1211" s="5"/>
    </row>
    <row r="1212" spans="3:10" x14ac:dyDescent="0.25">
      <c r="C1212" s="5"/>
      <c r="D1212" s="15"/>
      <c r="E1212" s="5"/>
      <c r="F1212" s="5"/>
      <c r="G1212" s="4"/>
      <c r="H1212" s="5"/>
      <c r="I1212" s="5"/>
      <c r="J1212" s="5"/>
    </row>
    <row r="1213" spans="3:10" x14ac:dyDescent="0.25">
      <c r="C1213" s="5"/>
      <c r="D1213" s="15"/>
      <c r="E1213" s="5"/>
      <c r="F1213" s="5"/>
      <c r="G1213" s="4"/>
      <c r="H1213" s="5"/>
      <c r="I1213" s="5"/>
      <c r="J1213" s="5"/>
    </row>
    <row r="1214" spans="3:10" x14ac:dyDescent="0.25">
      <c r="C1214" s="5"/>
      <c r="D1214" s="15"/>
      <c r="E1214" s="5"/>
      <c r="F1214" s="5"/>
      <c r="G1214" s="4"/>
      <c r="H1214" s="5"/>
      <c r="I1214" s="5"/>
      <c r="J1214" s="5"/>
    </row>
    <row r="1215" spans="3:10" x14ac:dyDescent="0.25">
      <c r="C1215" s="5"/>
      <c r="D1215" s="15"/>
      <c r="E1215" s="5"/>
      <c r="F1215" s="5"/>
      <c r="G1215" s="4"/>
      <c r="H1215" s="5"/>
      <c r="I1215" s="5"/>
      <c r="J1215" s="5"/>
    </row>
    <row r="1216" spans="3:10" x14ac:dyDescent="0.25">
      <c r="C1216" s="5"/>
      <c r="D1216" s="15"/>
      <c r="E1216" s="5"/>
      <c r="F1216" s="5"/>
      <c r="G1216" s="4"/>
      <c r="H1216" s="5"/>
      <c r="I1216" s="5"/>
      <c r="J1216" s="5"/>
    </row>
    <row r="1217" spans="3:10" x14ac:dyDescent="0.25">
      <c r="C1217" s="5"/>
      <c r="D1217" s="15"/>
      <c r="E1217" s="5"/>
      <c r="F1217" s="5"/>
      <c r="G1217" s="4"/>
      <c r="H1217" s="5"/>
      <c r="I1217" s="5"/>
      <c r="J1217" s="5"/>
    </row>
    <row r="1218" spans="3:10" x14ac:dyDescent="0.25">
      <c r="C1218" s="5"/>
      <c r="D1218" s="15"/>
      <c r="E1218" s="5"/>
      <c r="F1218" s="5"/>
      <c r="G1218" s="4"/>
      <c r="H1218" s="5"/>
      <c r="I1218" s="5"/>
      <c r="J1218" s="5"/>
    </row>
    <row r="1219" spans="3:10" x14ac:dyDescent="0.25">
      <c r="C1219" s="5"/>
      <c r="D1219" s="15"/>
      <c r="E1219" s="5"/>
      <c r="F1219" s="5"/>
      <c r="G1219" s="4"/>
      <c r="H1219" s="5"/>
      <c r="I1219" s="5"/>
      <c r="J1219" s="5"/>
    </row>
    <row r="1220" spans="3:10" x14ac:dyDescent="0.25">
      <c r="C1220" s="5"/>
      <c r="D1220" s="15"/>
      <c r="E1220" s="5"/>
      <c r="F1220" s="5"/>
      <c r="G1220" s="4"/>
      <c r="H1220" s="5"/>
      <c r="I1220" s="5"/>
      <c r="J1220" s="5"/>
    </row>
    <row r="1221" spans="3:10" x14ac:dyDescent="0.25">
      <c r="C1221" s="5"/>
      <c r="D1221" s="15"/>
      <c r="E1221" s="5"/>
      <c r="F1221" s="5"/>
      <c r="G1221" s="4"/>
      <c r="H1221" s="5"/>
      <c r="I1221" s="5"/>
      <c r="J1221" s="5"/>
    </row>
    <row r="1222" spans="3:10" x14ac:dyDescent="0.25">
      <c r="C1222" s="5"/>
      <c r="D1222" s="15"/>
      <c r="E1222" s="5"/>
      <c r="F1222" s="5"/>
      <c r="G1222" s="4"/>
      <c r="H1222" s="5"/>
      <c r="I1222" s="5"/>
      <c r="J1222" s="5"/>
    </row>
    <row r="1223" spans="3:10" x14ac:dyDescent="0.25">
      <c r="C1223" s="5"/>
      <c r="D1223" s="15"/>
      <c r="E1223" s="5"/>
      <c r="F1223" s="5"/>
      <c r="G1223" s="4"/>
      <c r="H1223" s="5"/>
      <c r="I1223" s="5"/>
      <c r="J1223" s="5"/>
    </row>
    <row r="1224" spans="3:10" x14ac:dyDescent="0.25">
      <c r="C1224" s="5"/>
      <c r="D1224" s="15"/>
      <c r="E1224" s="5"/>
      <c r="F1224" s="5"/>
      <c r="G1224" s="4"/>
      <c r="H1224" s="5"/>
      <c r="I1224" s="5"/>
      <c r="J1224" s="5"/>
    </row>
    <row r="1225" spans="3:10" x14ac:dyDescent="0.25">
      <c r="C1225" s="5"/>
      <c r="D1225" s="15"/>
      <c r="E1225" s="5"/>
      <c r="F1225" s="5"/>
      <c r="G1225" s="4"/>
      <c r="H1225" s="5"/>
      <c r="I1225" s="5"/>
      <c r="J1225" s="5"/>
    </row>
    <row r="1226" spans="3:10" x14ac:dyDescent="0.25">
      <c r="C1226" s="5"/>
      <c r="D1226" s="15"/>
      <c r="E1226" s="5"/>
      <c r="F1226" s="5"/>
      <c r="G1226" s="4"/>
      <c r="H1226" s="5"/>
      <c r="I1226" s="5"/>
      <c r="J1226" s="5"/>
    </row>
    <row r="1227" spans="3:10" x14ac:dyDescent="0.25">
      <c r="C1227" s="5"/>
      <c r="D1227" s="15"/>
      <c r="E1227" s="5"/>
      <c r="F1227" s="5"/>
      <c r="G1227" s="4"/>
      <c r="H1227" s="5"/>
      <c r="I1227" s="5"/>
      <c r="J1227" s="5"/>
    </row>
    <row r="1228" spans="3:10" x14ac:dyDescent="0.25">
      <c r="C1228" s="5"/>
      <c r="D1228" s="15"/>
      <c r="E1228" s="5"/>
      <c r="F1228" s="5"/>
      <c r="G1228" s="4"/>
      <c r="H1228" s="5"/>
      <c r="I1228" s="5"/>
      <c r="J1228" s="5"/>
    </row>
    <row r="1229" spans="3:10" x14ac:dyDescent="0.25">
      <c r="C1229" s="5"/>
      <c r="D1229" s="15"/>
      <c r="E1229" s="5"/>
      <c r="F1229" s="5"/>
      <c r="G1229" s="4"/>
      <c r="H1229" s="5"/>
      <c r="I1229" s="5"/>
      <c r="J1229" s="5"/>
    </row>
    <row r="1230" spans="3:10" x14ac:dyDescent="0.25">
      <c r="C1230" s="5"/>
      <c r="D1230" s="15"/>
      <c r="E1230" s="5"/>
      <c r="F1230" s="5"/>
      <c r="G1230" s="4"/>
      <c r="H1230" s="5"/>
      <c r="I1230" s="5"/>
      <c r="J1230" s="5"/>
    </row>
    <row r="1231" spans="3:10" x14ac:dyDescent="0.25">
      <c r="C1231" s="5"/>
      <c r="D1231" s="15"/>
      <c r="E1231" s="5"/>
      <c r="F1231" s="5"/>
      <c r="G1231" s="4"/>
      <c r="H1231" s="5"/>
      <c r="I1231" s="5"/>
      <c r="J1231" s="5"/>
    </row>
    <row r="1232" spans="3:10" x14ac:dyDescent="0.25">
      <c r="C1232" s="5"/>
      <c r="D1232" s="15"/>
      <c r="E1232" s="5"/>
      <c r="F1232" s="5"/>
      <c r="G1232" s="4"/>
      <c r="H1232" s="5"/>
      <c r="I1232" s="5"/>
      <c r="J1232" s="5"/>
    </row>
    <row r="1233" spans="3:10" x14ac:dyDescent="0.25">
      <c r="C1233" s="5"/>
      <c r="E1233" s="5"/>
      <c r="F1233" s="5"/>
      <c r="G1233" s="5"/>
      <c r="H1233" s="5"/>
      <c r="I1233" s="5"/>
      <c r="J1233" s="5"/>
    </row>
    <row r="1234" spans="3:10" x14ac:dyDescent="0.25">
      <c r="C1234" s="5"/>
      <c r="E1234" s="5"/>
      <c r="F1234" s="5"/>
      <c r="G1234" s="5"/>
      <c r="H1234" s="5"/>
      <c r="I1234" s="5"/>
      <c r="J1234" s="5"/>
    </row>
    <row r="1235" spans="3:10" x14ac:dyDescent="0.25">
      <c r="C1235" s="5"/>
      <c r="E1235" s="5"/>
      <c r="F1235" s="5"/>
      <c r="G1235" s="5"/>
      <c r="H1235" s="5"/>
      <c r="I1235" s="5"/>
      <c r="J1235" s="5"/>
    </row>
    <row r="1236" spans="3:10" x14ac:dyDescent="0.25">
      <c r="C1236" s="5"/>
      <c r="E1236" s="5"/>
      <c r="F1236" s="5"/>
      <c r="G1236" s="5"/>
      <c r="H1236" s="5"/>
      <c r="I1236" s="5"/>
      <c r="J1236" s="5"/>
    </row>
    <row r="1237" spans="3:10" x14ac:dyDescent="0.25">
      <c r="C1237" s="5"/>
      <c r="E1237" s="5"/>
      <c r="F1237" s="5"/>
      <c r="G1237" s="5"/>
      <c r="H1237" s="5"/>
      <c r="I1237" s="5"/>
      <c r="J1237" s="5"/>
    </row>
    <row r="1238" spans="3:10" x14ac:dyDescent="0.25">
      <c r="C1238" s="5"/>
      <c r="E1238" s="5"/>
      <c r="F1238" s="5"/>
      <c r="G1238" s="5"/>
      <c r="H1238" s="5"/>
      <c r="I1238" s="5"/>
      <c r="J1238" s="5"/>
    </row>
    <row r="1239" spans="3:10" x14ac:dyDescent="0.25">
      <c r="C1239" s="5"/>
      <c r="E1239" s="5"/>
      <c r="F1239" s="5"/>
      <c r="G1239" s="5"/>
      <c r="H1239" s="5"/>
      <c r="I1239" s="5"/>
      <c r="J1239" s="5"/>
    </row>
    <row r="1240" spans="3:10" x14ac:dyDescent="0.25">
      <c r="C1240" s="5"/>
      <c r="E1240" s="5"/>
      <c r="F1240" s="5"/>
      <c r="G1240" s="5"/>
      <c r="H1240" s="5"/>
      <c r="I1240" s="5"/>
      <c r="J1240" s="5"/>
    </row>
    <row r="1241" spans="3:10" x14ac:dyDescent="0.25">
      <c r="C1241" s="5"/>
      <c r="E1241" s="5"/>
      <c r="F1241" s="5"/>
      <c r="G1241" s="5"/>
      <c r="H1241" s="5"/>
      <c r="I1241" s="5"/>
      <c r="J1241" s="5"/>
    </row>
    <row r="1242" spans="3:10" x14ac:dyDescent="0.25">
      <c r="C1242" s="5"/>
      <c r="E1242" s="5"/>
      <c r="F1242" s="5"/>
      <c r="G1242" s="5"/>
      <c r="H1242" s="5"/>
      <c r="I1242" s="5"/>
      <c r="J1242" s="5"/>
    </row>
    <row r="1243" spans="3:10" x14ac:dyDescent="0.25">
      <c r="C1243" s="5"/>
      <c r="E1243" s="5"/>
      <c r="F1243" s="5"/>
      <c r="G1243" s="5"/>
      <c r="H1243" s="5"/>
      <c r="I1243" s="5"/>
      <c r="J1243" s="5"/>
    </row>
    <row r="1244" spans="3:10" x14ac:dyDescent="0.25">
      <c r="C1244" s="5"/>
      <c r="E1244" s="5"/>
      <c r="F1244" s="5"/>
      <c r="G1244" s="5"/>
      <c r="H1244" s="5"/>
      <c r="I1244" s="5"/>
      <c r="J1244" s="5"/>
    </row>
    <row r="1245" spans="3:10" x14ac:dyDescent="0.25">
      <c r="C1245" s="5"/>
      <c r="E1245" s="5"/>
      <c r="F1245" s="5"/>
      <c r="G1245" s="5"/>
      <c r="H1245" s="5"/>
      <c r="I1245" s="5"/>
      <c r="J1245" s="5"/>
    </row>
    <row r="1246" spans="3:10" x14ac:dyDescent="0.25">
      <c r="C1246" s="5"/>
      <c r="E1246" s="5"/>
      <c r="F1246" s="5"/>
      <c r="G1246" s="5"/>
      <c r="H1246" s="5"/>
      <c r="I1246" s="5"/>
      <c r="J1246" s="5"/>
    </row>
    <row r="1247" spans="3:10" x14ac:dyDescent="0.25">
      <c r="C1247" s="5"/>
      <c r="E1247" s="5"/>
      <c r="F1247" s="5"/>
      <c r="G1247" s="5"/>
      <c r="H1247" s="5"/>
      <c r="I1247" s="5"/>
      <c r="J1247" s="5"/>
    </row>
    <row r="1248" spans="3:10" x14ac:dyDescent="0.25">
      <c r="C1248" s="5"/>
      <c r="E1248" s="5"/>
      <c r="F1248" s="5"/>
      <c r="G1248" s="5"/>
      <c r="H1248" s="5"/>
      <c r="I1248" s="5"/>
      <c r="J1248" s="5"/>
    </row>
    <row r="1249" spans="3:10" x14ac:dyDescent="0.25">
      <c r="C1249" s="5"/>
      <c r="E1249" s="5"/>
      <c r="F1249" s="5"/>
      <c r="G1249" s="5"/>
      <c r="H1249" s="5"/>
      <c r="I1249" s="5"/>
      <c r="J1249" s="5"/>
    </row>
    <row r="1250" spans="3:10" x14ac:dyDescent="0.25">
      <c r="C1250" s="5"/>
      <c r="E1250" s="5"/>
      <c r="F1250" s="5"/>
      <c r="G1250" s="5"/>
      <c r="H1250" s="5"/>
      <c r="I1250" s="5"/>
      <c r="J1250" s="5"/>
    </row>
    <row r="1251" spans="3:10" x14ac:dyDescent="0.25">
      <c r="C1251" s="5"/>
      <c r="E1251" s="5"/>
      <c r="F1251" s="5"/>
      <c r="G1251" s="5"/>
      <c r="H1251" s="5"/>
      <c r="I1251" s="5"/>
      <c r="J1251" s="5"/>
    </row>
    <row r="1252" spans="3:10" x14ac:dyDescent="0.25">
      <c r="C1252" s="5"/>
      <c r="E1252" s="5"/>
      <c r="F1252" s="5"/>
      <c r="G1252" s="5"/>
      <c r="H1252" s="5"/>
      <c r="I1252" s="5"/>
      <c r="J1252" s="5"/>
    </row>
    <row r="1253" spans="3:10" x14ac:dyDescent="0.25">
      <c r="C1253" s="5"/>
      <c r="E1253" s="5"/>
      <c r="F1253" s="5"/>
      <c r="G1253" s="5"/>
      <c r="H1253" s="5"/>
      <c r="I1253" s="5"/>
      <c r="J1253" s="5"/>
    </row>
    <row r="1254" spans="3:10" x14ac:dyDescent="0.25">
      <c r="C1254" s="5"/>
      <c r="E1254" s="5"/>
      <c r="F1254" s="5"/>
      <c r="G1254" s="5"/>
      <c r="H1254" s="5"/>
      <c r="I1254" s="5"/>
      <c r="J1254" s="5"/>
    </row>
    <row r="1255" spans="3:10" x14ac:dyDescent="0.25">
      <c r="C1255" s="5"/>
      <c r="E1255" s="5"/>
      <c r="F1255" s="5"/>
      <c r="G1255" s="5"/>
      <c r="H1255" s="5"/>
      <c r="I1255" s="5"/>
      <c r="J1255" s="5"/>
    </row>
    <row r="1256" spans="3:10" x14ac:dyDescent="0.25">
      <c r="C1256" s="5"/>
      <c r="E1256" s="5"/>
      <c r="F1256" s="5"/>
      <c r="G1256" s="5"/>
      <c r="H1256" s="5"/>
      <c r="I1256" s="5"/>
      <c r="J1256" s="5"/>
    </row>
    <row r="1257" spans="3:10" x14ac:dyDescent="0.25">
      <c r="C1257" s="5"/>
      <c r="E1257" s="5"/>
      <c r="F1257" s="5"/>
      <c r="G1257" s="5"/>
      <c r="H1257" s="5"/>
      <c r="I1257" s="5"/>
      <c r="J1257" s="5"/>
    </row>
    <row r="1258" spans="3:10" x14ac:dyDescent="0.25">
      <c r="C1258" s="5"/>
      <c r="E1258" s="5"/>
      <c r="F1258" s="5"/>
      <c r="G1258" s="5"/>
      <c r="H1258" s="5"/>
      <c r="I1258" s="5"/>
      <c r="J1258" s="5"/>
    </row>
    <row r="1259" spans="3:10" x14ac:dyDescent="0.25">
      <c r="C1259" s="5"/>
      <c r="E1259" s="5"/>
      <c r="F1259" s="5"/>
      <c r="G1259" s="5"/>
      <c r="H1259" s="5"/>
      <c r="I1259" s="5"/>
      <c r="J1259" s="5"/>
    </row>
    <row r="1260" spans="3:10" x14ac:dyDescent="0.25">
      <c r="C1260" s="5"/>
      <c r="E1260" s="5"/>
      <c r="F1260" s="5"/>
      <c r="G1260" s="5"/>
      <c r="H1260" s="5"/>
      <c r="I1260" s="5"/>
      <c r="J1260" s="5"/>
    </row>
    <row r="1261" spans="3:10" x14ac:dyDescent="0.25">
      <c r="C1261" s="5"/>
      <c r="E1261" s="5"/>
      <c r="F1261" s="5"/>
      <c r="G1261" s="5"/>
      <c r="H1261" s="5"/>
      <c r="I1261" s="5"/>
      <c r="J1261" s="5"/>
    </row>
    <row r="1262" spans="3:10" x14ac:dyDescent="0.25">
      <c r="C1262" s="5"/>
      <c r="E1262" s="5"/>
      <c r="F1262" s="5"/>
      <c r="G1262" s="5"/>
      <c r="H1262" s="5"/>
      <c r="I1262" s="5"/>
      <c r="J1262" s="5"/>
    </row>
    <row r="1263" spans="3:10" x14ac:dyDescent="0.25">
      <c r="C1263" s="5"/>
      <c r="E1263" s="5"/>
      <c r="F1263" s="5"/>
      <c r="G1263" s="5"/>
      <c r="H1263" s="5"/>
      <c r="I1263" s="5"/>
      <c r="J1263" s="5"/>
    </row>
    <row r="1264" spans="3:10" x14ac:dyDescent="0.25">
      <c r="C1264" s="5"/>
      <c r="E1264" s="5"/>
      <c r="F1264" s="5"/>
      <c r="G1264" s="5"/>
      <c r="H1264" s="5"/>
      <c r="I1264" s="5"/>
      <c r="J1264" s="5"/>
    </row>
    <row r="1265" spans="3:10" x14ac:dyDescent="0.25">
      <c r="C1265" s="5"/>
      <c r="E1265" s="5"/>
      <c r="F1265" s="5"/>
      <c r="G1265" s="5"/>
      <c r="H1265" s="5"/>
      <c r="I1265" s="5"/>
      <c r="J1265" s="5"/>
    </row>
    <row r="1266" spans="3:10" x14ac:dyDescent="0.25">
      <c r="C1266" s="5"/>
      <c r="E1266" s="5"/>
      <c r="F1266" s="5"/>
      <c r="G1266" s="5"/>
      <c r="H1266" s="5"/>
      <c r="I1266" s="5"/>
      <c r="J1266" s="5"/>
    </row>
    <row r="1267" spans="3:10" x14ac:dyDescent="0.25">
      <c r="C1267" s="5"/>
      <c r="E1267" s="5"/>
      <c r="F1267" s="5"/>
      <c r="G1267" s="5"/>
      <c r="H1267" s="5"/>
      <c r="I1267" s="5"/>
      <c r="J1267" s="5"/>
    </row>
    <row r="1268" spans="3:10" x14ac:dyDescent="0.25">
      <c r="C1268" s="5"/>
      <c r="E1268" s="5"/>
      <c r="F1268" s="5"/>
      <c r="G1268" s="5"/>
      <c r="H1268" s="5"/>
      <c r="I1268" s="5"/>
      <c r="J1268" s="5"/>
    </row>
    <row r="1269" spans="3:10" x14ac:dyDescent="0.25">
      <c r="C1269" s="5"/>
      <c r="E1269" s="5"/>
      <c r="F1269" s="5"/>
      <c r="G1269" s="5"/>
      <c r="H1269" s="5"/>
      <c r="I1269" s="5"/>
      <c r="J1269" s="5"/>
    </row>
    <row r="1270" spans="3:10" x14ac:dyDescent="0.25">
      <c r="C1270" s="5"/>
      <c r="E1270" s="5"/>
      <c r="F1270" s="5"/>
      <c r="G1270" s="5"/>
      <c r="H1270" s="5"/>
      <c r="I1270" s="5"/>
      <c r="J1270" s="5"/>
    </row>
    <row r="1271" spans="3:10" x14ac:dyDescent="0.25">
      <c r="C1271" s="5"/>
      <c r="E1271" s="5"/>
      <c r="F1271" s="5"/>
      <c r="G1271" s="5"/>
      <c r="H1271" s="5"/>
      <c r="I1271" s="5"/>
      <c r="J1271" s="5"/>
    </row>
    <row r="1272" spans="3:10" x14ac:dyDescent="0.25">
      <c r="E1272" s="5"/>
      <c r="F1272" s="5"/>
      <c r="G1272" s="5"/>
      <c r="H1272" s="5"/>
      <c r="I1272" s="5"/>
      <c r="J1272" s="5"/>
    </row>
    <row r="1273" spans="3:10" x14ac:dyDescent="0.25">
      <c r="C1273" s="5"/>
      <c r="E1273" s="5"/>
      <c r="F1273" s="5"/>
      <c r="G1273" s="5"/>
      <c r="H1273" s="5"/>
      <c r="I1273" s="5"/>
      <c r="J1273" s="5"/>
    </row>
    <row r="1274" spans="3:10" x14ac:dyDescent="0.25">
      <c r="C1274" s="5"/>
      <c r="E1274" s="5"/>
      <c r="F1274" s="5"/>
      <c r="G1274" s="5"/>
      <c r="H1274" s="5"/>
      <c r="I1274" s="5"/>
      <c r="J1274" s="5"/>
    </row>
    <row r="1275" spans="3:10" x14ac:dyDescent="0.25">
      <c r="C1275" s="5"/>
      <c r="E1275" s="5"/>
      <c r="F1275" s="5"/>
      <c r="G1275" s="5"/>
      <c r="H1275" s="5"/>
      <c r="I1275" s="5"/>
      <c r="J1275" s="5"/>
    </row>
    <row r="1276" spans="3:10" x14ac:dyDescent="0.25">
      <c r="C1276" s="5"/>
      <c r="E1276" s="5"/>
      <c r="F1276" s="5"/>
      <c r="G1276" s="5"/>
      <c r="H1276" s="5"/>
      <c r="I1276" s="5"/>
      <c r="J1276" s="5"/>
    </row>
    <row r="1277" spans="3:10" x14ac:dyDescent="0.25">
      <c r="C1277" s="5"/>
      <c r="E1277" s="5"/>
      <c r="F1277" s="5"/>
      <c r="G1277" s="5"/>
      <c r="H1277" s="5"/>
      <c r="I1277" s="5"/>
      <c r="J1277" s="5"/>
    </row>
    <row r="1278" spans="3:10" x14ac:dyDescent="0.25">
      <c r="C1278" s="5"/>
      <c r="E1278" s="5"/>
      <c r="F1278" s="5"/>
      <c r="G1278" s="5"/>
      <c r="H1278" s="5"/>
      <c r="I1278" s="5"/>
      <c r="J1278" s="5"/>
    </row>
    <row r="1279" spans="3:10" x14ac:dyDescent="0.25">
      <c r="C1279" s="5"/>
      <c r="E1279" s="5"/>
      <c r="F1279" s="5"/>
      <c r="G1279" s="5"/>
      <c r="H1279" s="5"/>
      <c r="I1279" s="5"/>
      <c r="J1279" s="5"/>
    </row>
    <row r="1280" spans="3:10" x14ac:dyDescent="0.25">
      <c r="C1280" s="5"/>
      <c r="E1280" s="5"/>
      <c r="F1280" s="5"/>
      <c r="G1280" s="5"/>
      <c r="H1280" s="5"/>
      <c r="I1280" s="5"/>
      <c r="J1280" s="5"/>
    </row>
    <row r="1281" spans="3:10" x14ac:dyDescent="0.25">
      <c r="C1281" s="5"/>
      <c r="E1281" s="5"/>
      <c r="F1281" s="5"/>
      <c r="G1281" s="5"/>
      <c r="H1281" s="5"/>
      <c r="I1281" s="5"/>
      <c r="J1281" s="5"/>
    </row>
    <row r="1282" spans="3:10" x14ac:dyDescent="0.25">
      <c r="C1282" s="5"/>
      <c r="E1282" s="5"/>
      <c r="F1282" s="5"/>
      <c r="G1282" s="5"/>
      <c r="H1282" s="5"/>
      <c r="I1282" s="5"/>
      <c r="J1282" s="5"/>
    </row>
    <row r="1283" spans="3:10" x14ac:dyDescent="0.25">
      <c r="C1283" s="5"/>
      <c r="E1283" s="5"/>
      <c r="F1283" s="5"/>
      <c r="G1283" s="5"/>
      <c r="H1283" s="5"/>
      <c r="I1283" s="5"/>
      <c r="J1283" s="5"/>
    </row>
    <row r="1284" spans="3:10" x14ac:dyDescent="0.25">
      <c r="C1284" s="5"/>
      <c r="E1284" s="5"/>
      <c r="F1284" s="5"/>
      <c r="G1284" s="5"/>
      <c r="H1284" s="5"/>
      <c r="I1284" s="5"/>
      <c r="J1284" s="5"/>
    </row>
    <row r="1285" spans="3:10" x14ac:dyDescent="0.25">
      <c r="C1285" s="5"/>
      <c r="E1285" s="5"/>
      <c r="F1285" s="5"/>
      <c r="G1285" s="5"/>
      <c r="H1285" s="5"/>
      <c r="I1285" s="5"/>
      <c r="J1285" s="5"/>
    </row>
    <row r="1286" spans="3:10" x14ac:dyDescent="0.25">
      <c r="C1286" s="5"/>
      <c r="E1286" s="5"/>
      <c r="F1286" s="5"/>
      <c r="G1286" s="5"/>
      <c r="H1286" s="5"/>
      <c r="I1286" s="5"/>
      <c r="J1286" s="5"/>
    </row>
    <row r="1287" spans="3:10" x14ac:dyDescent="0.25">
      <c r="C1287" s="5"/>
      <c r="E1287" s="5"/>
      <c r="F1287" s="5"/>
      <c r="G1287" s="5"/>
      <c r="H1287" s="5"/>
      <c r="I1287" s="5"/>
      <c r="J1287" s="5"/>
    </row>
    <row r="1288" spans="3:10" x14ac:dyDescent="0.25">
      <c r="C1288" s="5"/>
      <c r="E1288" s="5"/>
      <c r="F1288" s="5"/>
      <c r="G1288" s="5"/>
      <c r="H1288" s="5"/>
      <c r="I1288" s="5"/>
      <c r="J1288" s="5"/>
    </row>
    <row r="1289" spans="3:10" x14ac:dyDescent="0.25">
      <c r="C1289" s="5"/>
      <c r="E1289" s="5"/>
      <c r="F1289" s="5"/>
      <c r="G1289" s="5"/>
      <c r="H1289" s="5"/>
      <c r="I1289" s="5"/>
      <c r="J1289" s="5"/>
    </row>
    <row r="1290" spans="3:10" x14ac:dyDescent="0.25">
      <c r="C1290" s="5"/>
      <c r="E1290" s="5"/>
      <c r="F1290" s="5"/>
      <c r="G1290" s="5"/>
      <c r="H1290" s="5"/>
      <c r="I1290" s="5"/>
      <c r="J1290" s="5"/>
    </row>
    <row r="1291" spans="3:10" x14ac:dyDescent="0.25">
      <c r="C1291" s="5"/>
      <c r="E1291" s="5"/>
      <c r="F1291" s="5"/>
      <c r="G1291" s="5"/>
      <c r="H1291" s="5"/>
      <c r="I1291" s="5"/>
      <c r="J1291" s="5"/>
    </row>
    <row r="1292" spans="3:10" x14ac:dyDescent="0.25">
      <c r="C1292" s="5"/>
      <c r="E1292" s="5"/>
      <c r="F1292" s="5"/>
      <c r="G1292" s="5"/>
      <c r="H1292" s="5"/>
      <c r="I1292" s="5"/>
      <c r="J1292" s="5"/>
    </row>
    <row r="1293" spans="3:10" x14ac:dyDescent="0.25">
      <c r="C1293" s="5"/>
      <c r="E1293" s="5"/>
      <c r="F1293" s="5"/>
      <c r="G1293" s="5"/>
      <c r="H1293" s="5"/>
      <c r="I1293" s="5"/>
      <c r="J1293" s="5"/>
    </row>
    <row r="1294" spans="3:10" x14ac:dyDescent="0.25">
      <c r="C1294" s="5"/>
      <c r="E1294" s="5"/>
      <c r="F1294" s="5"/>
      <c r="G1294" s="5"/>
      <c r="H1294" s="5"/>
      <c r="I1294" s="5"/>
      <c r="J1294" s="5"/>
    </row>
    <row r="1295" spans="3:10" x14ac:dyDescent="0.25">
      <c r="C1295" s="5"/>
      <c r="E1295" s="5"/>
      <c r="F1295" s="5"/>
      <c r="G1295" s="5"/>
      <c r="H1295" s="5"/>
      <c r="I1295" s="5"/>
      <c r="J1295" s="5"/>
    </row>
    <row r="1296" spans="3:10" x14ac:dyDescent="0.25">
      <c r="C1296" s="5"/>
      <c r="E1296" s="5"/>
      <c r="F1296" s="5"/>
      <c r="G1296" s="5"/>
      <c r="H1296" s="5"/>
      <c r="I1296" s="5"/>
      <c r="J1296" s="5"/>
    </row>
    <row r="1297" spans="3:10" x14ac:dyDescent="0.25">
      <c r="C1297" s="5"/>
      <c r="E1297" s="5"/>
      <c r="F1297" s="5"/>
      <c r="G1297" s="5"/>
      <c r="H1297" s="5"/>
      <c r="I1297" s="5"/>
      <c r="J1297" s="5"/>
    </row>
    <row r="1298" spans="3:10" x14ac:dyDescent="0.25">
      <c r="C1298" s="5"/>
      <c r="E1298" s="5"/>
      <c r="F1298" s="5"/>
      <c r="G1298" s="5"/>
      <c r="H1298" s="5"/>
      <c r="I1298" s="5"/>
      <c r="J1298" s="5"/>
    </row>
    <row r="1299" spans="3:10" x14ac:dyDescent="0.25">
      <c r="C1299" s="5"/>
      <c r="E1299" s="5"/>
      <c r="F1299" s="5"/>
      <c r="G1299" s="5"/>
      <c r="H1299" s="5"/>
      <c r="I1299" s="5"/>
      <c r="J1299" s="5"/>
    </row>
    <row r="1300" spans="3:10" x14ac:dyDescent="0.25">
      <c r="C1300" s="5"/>
      <c r="E1300" s="5"/>
      <c r="F1300" s="5"/>
      <c r="G1300" s="5"/>
      <c r="H1300" s="5"/>
      <c r="I1300" s="5"/>
      <c r="J1300" s="5"/>
    </row>
    <row r="1301" spans="3:10" x14ac:dyDescent="0.25">
      <c r="C1301" s="5"/>
      <c r="E1301" s="5"/>
      <c r="F1301" s="5"/>
      <c r="G1301" s="5"/>
      <c r="H1301" s="5"/>
      <c r="I1301" s="5"/>
      <c r="J1301" s="5"/>
    </row>
    <row r="1302" spans="3:10" x14ac:dyDescent="0.25">
      <c r="C1302" s="5"/>
      <c r="E1302" s="5"/>
      <c r="F1302" s="5"/>
      <c r="G1302" s="5"/>
      <c r="H1302" s="5"/>
      <c r="I1302" s="5"/>
      <c r="J1302" s="5"/>
    </row>
    <row r="1303" spans="3:10" x14ac:dyDescent="0.25">
      <c r="C1303" s="5"/>
      <c r="E1303" s="5"/>
      <c r="F1303" s="5"/>
      <c r="G1303" s="5"/>
      <c r="H1303" s="5"/>
      <c r="I1303" s="5"/>
      <c r="J1303" s="5"/>
    </row>
    <row r="1304" spans="3:10" x14ac:dyDescent="0.25">
      <c r="C1304" s="5"/>
      <c r="E1304" s="5"/>
      <c r="F1304" s="5"/>
      <c r="G1304" s="5"/>
      <c r="H1304" s="5"/>
      <c r="I1304" s="5"/>
      <c r="J1304" s="5"/>
    </row>
    <row r="1305" spans="3:10" x14ac:dyDescent="0.25">
      <c r="C1305" s="5"/>
      <c r="E1305" s="5"/>
      <c r="F1305" s="5"/>
      <c r="G1305" s="5"/>
      <c r="H1305" s="5"/>
      <c r="I1305" s="5"/>
      <c r="J1305" s="5"/>
    </row>
    <row r="1306" spans="3:10" x14ac:dyDescent="0.25">
      <c r="C1306" s="5"/>
      <c r="E1306" s="5"/>
      <c r="F1306" s="5"/>
      <c r="G1306" s="5"/>
      <c r="H1306" s="5"/>
      <c r="I1306" s="5"/>
      <c r="J1306" s="5"/>
    </row>
    <row r="1307" spans="3:10" x14ac:dyDescent="0.25">
      <c r="C1307" s="5"/>
      <c r="E1307" s="5"/>
      <c r="F1307" s="5"/>
      <c r="G1307" s="5"/>
      <c r="H1307" s="5"/>
      <c r="I1307" s="5"/>
      <c r="J1307" s="5"/>
    </row>
    <row r="1308" spans="3:10" x14ac:dyDescent="0.25">
      <c r="C1308" s="5"/>
      <c r="E1308" s="5"/>
      <c r="F1308" s="5"/>
      <c r="G1308" s="5"/>
      <c r="H1308" s="5"/>
      <c r="I1308" s="5"/>
      <c r="J1308" s="5"/>
    </row>
    <row r="1309" spans="3:10" x14ac:dyDescent="0.25">
      <c r="C1309" s="5"/>
      <c r="E1309" s="5"/>
      <c r="F1309" s="5"/>
      <c r="G1309" s="5"/>
      <c r="H1309" s="5"/>
      <c r="I1309" s="5"/>
      <c r="J1309" s="5"/>
    </row>
    <row r="1310" spans="3:10" x14ac:dyDescent="0.25">
      <c r="C1310" s="5"/>
      <c r="E1310" s="5"/>
      <c r="F1310" s="5"/>
      <c r="G1310" s="5"/>
      <c r="H1310" s="5"/>
      <c r="I1310" s="5"/>
      <c r="J1310" s="5"/>
    </row>
    <row r="1311" spans="3:10" x14ac:dyDescent="0.25">
      <c r="C1311" s="5"/>
      <c r="E1311" s="5"/>
      <c r="F1311" s="5"/>
      <c r="G1311" s="5"/>
      <c r="H1311" s="5"/>
      <c r="I1311" s="5"/>
      <c r="J1311" s="5"/>
    </row>
    <row r="1312" spans="3:10" x14ac:dyDescent="0.25">
      <c r="C1312" s="5"/>
      <c r="E1312" s="5"/>
      <c r="F1312" s="5"/>
      <c r="G1312" s="5"/>
      <c r="H1312" s="5"/>
      <c r="I1312" s="5"/>
      <c r="J1312" s="5"/>
    </row>
    <row r="1313" spans="3:10" x14ac:dyDescent="0.25">
      <c r="C1313" s="5"/>
      <c r="E1313" s="5"/>
      <c r="F1313" s="5"/>
      <c r="G1313" s="5"/>
      <c r="H1313" s="5"/>
      <c r="I1313" s="5"/>
      <c r="J1313" s="5"/>
    </row>
    <row r="1314" spans="3:10" x14ac:dyDescent="0.25">
      <c r="C1314" s="5"/>
      <c r="E1314" s="5"/>
      <c r="F1314" s="5"/>
      <c r="G1314" s="5"/>
      <c r="H1314" s="5"/>
      <c r="I1314" s="5"/>
      <c r="J1314" s="5"/>
    </row>
    <row r="1315" spans="3:10" x14ac:dyDescent="0.25">
      <c r="C1315" s="5"/>
      <c r="E1315" s="5"/>
      <c r="F1315" s="5"/>
      <c r="G1315" s="5"/>
      <c r="H1315" s="5"/>
      <c r="I1315" s="5"/>
      <c r="J1315" s="5"/>
    </row>
    <row r="1316" spans="3:10" x14ac:dyDescent="0.25">
      <c r="C1316" s="5"/>
      <c r="E1316" s="5"/>
      <c r="F1316" s="5"/>
      <c r="G1316" s="5"/>
      <c r="H1316" s="5"/>
      <c r="I1316" s="5"/>
      <c r="J1316" s="5"/>
    </row>
    <row r="1317" spans="3:10" x14ac:dyDescent="0.25">
      <c r="C1317" s="5"/>
      <c r="E1317" s="5"/>
      <c r="F1317" s="5"/>
      <c r="G1317" s="5"/>
      <c r="H1317" s="5"/>
      <c r="I1317" s="5"/>
      <c r="J1317" s="5"/>
    </row>
    <row r="1318" spans="3:10" x14ac:dyDescent="0.25">
      <c r="C1318" s="5"/>
      <c r="E1318" s="5"/>
      <c r="F1318" s="5"/>
      <c r="G1318" s="5"/>
      <c r="H1318" s="5"/>
      <c r="I1318" s="5"/>
      <c r="J1318" s="5"/>
    </row>
    <row r="1319" spans="3:10" x14ac:dyDescent="0.25">
      <c r="C1319" s="5"/>
      <c r="E1319" s="5"/>
      <c r="F1319" s="5"/>
      <c r="G1319" s="5"/>
      <c r="H1319" s="5"/>
      <c r="I1319" s="5"/>
      <c r="J1319" s="5"/>
    </row>
    <row r="1320" spans="3:10" x14ac:dyDescent="0.25">
      <c r="C1320" s="5"/>
      <c r="E1320" s="5"/>
      <c r="F1320" s="5"/>
      <c r="G1320" s="5"/>
      <c r="H1320" s="5"/>
      <c r="I1320" s="5"/>
      <c r="J1320" s="5"/>
    </row>
    <row r="1321" spans="3:10" x14ac:dyDescent="0.25">
      <c r="C1321" s="5"/>
      <c r="E1321" s="5"/>
      <c r="F1321" s="5"/>
      <c r="G1321" s="5"/>
      <c r="H1321" s="5"/>
      <c r="I1321" s="5"/>
      <c r="J1321" s="5"/>
    </row>
    <row r="1322" spans="3:10" x14ac:dyDescent="0.25">
      <c r="C1322" s="5"/>
      <c r="E1322" s="5"/>
      <c r="F1322" s="5"/>
      <c r="G1322" s="5"/>
      <c r="H1322" s="5"/>
      <c r="I1322" s="5"/>
      <c r="J1322" s="5"/>
    </row>
    <row r="1323" spans="3:10" x14ac:dyDescent="0.25">
      <c r="C1323" s="5"/>
      <c r="E1323" s="5"/>
      <c r="F1323" s="5"/>
      <c r="G1323" s="5"/>
      <c r="H1323" s="5"/>
      <c r="I1323" s="5"/>
      <c r="J1323" s="5"/>
    </row>
    <row r="1324" spans="3:10" x14ac:dyDescent="0.25">
      <c r="C1324" s="5"/>
      <c r="E1324" s="5"/>
      <c r="F1324" s="5"/>
      <c r="G1324" s="5"/>
      <c r="H1324" s="5"/>
      <c r="I1324" s="5"/>
      <c r="J1324" s="5"/>
    </row>
    <row r="1325" spans="3:10" x14ac:dyDescent="0.25">
      <c r="C1325" s="5"/>
      <c r="E1325" s="5"/>
      <c r="F1325" s="5"/>
      <c r="G1325" s="5"/>
      <c r="H1325" s="5"/>
      <c r="I1325" s="5"/>
      <c r="J1325" s="5"/>
    </row>
    <row r="1326" spans="3:10" x14ac:dyDescent="0.25">
      <c r="C1326" s="5"/>
      <c r="E1326" s="5"/>
      <c r="F1326" s="5"/>
      <c r="G1326" s="5"/>
      <c r="H1326" s="5"/>
      <c r="I1326" s="5"/>
      <c r="J1326" s="5"/>
    </row>
    <row r="1327" spans="3:10" x14ac:dyDescent="0.25">
      <c r="C1327" s="5"/>
      <c r="E1327" s="5"/>
      <c r="F1327" s="5"/>
      <c r="G1327" s="5"/>
      <c r="H1327" s="5"/>
      <c r="I1327" s="5"/>
      <c r="J1327" s="5"/>
    </row>
    <row r="1328" spans="3:10" x14ac:dyDescent="0.25">
      <c r="C1328" s="5"/>
      <c r="E1328" s="5"/>
      <c r="F1328" s="5"/>
      <c r="G1328" s="5"/>
      <c r="H1328" s="5"/>
      <c r="I1328" s="5"/>
      <c r="J1328" s="5"/>
    </row>
    <row r="1329" spans="3:10" x14ac:dyDescent="0.25">
      <c r="C1329" s="5"/>
      <c r="E1329" s="5"/>
      <c r="F1329" s="5"/>
      <c r="G1329" s="5"/>
      <c r="H1329" s="5"/>
      <c r="I1329" s="5"/>
      <c r="J1329" s="5"/>
    </row>
    <row r="1330" spans="3:10" x14ac:dyDescent="0.25">
      <c r="C1330" s="5"/>
      <c r="E1330" s="5"/>
      <c r="F1330" s="5"/>
      <c r="G1330" s="5"/>
      <c r="H1330" s="5"/>
      <c r="I1330" s="5"/>
      <c r="J1330" s="5"/>
    </row>
    <row r="1331" spans="3:10" x14ac:dyDescent="0.25">
      <c r="C1331" s="5"/>
      <c r="E1331" s="5"/>
      <c r="F1331" s="5"/>
      <c r="G1331" s="5"/>
      <c r="H1331" s="5"/>
      <c r="I1331" s="5"/>
      <c r="J1331" s="5"/>
    </row>
    <row r="1332" spans="3:10" x14ac:dyDescent="0.25">
      <c r="C1332" s="5"/>
      <c r="E1332" s="5"/>
      <c r="F1332" s="5"/>
      <c r="G1332" s="5"/>
      <c r="H1332" s="5"/>
      <c r="I1332" s="5"/>
      <c r="J1332" s="5"/>
    </row>
    <row r="1333" spans="3:10" x14ac:dyDescent="0.25">
      <c r="C1333" s="5"/>
      <c r="E1333" s="5"/>
      <c r="F1333" s="5"/>
      <c r="G1333" s="5"/>
      <c r="H1333" s="5"/>
      <c r="I1333" s="5"/>
      <c r="J1333" s="5"/>
    </row>
    <row r="1334" spans="3:10" x14ac:dyDescent="0.25">
      <c r="C1334" s="5"/>
      <c r="E1334" s="5"/>
      <c r="F1334" s="5"/>
      <c r="G1334" s="5"/>
      <c r="H1334" s="5"/>
      <c r="I1334" s="5"/>
      <c r="J1334" s="5"/>
    </row>
    <row r="1335" spans="3:10" x14ac:dyDescent="0.25">
      <c r="C1335" s="5"/>
      <c r="E1335" s="5"/>
      <c r="F1335" s="5"/>
      <c r="G1335" s="5"/>
      <c r="H1335" s="5"/>
      <c r="I1335" s="5"/>
      <c r="J1335" s="5"/>
    </row>
    <row r="1336" spans="3:10" x14ac:dyDescent="0.25">
      <c r="C1336" s="5"/>
      <c r="E1336" s="5"/>
      <c r="F1336" s="5"/>
      <c r="G1336" s="5"/>
      <c r="H1336" s="5"/>
      <c r="I1336" s="5"/>
      <c r="J1336" s="5"/>
    </row>
    <row r="1337" spans="3:10" x14ac:dyDescent="0.25">
      <c r="C1337" s="5"/>
      <c r="E1337" s="5"/>
      <c r="F1337" s="5"/>
      <c r="G1337" s="5"/>
      <c r="H1337" s="5"/>
      <c r="I1337" s="5"/>
      <c r="J1337" s="5"/>
    </row>
    <row r="1338" spans="3:10" x14ac:dyDescent="0.25">
      <c r="C1338" s="5"/>
      <c r="E1338" s="5"/>
      <c r="F1338" s="5"/>
      <c r="G1338" s="5"/>
      <c r="H1338" s="5"/>
      <c r="I1338" s="5"/>
      <c r="J1338" s="5"/>
    </row>
    <row r="1339" spans="3:10" x14ac:dyDescent="0.25">
      <c r="C1339" s="5"/>
      <c r="E1339" s="5"/>
      <c r="F1339" s="5"/>
      <c r="G1339" s="5"/>
      <c r="H1339" s="5"/>
      <c r="I1339" s="5"/>
      <c r="J1339" s="5"/>
    </row>
    <row r="1340" spans="3:10" x14ac:dyDescent="0.25">
      <c r="C1340" s="5"/>
      <c r="E1340" s="5"/>
      <c r="F1340" s="5"/>
      <c r="G1340" s="5"/>
      <c r="H1340" s="5"/>
      <c r="I1340" s="5"/>
      <c r="J1340" s="5"/>
    </row>
    <row r="1341" spans="3:10" x14ac:dyDescent="0.25">
      <c r="C1341" s="5"/>
      <c r="E1341" s="5"/>
      <c r="F1341" s="5"/>
      <c r="G1341" s="5"/>
      <c r="H1341" s="5"/>
      <c r="I1341" s="5"/>
      <c r="J1341" s="5"/>
    </row>
    <row r="1342" spans="3:10" x14ac:dyDescent="0.25">
      <c r="C1342" s="5"/>
      <c r="E1342" s="5"/>
      <c r="F1342" s="5"/>
      <c r="G1342" s="5"/>
      <c r="H1342" s="5"/>
      <c r="I1342" s="5"/>
      <c r="J1342" s="5"/>
    </row>
    <row r="1343" spans="3:10" x14ac:dyDescent="0.25">
      <c r="C1343" s="5"/>
      <c r="E1343" s="5"/>
      <c r="F1343" s="5"/>
      <c r="G1343" s="5"/>
      <c r="H1343" s="5"/>
      <c r="I1343" s="5"/>
      <c r="J1343" s="5"/>
    </row>
    <row r="1344" spans="3:10" x14ac:dyDescent="0.25">
      <c r="C1344" s="5"/>
      <c r="E1344" s="5"/>
      <c r="F1344" s="5"/>
      <c r="G1344" s="5"/>
      <c r="H1344" s="5"/>
      <c r="I1344" s="5"/>
      <c r="J1344" s="5"/>
    </row>
    <row r="1345" spans="3:10" x14ac:dyDescent="0.25">
      <c r="C1345" s="5"/>
      <c r="E1345" s="5"/>
      <c r="F1345" s="5"/>
      <c r="G1345" s="5"/>
      <c r="H1345" s="5"/>
      <c r="I1345" s="5"/>
      <c r="J1345" s="5"/>
    </row>
    <row r="1346" spans="3:10" x14ac:dyDescent="0.25">
      <c r="C1346" s="5"/>
      <c r="E1346" s="5"/>
      <c r="F1346" s="5"/>
      <c r="G1346" s="5"/>
      <c r="H1346" s="5"/>
      <c r="I1346" s="5"/>
      <c r="J1346" s="5"/>
    </row>
    <row r="1347" spans="3:10" x14ac:dyDescent="0.25">
      <c r="C1347" s="5"/>
      <c r="E1347" s="5"/>
      <c r="F1347" s="5"/>
      <c r="G1347" s="5"/>
      <c r="H1347" s="5"/>
      <c r="I1347" s="5"/>
      <c r="J1347" s="5"/>
    </row>
    <row r="1348" spans="3:10" x14ac:dyDescent="0.25">
      <c r="C1348" s="5"/>
      <c r="E1348" s="5"/>
      <c r="F1348" s="5"/>
      <c r="G1348" s="5"/>
      <c r="H1348" s="5"/>
      <c r="I1348" s="5"/>
      <c r="J1348" s="5"/>
    </row>
    <row r="1349" spans="3:10" x14ac:dyDescent="0.25">
      <c r="C1349" s="5"/>
      <c r="E1349" s="5"/>
      <c r="F1349" s="5"/>
      <c r="G1349" s="5"/>
      <c r="H1349" s="5"/>
      <c r="I1349" s="5"/>
      <c r="J1349" s="5"/>
    </row>
    <row r="1350" spans="3:10" x14ac:dyDescent="0.25">
      <c r="C1350" s="5"/>
      <c r="E1350" s="5"/>
      <c r="F1350" s="5"/>
      <c r="G1350" s="5"/>
      <c r="H1350" s="5"/>
      <c r="I1350" s="5"/>
      <c r="J1350" s="5"/>
    </row>
    <row r="1351" spans="3:10" x14ac:dyDescent="0.25">
      <c r="C1351" s="5"/>
      <c r="E1351" s="5"/>
      <c r="F1351" s="5"/>
      <c r="G1351" s="5"/>
      <c r="H1351" s="5"/>
      <c r="I1351" s="5"/>
      <c r="J1351" s="5"/>
    </row>
    <row r="1352" spans="3:10" x14ac:dyDescent="0.25">
      <c r="C1352" s="5"/>
      <c r="E1352" s="5"/>
      <c r="F1352" s="5"/>
      <c r="G1352" s="5"/>
      <c r="H1352" s="5"/>
      <c r="I1352" s="5"/>
      <c r="J1352" s="5"/>
    </row>
    <row r="1353" spans="3:10" x14ac:dyDescent="0.25">
      <c r="C1353" s="5"/>
      <c r="E1353" s="5"/>
      <c r="F1353" s="5"/>
      <c r="G1353" s="5"/>
      <c r="H1353" s="5"/>
      <c r="I1353" s="5"/>
      <c r="J1353" s="5"/>
    </row>
    <row r="1354" spans="3:10" x14ac:dyDescent="0.25">
      <c r="C1354" s="5"/>
      <c r="E1354" s="5"/>
      <c r="F1354" s="5"/>
      <c r="G1354" s="5"/>
      <c r="H1354" s="5"/>
      <c r="I1354" s="5"/>
      <c r="J1354" s="5"/>
    </row>
    <row r="1355" spans="3:10" x14ac:dyDescent="0.25">
      <c r="C1355" s="5"/>
      <c r="E1355" s="5"/>
      <c r="F1355" s="5"/>
      <c r="G1355" s="5"/>
      <c r="H1355" s="5"/>
      <c r="I1355" s="5"/>
      <c r="J1355" s="5"/>
    </row>
    <row r="1356" spans="3:10" x14ac:dyDescent="0.25">
      <c r="C1356" s="5"/>
      <c r="E1356" s="5"/>
      <c r="F1356" s="5"/>
      <c r="G1356" s="5"/>
      <c r="H1356" s="5"/>
      <c r="I1356" s="5"/>
      <c r="J1356" s="5"/>
    </row>
    <row r="1357" spans="3:10" x14ac:dyDescent="0.25">
      <c r="C1357" s="5"/>
      <c r="E1357" s="5"/>
      <c r="F1357" s="5"/>
      <c r="G1357" s="5"/>
      <c r="H1357" s="5"/>
      <c r="I1357" s="5"/>
      <c r="J1357" s="5"/>
    </row>
    <row r="1358" spans="3:10" x14ac:dyDescent="0.25">
      <c r="C1358" s="5"/>
      <c r="E1358" s="5"/>
      <c r="F1358" s="5"/>
      <c r="G1358" s="5"/>
      <c r="H1358" s="5"/>
      <c r="I1358" s="5"/>
      <c r="J1358" s="5"/>
    </row>
    <row r="1359" spans="3:10" x14ac:dyDescent="0.25">
      <c r="E1359" s="5"/>
      <c r="F1359" s="5"/>
      <c r="G1359" s="5"/>
      <c r="H1359" s="5"/>
      <c r="I1359" s="5"/>
      <c r="J1359" s="5"/>
    </row>
    <row r="1360" spans="3:10" x14ac:dyDescent="0.25">
      <c r="C1360" s="5"/>
      <c r="E1360" s="5"/>
      <c r="F1360" s="5"/>
      <c r="G1360" s="5"/>
      <c r="H1360" s="5"/>
      <c r="I1360" s="5"/>
      <c r="J1360" s="5"/>
    </row>
    <row r="1361" spans="3:10" x14ac:dyDescent="0.25">
      <c r="C1361" s="5"/>
      <c r="E1361" s="5"/>
      <c r="F1361" s="5"/>
      <c r="G1361" s="5"/>
      <c r="H1361" s="5"/>
      <c r="I1361" s="5"/>
      <c r="J1361" s="5"/>
    </row>
    <row r="1362" spans="3:10" x14ac:dyDescent="0.25">
      <c r="C1362" s="5"/>
      <c r="E1362" s="5"/>
      <c r="F1362" s="5"/>
      <c r="G1362" s="5"/>
      <c r="H1362" s="5"/>
      <c r="I1362" s="5"/>
      <c r="J1362" s="5"/>
    </row>
    <row r="1363" spans="3:10" x14ac:dyDescent="0.25">
      <c r="C1363" s="5"/>
      <c r="E1363" s="5"/>
      <c r="F1363" s="5"/>
      <c r="G1363" s="5"/>
      <c r="H1363" s="5"/>
      <c r="I1363" s="5"/>
      <c r="J1363" s="5"/>
    </row>
    <row r="1364" spans="3:10" x14ac:dyDescent="0.25">
      <c r="C1364" s="5"/>
      <c r="E1364" s="5"/>
      <c r="F1364" s="5"/>
      <c r="G1364" s="5"/>
      <c r="H1364" s="5"/>
      <c r="I1364" s="5"/>
      <c r="J1364" s="5"/>
    </row>
    <row r="1365" spans="3:10" x14ac:dyDescent="0.25">
      <c r="C1365" s="5"/>
      <c r="E1365" s="5"/>
      <c r="F1365" s="5"/>
      <c r="G1365" s="5"/>
      <c r="H1365" s="5"/>
      <c r="I1365" s="5"/>
      <c r="J1365" s="5"/>
    </row>
    <row r="1366" spans="3:10" x14ac:dyDescent="0.25">
      <c r="C1366" s="5"/>
      <c r="E1366" s="5"/>
      <c r="F1366" s="5"/>
      <c r="G1366" s="5"/>
      <c r="H1366" s="5"/>
      <c r="I1366" s="5"/>
      <c r="J1366" s="5"/>
    </row>
    <row r="1367" spans="3:10" x14ac:dyDescent="0.25">
      <c r="C1367" s="5"/>
      <c r="E1367" s="5"/>
      <c r="F1367" s="5"/>
      <c r="G1367" s="5"/>
      <c r="H1367" s="5"/>
      <c r="I1367" s="5"/>
      <c r="J1367" s="5"/>
    </row>
    <row r="1368" spans="3:10" x14ac:dyDescent="0.25">
      <c r="C1368" s="5"/>
      <c r="E1368" s="5"/>
      <c r="F1368" s="5"/>
      <c r="G1368" s="5"/>
      <c r="H1368" s="5"/>
      <c r="I1368" s="5"/>
      <c r="J1368" s="5"/>
    </row>
    <row r="1369" spans="3:10" x14ac:dyDescent="0.25">
      <c r="C1369" s="5"/>
      <c r="E1369" s="5"/>
      <c r="F1369" s="5"/>
      <c r="G1369" s="5"/>
      <c r="H1369" s="5"/>
      <c r="I1369" s="5"/>
      <c r="J1369" s="5"/>
    </row>
    <row r="1370" spans="3:10" x14ac:dyDescent="0.25">
      <c r="C1370" s="5"/>
      <c r="E1370" s="5"/>
      <c r="F1370" s="5"/>
      <c r="G1370" s="5"/>
      <c r="H1370" s="5"/>
      <c r="I1370" s="5"/>
      <c r="J1370" s="5"/>
    </row>
    <row r="1371" spans="3:10" x14ac:dyDescent="0.25">
      <c r="C1371" s="5"/>
      <c r="E1371" s="5"/>
      <c r="F1371" s="5"/>
      <c r="G1371" s="5"/>
      <c r="H1371" s="5"/>
      <c r="I1371" s="5"/>
      <c r="J1371" s="5"/>
    </row>
    <row r="1372" spans="3:10" x14ac:dyDescent="0.25">
      <c r="C1372" s="5"/>
      <c r="E1372" s="5"/>
      <c r="F1372" s="5"/>
      <c r="G1372" s="5"/>
      <c r="H1372" s="5"/>
      <c r="I1372" s="5"/>
      <c r="J1372" s="5"/>
    </row>
    <row r="1373" spans="3:10" x14ac:dyDescent="0.25">
      <c r="C1373" s="5"/>
      <c r="E1373" s="5"/>
      <c r="F1373" s="5"/>
      <c r="G1373" s="5"/>
      <c r="H1373" s="5"/>
      <c r="I1373" s="5"/>
      <c r="J1373" s="5"/>
    </row>
    <row r="1374" spans="3:10" x14ac:dyDescent="0.25">
      <c r="C1374" s="5"/>
      <c r="E1374" s="5"/>
      <c r="F1374" s="5"/>
      <c r="G1374" s="5"/>
      <c r="H1374" s="5"/>
      <c r="I1374" s="5"/>
      <c r="J1374" s="5"/>
    </row>
    <row r="1375" spans="3:10" x14ac:dyDescent="0.25">
      <c r="C1375" s="5"/>
      <c r="E1375" s="5"/>
      <c r="F1375" s="5"/>
      <c r="G1375" s="5"/>
      <c r="H1375" s="5"/>
      <c r="I1375" s="5"/>
      <c r="J1375" s="5"/>
    </row>
    <row r="1376" spans="3:10" x14ac:dyDescent="0.25">
      <c r="C1376" s="5"/>
      <c r="E1376" s="5"/>
      <c r="F1376" s="5"/>
      <c r="G1376" s="5"/>
      <c r="H1376" s="5"/>
      <c r="I1376" s="5"/>
      <c r="J1376" s="5"/>
    </row>
    <row r="1377" spans="3:11" x14ac:dyDescent="0.25">
      <c r="C1377" s="5"/>
      <c r="E1377" s="5"/>
      <c r="F1377" s="5"/>
      <c r="G1377" s="5"/>
      <c r="H1377" s="5"/>
      <c r="I1377" s="5"/>
      <c r="J1377" s="5"/>
    </row>
    <row r="1378" spans="3:11" x14ac:dyDescent="0.25">
      <c r="C1378" s="5"/>
      <c r="E1378" s="5"/>
      <c r="F1378" s="5"/>
      <c r="G1378" s="5"/>
      <c r="H1378" s="5"/>
      <c r="I1378" s="5"/>
      <c r="J1378" s="5"/>
    </row>
    <row r="1379" spans="3:11" x14ac:dyDescent="0.25">
      <c r="C1379" s="5"/>
      <c r="E1379" s="5"/>
      <c r="F1379" s="5"/>
      <c r="G1379" s="5"/>
      <c r="H1379" s="5"/>
      <c r="I1379" s="5"/>
      <c r="J1379" s="5"/>
    </row>
    <row r="1380" spans="3:11" x14ac:dyDescent="0.25">
      <c r="C1380" s="5"/>
      <c r="E1380" s="5"/>
      <c r="F1380" s="5"/>
      <c r="G1380" s="5"/>
      <c r="H1380" s="5"/>
      <c r="I1380" s="5"/>
      <c r="J1380" s="5"/>
    </row>
    <row r="1381" spans="3:11" x14ac:dyDescent="0.25">
      <c r="C1381" s="5"/>
      <c r="E1381" s="5"/>
      <c r="F1381" s="5"/>
      <c r="G1381" s="5"/>
      <c r="H1381" s="5"/>
      <c r="I1381" s="5"/>
      <c r="J1381" s="5"/>
    </row>
    <row r="1382" spans="3:11" x14ac:dyDescent="0.25">
      <c r="C1382" s="5"/>
      <c r="E1382" s="5"/>
      <c r="F1382" s="5"/>
      <c r="G1382" s="5"/>
      <c r="H1382" s="5"/>
      <c r="I1382" s="5"/>
      <c r="J1382" s="5"/>
    </row>
    <row r="1383" spans="3:11" x14ac:dyDescent="0.25">
      <c r="C1383" s="5"/>
      <c r="E1383" s="5"/>
      <c r="F1383" s="5"/>
      <c r="G1383" s="5"/>
      <c r="H1383" s="5"/>
      <c r="I1383" s="5"/>
      <c r="J1383" s="5"/>
    </row>
    <row r="1384" spans="3:11" x14ac:dyDescent="0.25">
      <c r="C1384" s="5"/>
      <c r="E1384" s="5"/>
      <c r="F1384" s="5"/>
      <c r="G1384" s="5"/>
      <c r="H1384" s="5"/>
      <c r="I1384" s="5"/>
      <c r="J1384" s="5"/>
    </row>
    <row r="1385" spans="3:11" x14ac:dyDescent="0.25">
      <c r="C1385" s="5"/>
      <c r="E1385" s="5"/>
      <c r="F1385" s="5"/>
      <c r="G1385" s="5"/>
      <c r="H1385" s="5"/>
      <c r="I1385" s="5"/>
      <c r="J1385" s="5"/>
      <c r="K1385" s="5"/>
    </row>
    <row r="1386" spans="3:11" x14ac:dyDescent="0.25">
      <c r="C1386" s="5"/>
      <c r="E1386" s="5"/>
      <c r="F1386" s="5"/>
      <c r="G1386" s="5"/>
      <c r="H1386" s="5"/>
      <c r="I1386" s="5"/>
      <c r="J1386" s="5"/>
    </row>
    <row r="1387" spans="3:11" x14ac:dyDescent="0.25">
      <c r="C1387" s="5"/>
      <c r="E1387" s="5"/>
      <c r="F1387" s="5"/>
      <c r="G1387" s="5"/>
      <c r="H1387" s="5"/>
      <c r="I1387" s="5"/>
      <c r="J1387" s="5"/>
    </row>
    <row r="1388" spans="3:11" x14ac:dyDescent="0.25">
      <c r="C1388" s="5"/>
      <c r="E1388" s="5"/>
      <c r="F1388" s="5"/>
      <c r="G1388" s="5"/>
      <c r="H1388" s="5"/>
      <c r="I1388" s="5"/>
      <c r="J1388" s="5"/>
    </row>
    <row r="1389" spans="3:11" x14ac:dyDescent="0.25">
      <c r="C1389" s="5"/>
      <c r="E1389" s="5"/>
      <c r="F1389" s="5"/>
      <c r="G1389" s="5"/>
      <c r="H1389" s="5"/>
      <c r="I1389" s="5"/>
      <c r="J1389" s="5"/>
    </row>
    <row r="1390" spans="3:11" x14ac:dyDescent="0.25">
      <c r="C1390" s="5"/>
      <c r="E1390" s="5"/>
      <c r="F1390" s="5"/>
      <c r="G1390" s="5"/>
      <c r="H1390" s="5"/>
      <c r="I1390" s="5"/>
      <c r="J1390" s="5"/>
    </row>
    <row r="1391" spans="3:11" x14ac:dyDescent="0.25">
      <c r="C1391" s="5"/>
      <c r="E1391" s="5"/>
      <c r="F1391" s="5"/>
      <c r="G1391" s="5"/>
      <c r="H1391" s="5"/>
      <c r="I1391" s="5"/>
      <c r="J1391" s="5"/>
    </row>
    <row r="1392" spans="3:11" x14ac:dyDescent="0.25">
      <c r="C1392" s="5"/>
      <c r="E1392" s="5"/>
      <c r="F1392" s="5"/>
      <c r="G1392" s="5"/>
      <c r="H1392" s="5"/>
      <c r="I1392" s="5"/>
      <c r="J1392" s="5"/>
    </row>
    <row r="1393" spans="3:15" x14ac:dyDescent="0.25">
      <c r="C1393" s="5"/>
      <c r="E1393" s="5"/>
      <c r="F1393" s="5"/>
      <c r="G1393" s="5"/>
      <c r="H1393" s="5"/>
      <c r="I1393" s="5"/>
      <c r="J1393" s="5"/>
    </row>
    <row r="1394" spans="3:15" x14ac:dyDescent="0.25">
      <c r="C1394" s="5"/>
      <c r="E1394" s="5"/>
      <c r="F1394" s="5"/>
      <c r="G1394" s="5"/>
      <c r="H1394" s="5"/>
      <c r="I1394" s="5"/>
      <c r="J1394" s="5"/>
    </row>
    <row r="1395" spans="3:15" x14ac:dyDescent="0.25">
      <c r="C1395" s="5"/>
      <c r="E1395" s="5"/>
      <c r="F1395" s="5"/>
      <c r="G1395" s="5"/>
      <c r="H1395" s="5"/>
      <c r="I1395" s="5"/>
      <c r="J1395" s="5"/>
    </row>
    <row r="1396" spans="3:15" x14ac:dyDescent="0.25">
      <c r="C1396" s="5"/>
      <c r="E1396" s="5"/>
      <c r="F1396" s="5"/>
      <c r="G1396" s="5"/>
      <c r="H1396" s="5"/>
      <c r="I1396" s="5"/>
      <c r="J1396" s="5"/>
    </row>
    <row r="1397" spans="3:15" x14ac:dyDescent="0.25">
      <c r="C1397" s="5"/>
      <c r="E1397" s="5"/>
      <c r="F1397" s="5"/>
      <c r="G1397" s="5"/>
      <c r="H1397" s="5"/>
      <c r="I1397" s="5"/>
      <c r="J1397" s="5"/>
    </row>
    <row r="1398" spans="3:15" x14ac:dyDescent="0.25">
      <c r="C1398" s="5"/>
      <c r="E1398" s="5"/>
      <c r="F1398" s="5"/>
      <c r="G1398" s="5"/>
      <c r="H1398" s="5"/>
      <c r="I1398" s="5"/>
      <c r="J1398" s="5"/>
    </row>
    <row r="1399" spans="3:15" x14ac:dyDescent="0.25">
      <c r="C1399" s="5"/>
      <c r="E1399" s="5"/>
      <c r="F1399" s="5"/>
      <c r="G1399" s="5"/>
      <c r="H1399" s="5"/>
      <c r="I1399" s="5"/>
      <c r="J1399" s="5"/>
    </row>
    <row r="1400" spans="3:15" x14ac:dyDescent="0.25">
      <c r="C1400" s="5"/>
      <c r="E1400" s="5"/>
      <c r="F1400" s="5"/>
      <c r="G1400" s="5"/>
      <c r="H1400" s="5"/>
      <c r="I1400" s="5"/>
      <c r="J1400" s="5"/>
    </row>
    <row r="1401" spans="3:15" x14ac:dyDescent="0.25">
      <c r="C1401" s="5"/>
      <c r="E1401" s="5"/>
      <c r="F1401" s="5"/>
      <c r="G1401" s="5"/>
      <c r="H1401" s="5"/>
      <c r="I1401" s="5"/>
      <c r="J1401" s="5"/>
    </row>
    <row r="1402" spans="3:15" x14ac:dyDescent="0.25">
      <c r="C1402" s="5"/>
      <c r="E1402" s="5"/>
      <c r="F1402" s="5"/>
      <c r="G1402" s="5"/>
      <c r="H1402" s="5"/>
      <c r="I1402" s="5"/>
      <c r="J1402" s="5"/>
    </row>
    <row r="1403" spans="3:15" x14ac:dyDescent="0.25">
      <c r="C1403" s="5"/>
      <c r="E1403" s="5"/>
      <c r="F1403" s="5"/>
      <c r="G1403" s="5"/>
      <c r="H1403" s="5"/>
      <c r="I1403" s="5"/>
      <c r="J1403" s="5"/>
    </row>
    <row r="1404" spans="3:15" x14ac:dyDescent="0.25">
      <c r="C1404" s="5"/>
      <c r="E1404" s="5"/>
      <c r="F1404" s="5"/>
      <c r="G1404" s="5"/>
      <c r="H1404" s="5"/>
      <c r="I1404" s="5"/>
      <c r="J1404" s="5"/>
      <c r="O1404" s="5"/>
    </row>
    <row r="1405" spans="3:15" x14ac:dyDescent="0.25">
      <c r="C1405" s="5"/>
      <c r="E1405" s="5"/>
      <c r="F1405" s="5"/>
      <c r="G1405" s="5"/>
      <c r="H1405" s="5"/>
      <c r="I1405" s="5"/>
      <c r="J1405" s="5"/>
    </row>
    <row r="1406" spans="3:15" x14ac:dyDescent="0.25">
      <c r="C1406" s="5"/>
      <c r="E1406" s="5"/>
      <c r="F1406" s="5"/>
      <c r="G1406" s="5"/>
      <c r="H1406" s="5"/>
      <c r="I1406" s="5"/>
      <c r="J1406" s="5"/>
    </row>
    <row r="1407" spans="3:15" x14ac:dyDescent="0.25">
      <c r="C1407" s="5"/>
      <c r="E1407" s="5"/>
      <c r="F1407" s="5"/>
      <c r="G1407" s="5"/>
      <c r="H1407" s="5"/>
      <c r="I1407" s="5"/>
      <c r="J1407" s="5"/>
    </row>
    <row r="1408" spans="3:15" x14ac:dyDescent="0.25">
      <c r="C1408" s="5"/>
      <c r="E1408" s="5"/>
      <c r="F1408" s="5"/>
      <c r="G1408" s="5"/>
      <c r="H1408" s="5"/>
      <c r="I1408" s="5"/>
      <c r="J1408" s="5"/>
    </row>
    <row r="1409" spans="3:10" x14ac:dyDescent="0.25">
      <c r="C1409" s="5"/>
      <c r="E1409" s="5"/>
      <c r="F1409" s="5"/>
      <c r="G1409" s="5"/>
      <c r="H1409" s="5"/>
      <c r="I1409" s="5"/>
      <c r="J1409" s="5"/>
    </row>
    <row r="1410" spans="3:10" x14ac:dyDescent="0.25">
      <c r="C1410" s="5"/>
      <c r="E1410" s="5"/>
      <c r="F1410" s="5"/>
      <c r="G1410" s="5"/>
      <c r="H1410" s="5"/>
      <c r="I1410" s="5"/>
      <c r="J1410" s="5"/>
    </row>
    <row r="1411" spans="3:10" x14ac:dyDescent="0.25">
      <c r="C1411" s="5"/>
      <c r="E1411" s="5"/>
      <c r="F1411" s="5"/>
      <c r="G1411" s="5"/>
      <c r="H1411" s="5"/>
      <c r="I1411" s="5"/>
      <c r="J1411" s="5"/>
    </row>
    <row r="1412" spans="3:10" x14ac:dyDescent="0.25">
      <c r="C1412" s="5"/>
      <c r="E1412" s="5"/>
      <c r="F1412" s="5"/>
      <c r="G1412" s="5"/>
      <c r="H1412" s="5"/>
      <c r="I1412" s="5"/>
      <c r="J1412" s="5"/>
    </row>
    <row r="1413" spans="3:10" x14ac:dyDescent="0.25">
      <c r="C1413" s="5"/>
      <c r="E1413" s="5"/>
      <c r="F1413" s="5"/>
      <c r="G1413" s="5"/>
      <c r="H1413" s="5"/>
      <c r="I1413" s="5"/>
      <c r="J1413" s="5"/>
    </row>
    <row r="1414" spans="3:10" x14ac:dyDescent="0.25">
      <c r="C1414" s="5"/>
      <c r="E1414" s="5"/>
      <c r="F1414" s="5"/>
      <c r="G1414" s="5"/>
      <c r="H1414" s="5"/>
      <c r="I1414" s="5"/>
      <c r="J1414" s="5"/>
    </row>
    <row r="1415" spans="3:10" x14ac:dyDescent="0.25">
      <c r="C1415" s="5"/>
      <c r="E1415" s="5"/>
      <c r="F1415" s="5"/>
      <c r="G1415" s="5"/>
      <c r="H1415" s="5"/>
      <c r="I1415" s="5"/>
      <c r="J1415" s="5"/>
    </row>
    <row r="1416" spans="3:10" x14ac:dyDescent="0.25">
      <c r="C1416" s="5"/>
      <c r="E1416" s="5"/>
      <c r="F1416" s="5"/>
      <c r="G1416" s="5"/>
      <c r="H1416" s="5"/>
      <c r="I1416" s="5"/>
      <c r="J1416" s="5"/>
    </row>
    <row r="1417" spans="3:10" x14ac:dyDescent="0.25">
      <c r="C1417" s="5"/>
      <c r="E1417" s="5"/>
      <c r="F1417" s="5"/>
      <c r="G1417" s="5"/>
      <c r="H1417" s="5"/>
      <c r="I1417" s="5"/>
      <c r="J1417" s="5"/>
    </row>
    <row r="1418" spans="3:10" x14ac:dyDescent="0.25">
      <c r="C1418" s="5"/>
      <c r="E1418" s="5"/>
      <c r="F1418" s="5"/>
      <c r="G1418" s="5"/>
      <c r="H1418" s="5"/>
      <c r="I1418" s="5"/>
      <c r="J1418" s="5"/>
    </row>
    <row r="1419" spans="3:10" x14ac:dyDescent="0.25">
      <c r="C1419" s="5"/>
      <c r="E1419" s="5"/>
      <c r="F1419" s="5"/>
      <c r="G1419" s="5"/>
      <c r="H1419" s="5"/>
      <c r="I1419" s="5"/>
      <c r="J1419" s="5"/>
    </row>
    <row r="1420" spans="3:10" x14ac:dyDescent="0.25">
      <c r="C1420" s="5"/>
      <c r="E1420" s="5"/>
      <c r="F1420" s="5"/>
      <c r="G1420" s="5"/>
      <c r="H1420" s="5"/>
      <c r="I1420" s="5"/>
      <c r="J1420" s="5"/>
    </row>
    <row r="1421" spans="3:10" x14ac:dyDescent="0.25">
      <c r="C1421" s="5"/>
      <c r="E1421" s="5"/>
      <c r="F1421" s="5"/>
      <c r="G1421" s="5"/>
      <c r="H1421" s="5"/>
      <c r="I1421" s="5"/>
      <c r="J1421" s="5"/>
    </row>
    <row r="1422" spans="3:10" x14ac:dyDescent="0.25">
      <c r="C1422" s="5"/>
      <c r="E1422" s="5"/>
      <c r="F1422" s="5"/>
      <c r="G1422" s="5"/>
      <c r="H1422" s="5"/>
      <c r="I1422" s="5"/>
      <c r="J1422" s="5"/>
    </row>
    <row r="1423" spans="3:10" x14ac:dyDescent="0.25">
      <c r="C1423" s="5"/>
      <c r="E1423" s="5"/>
      <c r="F1423" s="5"/>
      <c r="G1423" s="5"/>
      <c r="H1423" s="5"/>
      <c r="I1423" s="5"/>
      <c r="J1423" s="5"/>
    </row>
    <row r="1424" spans="3:10" x14ac:dyDescent="0.25">
      <c r="C1424" s="5"/>
      <c r="E1424" s="5"/>
      <c r="F1424" s="5"/>
      <c r="G1424" s="5"/>
      <c r="H1424" s="5"/>
      <c r="I1424" s="5"/>
      <c r="J1424" s="5"/>
    </row>
    <row r="1425" spans="3:10" x14ac:dyDescent="0.25">
      <c r="C1425" s="5"/>
      <c r="E1425" s="5"/>
      <c r="F1425" s="5"/>
      <c r="G1425" s="5"/>
      <c r="H1425" s="5"/>
      <c r="I1425" s="5"/>
      <c r="J1425" s="5"/>
    </row>
    <row r="1426" spans="3:10" x14ac:dyDescent="0.25">
      <c r="C1426" s="5"/>
      <c r="E1426" s="5"/>
      <c r="F1426" s="5"/>
      <c r="G1426" s="5"/>
      <c r="H1426" s="5"/>
      <c r="I1426" s="5"/>
      <c r="J1426" s="5"/>
    </row>
    <row r="1427" spans="3:10" x14ac:dyDescent="0.25">
      <c r="C1427" s="5"/>
      <c r="E1427" s="5"/>
      <c r="F1427" s="5"/>
      <c r="G1427" s="5"/>
      <c r="H1427" s="5"/>
      <c r="I1427" s="5"/>
      <c r="J1427" s="5"/>
    </row>
    <row r="1428" spans="3:10" x14ac:dyDescent="0.25">
      <c r="C1428" s="5"/>
      <c r="E1428" s="5"/>
      <c r="F1428" s="5"/>
      <c r="G1428" s="5"/>
      <c r="H1428" s="5"/>
      <c r="I1428" s="5"/>
      <c r="J1428" s="5"/>
    </row>
    <row r="1429" spans="3:10" x14ac:dyDescent="0.25">
      <c r="C1429" s="5"/>
      <c r="E1429" s="5"/>
      <c r="F1429" s="5"/>
      <c r="G1429" s="5"/>
      <c r="H1429" s="5"/>
      <c r="I1429" s="5"/>
      <c r="J1429" s="5"/>
    </row>
    <row r="1430" spans="3:10" x14ac:dyDescent="0.25">
      <c r="C1430" s="5"/>
      <c r="E1430" s="5"/>
      <c r="F1430" s="5"/>
      <c r="G1430" s="5"/>
      <c r="H1430" s="5"/>
      <c r="I1430" s="5"/>
      <c r="J1430" s="5"/>
    </row>
    <row r="1431" spans="3:10" x14ac:dyDescent="0.25">
      <c r="C1431" s="5"/>
      <c r="E1431" s="5"/>
      <c r="F1431" s="5"/>
      <c r="G1431" s="5"/>
      <c r="H1431" s="5"/>
      <c r="I1431" s="5"/>
      <c r="J1431" s="5"/>
    </row>
    <row r="1432" spans="3:10" x14ac:dyDescent="0.25">
      <c r="C1432" s="5"/>
      <c r="E1432" s="5"/>
      <c r="F1432" s="5"/>
      <c r="G1432" s="5"/>
      <c r="H1432" s="5"/>
      <c r="I1432" s="5"/>
      <c r="J1432" s="5"/>
    </row>
    <row r="1433" spans="3:10" x14ac:dyDescent="0.25">
      <c r="C1433" s="5"/>
      <c r="E1433" s="5"/>
      <c r="F1433" s="5"/>
      <c r="G1433" s="5"/>
      <c r="H1433" s="5"/>
      <c r="I1433" s="5"/>
      <c r="J1433" s="5"/>
    </row>
    <row r="1434" spans="3:10" x14ac:dyDescent="0.25">
      <c r="C1434" s="5"/>
      <c r="E1434" s="5"/>
      <c r="F1434" s="5"/>
      <c r="G1434" s="5"/>
      <c r="H1434" s="5"/>
      <c r="I1434" s="5"/>
      <c r="J1434" s="5"/>
    </row>
    <row r="1435" spans="3:10" x14ac:dyDescent="0.25">
      <c r="C1435" s="5"/>
      <c r="E1435" s="5"/>
      <c r="F1435" s="5"/>
      <c r="G1435" s="5"/>
      <c r="H1435" s="5"/>
      <c r="I1435" s="5"/>
      <c r="J1435" s="5"/>
    </row>
    <row r="1436" spans="3:10" x14ac:dyDescent="0.25">
      <c r="C1436" s="5"/>
      <c r="E1436" s="5"/>
      <c r="F1436" s="5"/>
      <c r="G1436" s="5"/>
      <c r="H1436" s="5"/>
      <c r="I1436" s="5"/>
      <c r="J1436" s="5"/>
    </row>
    <row r="1437" spans="3:10" x14ac:dyDescent="0.25">
      <c r="C1437" s="5"/>
      <c r="E1437" s="5"/>
      <c r="F1437" s="5"/>
      <c r="G1437" s="5"/>
      <c r="H1437" s="5"/>
      <c r="I1437" s="5"/>
      <c r="J1437" s="5"/>
    </row>
    <row r="1438" spans="3:10" x14ac:dyDescent="0.25">
      <c r="C1438" s="5"/>
      <c r="E1438" s="5"/>
      <c r="F1438" s="5"/>
      <c r="G1438" s="5"/>
      <c r="H1438" s="5"/>
      <c r="I1438" s="5"/>
      <c r="J1438" s="5"/>
    </row>
    <row r="1439" spans="3:10" x14ac:dyDescent="0.25">
      <c r="C1439" s="5"/>
      <c r="E1439" s="5"/>
      <c r="F1439" s="5"/>
      <c r="G1439" s="5"/>
      <c r="H1439" s="5"/>
      <c r="I1439" s="5"/>
      <c r="J1439" s="5"/>
    </row>
    <row r="1440" spans="3:10" x14ac:dyDescent="0.25">
      <c r="C1440" s="5"/>
      <c r="E1440" s="5"/>
      <c r="F1440" s="5"/>
      <c r="G1440" s="5"/>
      <c r="H1440" s="5"/>
      <c r="I1440" s="5"/>
      <c r="J1440" s="5"/>
    </row>
    <row r="1441" spans="3:10" x14ac:dyDescent="0.25">
      <c r="C1441" s="5"/>
      <c r="E1441" s="5"/>
      <c r="F1441" s="5"/>
      <c r="G1441" s="5"/>
      <c r="H1441" s="5"/>
      <c r="I1441" s="5"/>
      <c r="J1441" s="5"/>
    </row>
    <row r="1442" spans="3:10" x14ac:dyDescent="0.25">
      <c r="C1442" s="5"/>
      <c r="E1442" s="5"/>
      <c r="F1442" s="5"/>
      <c r="G1442" s="5"/>
      <c r="H1442" s="5"/>
      <c r="I1442" s="5"/>
      <c r="J1442" s="5"/>
    </row>
    <row r="1443" spans="3:10" x14ac:dyDescent="0.25">
      <c r="C1443" s="5"/>
      <c r="E1443" s="5"/>
      <c r="F1443" s="5"/>
      <c r="G1443" s="5"/>
      <c r="H1443" s="5"/>
      <c r="I1443" s="5"/>
      <c r="J1443" s="5"/>
    </row>
    <row r="1444" spans="3:10" x14ac:dyDescent="0.25">
      <c r="C1444" s="5"/>
      <c r="E1444" s="5"/>
      <c r="F1444" s="5"/>
      <c r="G1444" s="5"/>
      <c r="H1444" s="5"/>
      <c r="I1444" s="5"/>
      <c r="J1444" s="5"/>
    </row>
    <row r="1445" spans="3:10" x14ac:dyDescent="0.25">
      <c r="C1445" s="5"/>
      <c r="E1445" s="5"/>
      <c r="F1445" s="5"/>
      <c r="G1445" s="5"/>
      <c r="H1445" s="5"/>
      <c r="I1445" s="5"/>
      <c r="J1445" s="5"/>
    </row>
    <row r="1446" spans="3:10" x14ac:dyDescent="0.25">
      <c r="C1446" s="5"/>
      <c r="E1446" s="5"/>
      <c r="F1446" s="5"/>
      <c r="G1446" s="5"/>
      <c r="H1446" s="5"/>
      <c r="I1446" s="5"/>
      <c r="J1446" s="5"/>
    </row>
    <row r="1447" spans="3:10" x14ac:dyDescent="0.25">
      <c r="C1447" s="5"/>
      <c r="E1447" s="5"/>
      <c r="F1447" s="5"/>
      <c r="G1447" s="5"/>
      <c r="H1447" s="5"/>
      <c r="I1447" s="5"/>
      <c r="J1447" s="5"/>
    </row>
    <row r="1448" spans="3:10" x14ac:dyDescent="0.25">
      <c r="C1448" s="5"/>
      <c r="E1448" s="5"/>
      <c r="F1448" s="5"/>
      <c r="G1448" s="5"/>
      <c r="H1448" s="5"/>
      <c r="I1448" s="5"/>
      <c r="J1448" s="5"/>
    </row>
    <row r="1449" spans="3:10" x14ac:dyDescent="0.25">
      <c r="C1449" s="5"/>
      <c r="E1449" s="5"/>
      <c r="F1449" s="5"/>
      <c r="G1449" s="5"/>
      <c r="H1449" s="5"/>
      <c r="I1449" s="5"/>
      <c r="J1449" s="5"/>
    </row>
    <row r="1450" spans="3:10" x14ac:dyDescent="0.25">
      <c r="C1450" s="5"/>
      <c r="E1450" s="5"/>
      <c r="F1450" s="5"/>
      <c r="G1450" s="5"/>
      <c r="H1450" s="5"/>
      <c r="I1450" s="5"/>
      <c r="J1450" s="5"/>
    </row>
    <row r="1451" spans="3:10" x14ac:dyDescent="0.25">
      <c r="C1451" s="5"/>
      <c r="E1451" s="5"/>
      <c r="F1451" s="5"/>
      <c r="G1451" s="5"/>
      <c r="H1451" s="5"/>
      <c r="I1451" s="5"/>
      <c r="J1451" s="5"/>
    </row>
    <row r="1452" spans="3:10" x14ac:dyDescent="0.25">
      <c r="C1452" s="5"/>
      <c r="E1452" s="5"/>
      <c r="F1452" s="5"/>
      <c r="G1452" s="5"/>
      <c r="H1452" s="5"/>
      <c r="I1452" s="5"/>
      <c r="J1452" s="5"/>
    </row>
    <row r="1453" spans="3:10" x14ac:dyDescent="0.25">
      <c r="C1453" s="5"/>
      <c r="E1453" s="5"/>
      <c r="F1453" s="5"/>
      <c r="G1453" s="5"/>
      <c r="H1453" s="5"/>
      <c r="I1453" s="5"/>
      <c r="J1453" s="5"/>
    </row>
    <row r="1454" spans="3:10" x14ac:dyDescent="0.25">
      <c r="C1454" s="5"/>
      <c r="E1454" s="5"/>
      <c r="F1454" s="5"/>
      <c r="G1454" s="5"/>
      <c r="H1454" s="5"/>
      <c r="I1454" s="5"/>
      <c r="J1454" s="5"/>
    </row>
    <row r="1455" spans="3:10" x14ac:dyDescent="0.25">
      <c r="C1455" s="5"/>
      <c r="E1455" s="5"/>
      <c r="F1455" s="5"/>
      <c r="G1455" s="5"/>
      <c r="H1455" s="5"/>
      <c r="I1455" s="5"/>
      <c r="J1455" s="5"/>
    </row>
    <row r="1456" spans="3:10" x14ac:dyDescent="0.25">
      <c r="C1456" s="5"/>
      <c r="E1456" s="5"/>
      <c r="F1456" s="5"/>
      <c r="G1456" s="5"/>
      <c r="H1456" s="5"/>
      <c r="I1456" s="5"/>
      <c r="J1456" s="5"/>
    </row>
    <row r="1457" spans="3:10" x14ac:dyDescent="0.25">
      <c r="C1457" s="5"/>
      <c r="E1457" s="5"/>
      <c r="F1457" s="5"/>
      <c r="G1457" s="5"/>
      <c r="H1457" s="5"/>
      <c r="I1457" s="5"/>
      <c r="J1457" s="5"/>
    </row>
    <row r="1458" spans="3:10" x14ac:dyDescent="0.25">
      <c r="C1458" s="5"/>
      <c r="E1458" s="5"/>
      <c r="F1458" s="5"/>
      <c r="G1458" s="5"/>
      <c r="H1458" s="5"/>
      <c r="I1458" s="5"/>
      <c r="J1458" s="5"/>
    </row>
    <row r="1459" spans="3:10" x14ac:dyDescent="0.25">
      <c r="C1459" s="5"/>
      <c r="E1459" s="5"/>
      <c r="F1459" s="5"/>
      <c r="G1459" s="5"/>
      <c r="H1459" s="5"/>
      <c r="I1459" s="5"/>
      <c r="J1459" s="5"/>
    </row>
    <row r="1460" spans="3:10" x14ac:dyDescent="0.25">
      <c r="C1460" s="5"/>
      <c r="E1460" s="5"/>
      <c r="F1460" s="5"/>
      <c r="G1460" s="5"/>
      <c r="H1460" s="5"/>
      <c r="I1460" s="5"/>
      <c r="J1460" s="5"/>
    </row>
    <row r="1461" spans="3:10" x14ac:dyDescent="0.25">
      <c r="C1461" s="5"/>
      <c r="E1461" s="5"/>
      <c r="F1461" s="5"/>
      <c r="G1461" s="5"/>
      <c r="H1461" s="5"/>
      <c r="I1461" s="5"/>
      <c r="J1461" s="5"/>
    </row>
    <row r="1462" spans="3:10" x14ac:dyDescent="0.25">
      <c r="C1462" s="5"/>
      <c r="E1462" s="5"/>
      <c r="F1462" s="5"/>
      <c r="G1462" s="5"/>
      <c r="H1462" s="5"/>
      <c r="I1462" s="5"/>
      <c r="J1462" s="5"/>
    </row>
    <row r="1463" spans="3:10" x14ac:dyDescent="0.25">
      <c r="C1463" s="5"/>
      <c r="E1463" s="5"/>
      <c r="F1463" s="5"/>
      <c r="G1463" s="5"/>
      <c r="H1463" s="5"/>
      <c r="I1463" s="5"/>
      <c r="J1463" s="5"/>
    </row>
    <row r="1464" spans="3:10" x14ac:dyDescent="0.25">
      <c r="C1464" s="5"/>
      <c r="E1464" s="5"/>
      <c r="F1464" s="5"/>
      <c r="G1464" s="5"/>
      <c r="H1464" s="5"/>
      <c r="I1464" s="5"/>
      <c r="J1464" s="5"/>
    </row>
    <row r="1465" spans="3:10" x14ac:dyDescent="0.25">
      <c r="C1465" s="5"/>
      <c r="E1465" s="5"/>
      <c r="F1465" s="5"/>
      <c r="G1465" s="5"/>
      <c r="H1465" s="5"/>
      <c r="I1465" s="5"/>
      <c r="J1465" s="5"/>
    </row>
    <row r="1466" spans="3:10" x14ac:dyDescent="0.25">
      <c r="C1466" s="5"/>
      <c r="E1466" s="5"/>
      <c r="F1466" s="5"/>
      <c r="G1466" s="5"/>
      <c r="H1466" s="5"/>
      <c r="I1466" s="5"/>
      <c r="J1466" s="5"/>
    </row>
    <row r="1467" spans="3:10" x14ac:dyDescent="0.25">
      <c r="C1467" s="5"/>
      <c r="E1467" s="5"/>
      <c r="F1467" s="5"/>
      <c r="G1467" s="5"/>
      <c r="H1467" s="5"/>
      <c r="I1467" s="5"/>
      <c r="J1467" s="5"/>
    </row>
    <row r="1468" spans="3:10" x14ac:dyDescent="0.25">
      <c r="C1468" s="5"/>
      <c r="E1468" s="5"/>
      <c r="F1468" s="5"/>
      <c r="G1468" s="5"/>
      <c r="H1468" s="5"/>
      <c r="I1468" s="5"/>
      <c r="J1468" s="5"/>
    </row>
    <row r="1469" spans="3:10" x14ac:dyDescent="0.25">
      <c r="C1469" s="5"/>
      <c r="E1469" s="5"/>
      <c r="F1469" s="5"/>
      <c r="G1469" s="5"/>
      <c r="H1469" s="5"/>
      <c r="I1469" s="5"/>
      <c r="J1469" s="5"/>
    </row>
    <row r="1470" spans="3:10" x14ac:dyDescent="0.25">
      <c r="C1470" s="5"/>
      <c r="E1470" s="5"/>
      <c r="F1470" s="5"/>
      <c r="G1470" s="5"/>
      <c r="H1470" s="5"/>
      <c r="I1470" s="5"/>
      <c r="J1470" s="5"/>
    </row>
    <row r="1471" spans="3:10" x14ac:dyDescent="0.25">
      <c r="C1471" s="5"/>
      <c r="E1471" s="5"/>
      <c r="F1471" s="5"/>
      <c r="G1471" s="5"/>
      <c r="H1471" s="5"/>
      <c r="I1471" s="5"/>
      <c r="J1471" s="5"/>
    </row>
    <row r="1472" spans="3:10" x14ac:dyDescent="0.25">
      <c r="E1472" s="5"/>
      <c r="F1472" s="5"/>
      <c r="G1472" s="5"/>
      <c r="H1472" s="5"/>
      <c r="I1472" s="5"/>
      <c r="J1472" s="5"/>
    </row>
    <row r="1473" spans="3:10" x14ac:dyDescent="0.25">
      <c r="C1473" s="5"/>
      <c r="E1473" s="5"/>
      <c r="F1473" s="5"/>
      <c r="G1473" s="5"/>
      <c r="H1473" s="5"/>
      <c r="I1473" s="5"/>
      <c r="J1473" s="5"/>
    </row>
    <row r="1474" spans="3:10" x14ac:dyDescent="0.25">
      <c r="C1474" s="5"/>
      <c r="E1474" s="5"/>
      <c r="F1474" s="5"/>
      <c r="G1474" s="5"/>
      <c r="H1474" s="5"/>
      <c r="I1474" s="5"/>
      <c r="J1474" s="5"/>
    </row>
    <row r="1475" spans="3:10" x14ac:dyDescent="0.25">
      <c r="C1475" s="5"/>
      <c r="E1475" s="5"/>
      <c r="F1475" s="5"/>
      <c r="G1475" s="5"/>
      <c r="H1475" s="5"/>
      <c r="I1475" s="5"/>
      <c r="J1475" s="5"/>
    </row>
    <row r="1476" spans="3:10" x14ac:dyDescent="0.25">
      <c r="C1476" s="5"/>
      <c r="E1476" s="5"/>
      <c r="F1476" s="5"/>
      <c r="G1476" s="5"/>
      <c r="H1476" s="5"/>
      <c r="I1476" s="5"/>
      <c r="J1476" s="5"/>
    </row>
    <row r="1477" spans="3:10" x14ac:dyDescent="0.25">
      <c r="C1477" s="5"/>
      <c r="E1477" s="5"/>
      <c r="F1477" s="5"/>
      <c r="G1477" s="5"/>
      <c r="H1477" s="5"/>
      <c r="I1477" s="5"/>
      <c r="J1477" s="5"/>
    </row>
    <row r="1478" spans="3:10" x14ac:dyDescent="0.25">
      <c r="C1478" s="5"/>
      <c r="E1478" s="5"/>
      <c r="F1478" s="5"/>
      <c r="G1478" s="5"/>
      <c r="H1478" s="5"/>
      <c r="I1478" s="5"/>
      <c r="J1478" s="5"/>
    </row>
    <row r="1479" spans="3:10" x14ac:dyDescent="0.25">
      <c r="C1479" s="5"/>
      <c r="E1479" s="5"/>
      <c r="F1479" s="5"/>
      <c r="G1479" s="5"/>
      <c r="H1479" s="5"/>
      <c r="I1479" s="5"/>
      <c r="J1479" s="5"/>
    </row>
    <row r="1480" spans="3:10" x14ac:dyDescent="0.25">
      <c r="C1480" s="5"/>
      <c r="E1480" s="5"/>
      <c r="F1480" s="5"/>
      <c r="G1480" s="5"/>
      <c r="H1480" s="5"/>
      <c r="I1480" s="5"/>
      <c r="J1480" s="5"/>
    </row>
    <row r="1481" spans="3:10" x14ac:dyDescent="0.25">
      <c r="C1481" s="5"/>
      <c r="E1481" s="5"/>
      <c r="F1481" s="5"/>
      <c r="G1481" s="5"/>
      <c r="H1481" s="5"/>
      <c r="I1481" s="5"/>
      <c r="J1481" s="5"/>
    </row>
    <row r="1482" spans="3:10" x14ac:dyDescent="0.25">
      <c r="C1482" s="5"/>
      <c r="E1482" s="5"/>
      <c r="F1482" s="5"/>
      <c r="G1482" s="5"/>
      <c r="H1482" s="5"/>
      <c r="I1482" s="5"/>
      <c r="J1482" s="5"/>
    </row>
    <row r="1483" spans="3:10" x14ac:dyDescent="0.25">
      <c r="C1483" s="5"/>
      <c r="E1483" s="5"/>
      <c r="F1483" s="5"/>
      <c r="G1483" s="5"/>
      <c r="H1483" s="5"/>
      <c r="I1483" s="5"/>
      <c r="J1483" s="5"/>
    </row>
    <row r="1484" spans="3:10" x14ac:dyDescent="0.25">
      <c r="C1484" s="5"/>
      <c r="E1484" s="5"/>
      <c r="F1484" s="5"/>
      <c r="G1484" s="5"/>
      <c r="H1484" s="5"/>
      <c r="I1484" s="5"/>
      <c r="J1484" s="5"/>
    </row>
    <row r="1485" spans="3:10" x14ac:dyDescent="0.25">
      <c r="C1485" s="5"/>
      <c r="E1485" s="5"/>
      <c r="F1485" s="5"/>
      <c r="G1485" s="5"/>
      <c r="H1485" s="5"/>
      <c r="I1485" s="5"/>
      <c r="J1485" s="5"/>
    </row>
    <row r="1486" spans="3:10" x14ac:dyDescent="0.25">
      <c r="C1486" s="5"/>
      <c r="E1486" s="5"/>
      <c r="F1486" s="5"/>
      <c r="G1486" s="5"/>
      <c r="H1486" s="5"/>
      <c r="I1486" s="5"/>
      <c r="J1486" s="5"/>
    </row>
    <row r="1487" spans="3:10" x14ac:dyDescent="0.25">
      <c r="C1487" s="5"/>
      <c r="E1487" s="5"/>
      <c r="F1487" s="5"/>
      <c r="G1487" s="5"/>
      <c r="H1487" s="5"/>
      <c r="I1487" s="5"/>
      <c r="J1487" s="5"/>
    </row>
    <row r="1488" spans="3:10" x14ac:dyDescent="0.25">
      <c r="C1488" s="5"/>
      <c r="E1488" s="5"/>
      <c r="F1488" s="5"/>
      <c r="G1488" s="5"/>
      <c r="H1488" s="5"/>
      <c r="I1488" s="5"/>
      <c r="J1488" s="5"/>
    </row>
    <row r="1489" spans="3:10" x14ac:dyDescent="0.25">
      <c r="C1489" s="5"/>
      <c r="E1489" s="5"/>
      <c r="F1489" s="5"/>
      <c r="G1489" s="5"/>
      <c r="H1489" s="5"/>
      <c r="I1489" s="5"/>
      <c r="J1489" s="5"/>
    </row>
    <row r="1490" spans="3:10" x14ac:dyDescent="0.25">
      <c r="C1490" s="5"/>
      <c r="E1490" s="5"/>
      <c r="F1490" s="5"/>
      <c r="G1490" s="5"/>
      <c r="H1490" s="5"/>
      <c r="I1490" s="5"/>
      <c r="J1490" s="5"/>
    </row>
    <row r="1491" spans="3:10" x14ac:dyDescent="0.25">
      <c r="C1491" s="5"/>
      <c r="E1491" s="5"/>
      <c r="F1491" s="5"/>
      <c r="G1491" s="5"/>
      <c r="H1491" s="5"/>
      <c r="I1491" s="5"/>
      <c r="J1491" s="5"/>
    </row>
    <row r="1492" spans="3:10" x14ac:dyDescent="0.25">
      <c r="C1492" s="5"/>
      <c r="E1492" s="5"/>
      <c r="F1492" s="5"/>
      <c r="G1492" s="5"/>
      <c r="H1492" s="5"/>
      <c r="I1492" s="5"/>
      <c r="J1492" s="5"/>
    </row>
    <row r="1493" spans="3:10" x14ac:dyDescent="0.25">
      <c r="C1493" s="5"/>
      <c r="E1493" s="5"/>
      <c r="F1493" s="5"/>
      <c r="G1493" s="5"/>
      <c r="H1493" s="5"/>
      <c r="I1493" s="5"/>
      <c r="J1493" s="5"/>
    </row>
    <row r="1494" spans="3:10" x14ac:dyDescent="0.25">
      <c r="C1494" s="5"/>
      <c r="E1494" s="5"/>
      <c r="F1494" s="5"/>
      <c r="G1494" s="5"/>
      <c r="H1494" s="5"/>
      <c r="I1494" s="5"/>
      <c r="J1494" s="5"/>
    </row>
    <row r="1495" spans="3:10" x14ac:dyDescent="0.25">
      <c r="C1495" s="5"/>
      <c r="E1495" s="5"/>
      <c r="F1495" s="5"/>
      <c r="G1495" s="5"/>
      <c r="H1495" s="5"/>
      <c r="I1495" s="5"/>
      <c r="J1495" s="5"/>
    </row>
    <row r="1496" spans="3:10" x14ac:dyDescent="0.25">
      <c r="C1496" s="5"/>
      <c r="E1496" s="5"/>
      <c r="F1496" s="5"/>
      <c r="G1496" s="5"/>
      <c r="H1496" s="5"/>
      <c r="I1496" s="5"/>
      <c r="J1496" s="5"/>
    </row>
    <row r="1497" spans="3:10" x14ac:dyDescent="0.25">
      <c r="C1497" s="5"/>
      <c r="E1497" s="5"/>
      <c r="F1497" s="5"/>
      <c r="G1497" s="5"/>
      <c r="H1497" s="5"/>
      <c r="I1497" s="5"/>
      <c r="J1497" s="5"/>
    </row>
    <row r="1498" spans="3:10" x14ac:dyDescent="0.25">
      <c r="C1498" s="5"/>
      <c r="E1498" s="5"/>
      <c r="F1498" s="5"/>
      <c r="G1498" s="5"/>
      <c r="H1498" s="5"/>
      <c r="I1498" s="5"/>
      <c r="J1498" s="5"/>
    </row>
    <row r="1499" spans="3:10" x14ac:dyDescent="0.25">
      <c r="C1499" s="5"/>
      <c r="E1499" s="5"/>
      <c r="F1499" s="5"/>
      <c r="G1499" s="5"/>
      <c r="H1499" s="5"/>
      <c r="I1499" s="5"/>
      <c r="J1499" s="5"/>
    </row>
    <row r="1500" spans="3:10" x14ac:dyDescent="0.25">
      <c r="C1500" s="5"/>
      <c r="E1500" s="5"/>
      <c r="F1500" s="5"/>
      <c r="G1500" s="5"/>
      <c r="H1500" s="5"/>
      <c r="I1500" s="5"/>
      <c r="J1500" s="5"/>
    </row>
    <row r="1501" spans="3:10" x14ac:dyDescent="0.25">
      <c r="C1501" s="5"/>
      <c r="E1501" s="5"/>
      <c r="F1501" s="5"/>
      <c r="G1501" s="5"/>
      <c r="H1501" s="5"/>
      <c r="I1501" s="5"/>
      <c r="J1501" s="5"/>
    </row>
    <row r="1502" spans="3:10" x14ac:dyDescent="0.25">
      <c r="C1502" s="5"/>
      <c r="E1502" s="5"/>
      <c r="F1502" s="5"/>
      <c r="G1502" s="5"/>
      <c r="H1502" s="5"/>
      <c r="I1502" s="5"/>
      <c r="J1502" s="5"/>
    </row>
    <row r="1503" spans="3:10" x14ac:dyDescent="0.25">
      <c r="C1503" s="5"/>
      <c r="E1503" s="5"/>
      <c r="F1503" s="5"/>
      <c r="G1503" s="5"/>
      <c r="H1503" s="5"/>
      <c r="I1503" s="5"/>
      <c r="J1503" s="5"/>
    </row>
    <row r="1504" spans="3:10" x14ac:dyDescent="0.25">
      <c r="C1504" s="5"/>
      <c r="E1504" s="5"/>
      <c r="F1504" s="5"/>
      <c r="G1504" s="5"/>
      <c r="H1504" s="5"/>
      <c r="I1504" s="5"/>
      <c r="J1504" s="5"/>
    </row>
    <row r="1505" spans="3:17" x14ac:dyDescent="0.25">
      <c r="C1505" s="5"/>
      <c r="E1505" s="5"/>
      <c r="F1505" s="5"/>
      <c r="G1505" s="5"/>
      <c r="H1505" s="5"/>
      <c r="I1505" s="5"/>
      <c r="J1505" s="5"/>
    </row>
    <row r="1506" spans="3:17" x14ac:dyDescent="0.25">
      <c r="C1506" s="5"/>
      <c r="E1506" s="5"/>
      <c r="F1506" s="5"/>
      <c r="G1506" s="5"/>
      <c r="H1506" s="5"/>
      <c r="I1506" s="5"/>
      <c r="J1506" s="5"/>
    </row>
    <row r="1507" spans="3:17" x14ac:dyDescent="0.25">
      <c r="C1507" s="5"/>
      <c r="E1507" s="5"/>
      <c r="F1507" s="5"/>
      <c r="G1507" s="5"/>
      <c r="H1507" s="5"/>
      <c r="I1507" s="5"/>
      <c r="J1507" s="5"/>
    </row>
    <row r="1508" spans="3:17" x14ac:dyDescent="0.25">
      <c r="C1508" s="5"/>
      <c r="E1508" s="5"/>
      <c r="F1508" s="5"/>
      <c r="G1508" s="5"/>
      <c r="H1508" s="5"/>
      <c r="I1508" s="5"/>
      <c r="J1508" s="5"/>
      <c r="Q1508" s="5"/>
    </row>
    <row r="1509" spans="3:17" x14ac:dyDescent="0.25">
      <c r="C1509" s="5"/>
      <c r="E1509" s="5"/>
      <c r="F1509" s="5"/>
      <c r="G1509" s="5"/>
      <c r="H1509" s="5"/>
      <c r="I1509" s="5"/>
      <c r="J1509" s="5"/>
      <c r="M1509" s="5"/>
    </row>
    <row r="1510" spans="3:17" x14ac:dyDescent="0.25">
      <c r="C1510" s="5"/>
      <c r="E1510" s="5"/>
      <c r="F1510" s="5"/>
      <c r="G1510" s="5"/>
      <c r="H1510" s="5"/>
      <c r="I1510" s="5"/>
      <c r="J1510" s="5"/>
    </row>
    <row r="1511" spans="3:17" x14ac:dyDescent="0.25">
      <c r="C1511" s="5"/>
      <c r="E1511" s="5"/>
      <c r="F1511" s="5"/>
      <c r="G1511" s="5"/>
      <c r="H1511" s="5"/>
      <c r="I1511" s="5"/>
      <c r="J1511" s="5"/>
    </row>
    <row r="1512" spans="3:17" x14ac:dyDescent="0.25">
      <c r="C1512" s="5"/>
      <c r="E1512" s="5"/>
      <c r="F1512" s="5"/>
      <c r="G1512" s="5"/>
      <c r="H1512" s="5"/>
      <c r="I1512" s="5"/>
      <c r="J1512" s="5"/>
    </row>
    <row r="1513" spans="3:17" x14ac:dyDescent="0.25">
      <c r="C1513" s="5"/>
      <c r="E1513" s="5"/>
      <c r="F1513" s="5"/>
      <c r="G1513" s="5"/>
      <c r="H1513" s="5"/>
      <c r="I1513" s="5"/>
      <c r="J1513" s="5"/>
    </row>
    <row r="1514" spans="3:17" x14ac:dyDescent="0.25">
      <c r="C1514" s="5"/>
      <c r="E1514" s="5"/>
      <c r="F1514" s="5"/>
      <c r="G1514" s="5"/>
      <c r="H1514" s="5"/>
      <c r="I1514" s="5"/>
      <c r="J1514" s="5"/>
    </row>
    <row r="1515" spans="3:17" x14ac:dyDescent="0.25">
      <c r="C1515" s="5"/>
      <c r="E1515" s="5"/>
      <c r="F1515" s="5"/>
      <c r="G1515" s="5"/>
      <c r="H1515" s="5"/>
      <c r="I1515" s="5"/>
      <c r="J1515" s="5"/>
    </row>
    <row r="1516" spans="3:17" x14ac:dyDescent="0.25">
      <c r="C1516" s="5"/>
      <c r="E1516" s="5"/>
      <c r="F1516" s="5"/>
      <c r="G1516" s="5"/>
      <c r="H1516" s="5"/>
      <c r="I1516" s="5"/>
      <c r="J1516" s="5"/>
    </row>
    <row r="1517" spans="3:17" x14ac:dyDescent="0.25">
      <c r="C1517" s="5"/>
      <c r="E1517" s="5"/>
      <c r="F1517" s="5"/>
      <c r="G1517" s="5"/>
      <c r="H1517" s="5"/>
      <c r="I1517" s="5"/>
      <c r="J1517" s="5"/>
    </row>
    <row r="1518" spans="3:17" x14ac:dyDescent="0.25">
      <c r="C1518" s="5"/>
      <c r="E1518" s="5"/>
      <c r="F1518" s="5"/>
      <c r="G1518" s="5"/>
      <c r="H1518" s="5"/>
      <c r="I1518" s="5"/>
      <c r="J1518" s="5"/>
    </row>
    <row r="1519" spans="3:17" x14ac:dyDescent="0.25">
      <c r="C1519" s="5"/>
      <c r="E1519" s="5"/>
      <c r="F1519" s="5"/>
      <c r="G1519" s="5"/>
      <c r="H1519" s="5"/>
      <c r="I1519" s="5"/>
      <c r="J1519" s="5"/>
    </row>
    <row r="1520" spans="3:17" x14ac:dyDescent="0.25">
      <c r="C1520" s="5"/>
      <c r="E1520" s="5"/>
      <c r="F1520" s="5"/>
      <c r="G1520" s="5"/>
      <c r="H1520" s="5"/>
      <c r="I1520" s="5"/>
      <c r="J1520" s="5"/>
    </row>
    <row r="1521" spans="3:10" x14ac:dyDescent="0.25">
      <c r="C1521" s="5"/>
      <c r="E1521" s="5"/>
      <c r="F1521" s="5"/>
      <c r="G1521" s="5"/>
      <c r="H1521" s="5"/>
      <c r="I1521" s="5"/>
      <c r="J1521" s="5"/>
    </row>
    <row r="1522" spans="3:10" x14ac:dyDescent="0.25">
      <c r="C1522" s="5"/>
      <c r="E1522" s="5"/>
      <c r="F1522" s="5"/>
      <c r="G1522" s="5"/>
      <c r="H1522" s="5"/>
      <c r="I1522" s="5"/>
      <c r="J1522" s="5"/>
    </row>
    <row r="1523" spans="3:10" x14ac:dyDescent="0.25">
      <c r="C1523" s="5"/>
      <c r="E1523" s="5"/>
      <c r="F1523" s="5"/>
      <c r="G1523" s="5"/>
      <c r="H1523" s="5"/>
      <c r="I1523" s="5"/>
      <c r="J1523" s="5"/>
    </row>
    <row r="1524" spans="3:10" x14ac:dyDescent="0.25">
      <c r="C1524" s="5"/>
      <c r="E1524" s="5"/>
      <c r="F1524" s="5"/>
      <c r="G1524" s="5"/>
      <c r="H1524" s="5"/>
      <c r="I1524" s="5"/>
      <c r="J1524" s="5"/>
    </row>
    <row r="1525" spans="3:10" x14ac:dyDescent="0.25">
      <c r="C1525" s="5"/>
      <c r="E1525" s="5"/>
      <c r="F1525" s="5"/>
      <c r="G1525" s="5"/>
      <c r="H1525" s="5"/>
      <c r="I1525" s="5"/>
      <c r="J1525" s="5"/>
    </row>
    <row r="1526" spans="3:10" x14ac:dyDescent="0.25">
      <c r="C1526" s="5"/>
      <c r="E1526" s="5"/>
      <c r="F1526" s="5"/>
      <c r="G1526" s="5"/>
      <c r="H1526" s="5"/>
      <c r="I1526" s="5"/>
      <c r="J1526" s="5"/>
    </row>
    <row r="1527" spans="3:10" x14ac:dyDescent="0.25">
      <c r="C1527" s="5"/>
      <c r="E1527" s="5"/>
      <c r="F1527" s="5"/>
      <c r="G1527" s="5"/>
      <c r="H1527" s="5"/>
      <c r="I1527" s="5"/>
      <c r="J1527" s="5"/>
    </row>
    <row r="1528" spans="3:10" x14ac:dyDescent="0.25">
      <c r="C1528" s="5"/>
      <c r="E1528" s="5"/>
      <c r="F1528" s="5"/>
      <c r="G1528" s="5"/>
      <c r="H1528" s="5"/>
      <c r="I1528" s="5"/>
      <c r="J1528" s="5"/>
    </row>
    <row r="1529" spans="3:10" x14ac:dyDescent="0.25">
      <c r="C1529" s="5"/>
      <c r="E1529" s="5"/>
      <c r="F1529" s="5"/>
      <c r="G1529" s="5"/>
      <c r="H1529" s="5"/>
      <c r="I1529" s="5"/>
      <c r="J1529" s="5"/>
    </row>
    <row r="1530" spans="3:10" x14ac:dyDescent="0.25">
      <c r="C1530" s="5"/>
      <c r="E1530" s="5"/>
      <c r="F1530" s="5"/>
      <c r="G1530" s="5"/>
      <c r="H1530" s="5"/>
      <c r="I1530" s="5"/>
      <c r="J1530" s="5"/>
    </row>
    <row r="1531" spans="3:10" x14ac:dyDescent="0.25">
      <c r="C1531" s="5"/>
      <c r="E1531" s="5"/>
      <c r="F1531" s="5"/>
      <c r="G1531" s="5"/>
      <c r="H1531" s="5"/>
      <c r="I1531" s="5"/>
      <c r="J1531" s="5"/>
    </row>
    <row r="1532" spans="3:10" x14ac:dyDescent="0.25">
      <c r="C1532" s="5"/>
      <c r="E1532" s="5"/>
      <c r="F1532" s="5"/>
      <c r="G1532" s="5"/>
      <c r="H1532" s="5"/>
      <c r="I1532" s="5"/>
      <c r="J1532" s="5"/>
    </row>
    <row r="1533" spans="3:10" x14ac:dyDescent="0.25">
      <c r="C1533" s="5"/>
      <c r="E1533" s="5"/>
      <c r="F1533" s="5"/>
      <c r="G1533" s="5"/>
      <c r="H1533" s="5"/>
      <c r="I1533" s="5"/>
      <c r="J1533" s="5"/>
    </row>
    <row r="1534" spans="3:10" x14ac:dyDescent="0.25">
      <c r="C1534" s="5"/>
      <c r="E1534" s="5"/>
      <c r="F1534" s="5"/>
      <c r="G1534" s="5"/>
      <c r="H1534" s="5"/>
      <c r="I1534" s="5"/>
      <c r="J1534" s="5"/>
    </row>
    <row r="1535" spans="3:10" x14ac:dyDescent="0.25">
      <c r="C1535" s="5"/>
      <c r="E1535" s="5"/>
      <c r="F1535" s="5"/>
      <c r="G1535" s="5"/>
      <c r="H1535" s="5"/>
      <c r="I1535" s="5"/>
      <c r="J1535" s="5"/>
    </row>
    <row r="1536" spans="3:10" x14ac:dyDescent="0.25">
      <c r="C1536" s="5"/>
      <c r="E1536" s="5"/>
      <c r="F1536" s="5"/>
      <c r="G1536" s="5"/>
      <c r="H1536" s="5"/>
      <c r="I1536" s="5"/>
      <c r="J1536" s="5"/>
    </row>
    <row r="1537" spans="3:10" x14ac:dyDescent="0.25">
      <c r="C1537" s="5"/>
      <c r="E1537" s="5"/>
      <c r="F1537" s="5"/>
      <c r="G1537" s="5"/>
      <c r="H1537" s="5"/>
      <c r="I1537" s="5"/>
      <c r="J1537" s="5"/>
    </row>
    <row r="1538" spans="3:10" x14ac:dyDescent="0.25">
      <c r="C1538" s="5"/>
      <c r="E1538" s="5"/>
      <c r="F1538" s="5"/>
      <c r="G1538" s="5"/>
      <c r="H1538" s="5"/>
      <c r="I1538" s="5"/>
      <c r="J1538" s="5"/>
    </row>
    <row r="1539" spans="3:10" x14ac:dyDescent="0.25">
      <c r="C1539" s="5"/>
      <c r="E1539" s="5"/>
      <c r="F1539" s="5"/>
      <c r="G1539" s="5"/>
      <c r="H1539" s="5"/>
      <c r="I1539" s="5"/>
      <c r="J1539" s="5"/>
    </row>
    <row r="1540" spans="3:10" x14ac:dyDescent="0.25">
      <c r="C1540" s="5"/>
      <c r="E1540" s="5"/>
      <c r="F1540" s="5"/>
      <c r="G1540" s="5"/>
      <c r="H1540" s="5"/>
      <c r="I1540" s="5"/>
      <c r="J1540" s="5"/>
    </row>
    <row r="1541" spans="3:10" x14ac:dyDescent="0.25">
      <c r="C1541" s="5"/>
      <c r="E1541" s="5"/>
      <c r="F1541" s="5"/>
      <c r="G1541" s="5"/>
      <c r="H1541" s="5"/>
      <c r="I1541" s="5"/>
      <c r="J1541" s="5"/>
    </row>
    <row r="1542" spans="3:10" x14ac:dyDescent="0.25">
      <c r="C1542" s="5"/>
      <c r="E1542" s="5"/>
      <c r="F1542" s="5"/>
      <c r="G1542" s="5"/>
      <c r="H1542" s="5"/>
      <c r="I1542" s="5"/>
      <c r="J1542" s="5"/>
    </row>
    <row r="1543" spans="3:10" x14ac:dyDescent="0.25">
      <c r="C1543" s="5"/>
      <c r="E1543" s="5"/>
      <c r="F1543" s="5"/>
      <c r="G1543" s="5"/>
      <c r="H1543" s="5"/>
      <c r="I1543" s="5"/>
      <c r="J1543" s="5"/>
    </row>
    <row r="1544" spans="3:10" x14ac:dyDescent="0.25">
      <c r="C1544" s="5"/>
      <c r="E1544" s="5"/>
      <c r="F1544" s="5"/>
      <c r="G1544" s="5"/>
      <c r="H1544" s="5"/>
      <c r="I1544" s="5"/>
      <c r="J1544" s="5"/>
    </row>
    <row r="1545" spans="3:10" x14ac:dyDescent="0.25">
      <c r="C1545" s="5"/>
      <c r="E1545" s="5"/>
      <c r="F1545" s="5"/>
      <c r="G1545" s="5"/>
      <c r="H1545" s="5"/>
      <c r="I1545" s="5"/>
      <c r="J1545" s="5"/>
    </row>
    <row r="1546" spans="3:10" x14ac:dyDescent="0.25">
      <c r="C1546" s="5"/>
      <c r="E1546" s="5"/>
      <c r="F1546" s="5"/>
      <c r="G1546" s="5"/>
      <c r="H1546" s="5"/>
      <c r="I1546" s="5"/>
      <c r="J1546" s="5"/>
    </row>
    <row r="1547" spans="3:10" x14ac:dyDescent="0.25">
      <c r="C1547" s="5"/>
      <c r="E1547" s="5"/>
      <c r="F1547" s="5"/>
      <c r="G1547" s="5"/>
      <c r="H1547" s="5"/>
      <c r="I1547" s="5"/>
      <c r="J1547" s="5"/>
    </row>
    <row r="1548" spans="3:10" x14ac:dyDescent="0.25">
      <c r="C1548" s="5"/>
      <c r="E1548" s="5"/>
      <c r="F1548" s="5"/>
      <c r="G1548" s="5"/>
      <c r="H1548" s="5"/>
      <c r="I1548" s="5"/>
      <c r="J1548" s="5"/>
    </row>
    <row r="1549" spans="3:10" x14ac:dyDescent="0.25">
      <c r="C1549" s="5"/>
      <c r="E1549" s="5"/>
      <c r="F1549" s="5"/>
      <c r="G1549" s="5"/>
      <c r="H1549" s="5"/>
      <c r="I1549" s="5"/>
      <c r="J1549" s="5"/>
    </row>
    <row r="1550" spans="3:10" x14ac:dyDescent="0.25">
      <c r="C1550" s="5"/>
      <c r="E1550" s="5"/>
      <c r="F1550" s="5"/>
      <c r="G1550" s="5"/>
      <c r="H1550" s="5"/>
      <c r="I1550" s="5"/>
      <c r="J1550" s="5"/>
    </row>
    <row r="1551" spans="3:10" x14ac:dyDescent="0.25">
      <c r="C1551" s="5"/>
      <c r="E1551" s="5"/>
      <c r="F1551" s="5"/>
      <c r="G1551" s="5"/>
      <c r="H1551" s="5"/>
      <c r="I1551" s="5"/>
      <c r="J1551" s="5"/>
    </row>
    <row r="1552" spans="3:10" x14ac:dyDescent="0.25">
      <c r="C1552" s="5"/>
      <c r="E1552" s="5"/>
      <c r="F1552" s="5"/>
      <c r="G1552" s="5"/>
      <c r="H1552" s="5"/>
      <c r="I1552" s="5"/>
      <c r="J1552" s="5"/>
    </row>
    <row r="1553" spans="3:11" x14ac:dyDescent="0.25">
      <c r="C1553" s="5"/>
      <c r="E1553" s="5"/>
      <c r="F1553" s="5"/>
      <c r="G1553" s="5"/>
      <c r="H1553" s="5"/>
      <c r="I1553" s="5"/>
      <c r="J1553" s="5"/>
    </row>
    <row r="1554" spans="3:11" x14ac:dyDescent="0.25">
      <c r="C1554" s="5"/>
      <c r="E1554" s="5"/>
      <c r="F1554" s="5"/>
      <c r="G1554" s="5"/>
      <c r="H1554" s="5"/>
      <c r="I1554" s="5"/>
      <c r="J1554" s="5"/>
    </row>
    <row r="1555" spans="3:11" x14ac:dyDescent="0.25">
      <c r="C1555" s="5"/>
      <c r="E1555" s="5"/>
      <c r="F1555" s="5"/>
      <c r="G1555" s="5"/>
      <c r="H1555" s="5"/>
      <c r="I1555" s="5"/>
      <c r="J1555" s="5"/>
    </row>
    <row r="1556" spans="3:11" x14ac:dyDescent="0.25">
      <c r="C1556" s="5"/>
      <c r="E1556" s="5"/>
      <c r="F1556" s="5"/>
      <c r="G1556" s="5"/>
      <c r="H1556" s="5"/>
      <c r="I1556" s="5"/>
      <c r="J1556" s="5"/>
    </row>
    <row r="1557" spans="3:11" x14ac:dyDescent="0.25">
      <c r="C1557" s="5"/>
      <c r="E1557" s="5"/>
      <c r="F1557" s="5"/>
      <c r="G1557" s="5"/>
      <c r="H1557" s="5"/>
      <c r="I1557" s="5"/>
      <c r="J1557" s="5"/>
      <c r="K1557" s="5"/>
    </row>
    <row r="1558" spans="3:11" x14ac:dyDescent="0.25">
      <c r="C1558" s="5"/>
      <c r="E1558" s="5"/>
      <c r="F1558" s="5"/>
      <c r="G1558" s="5"/>
      <c r="H1558" s="5"/>
      <c r="I1558" s="5"/>
      <c r="J1558" s="5"/>
    </row>
    <row r="1559" spans="3:11" x14ac:dyDescent="0.25">
      <c r="C1559" s="5"/>
      <c r="E1559" s="5"/>
      <c r="F1559" s="5"/>
      <c r="G1559" s="5"/>
      <c r="H1559" s="5"/>
      <c r="I1559" s="5"/>
      <c r="J1559" s="5"/>
    </row>
    <row r="1560" spans="3:11" x14ac:dyDescent="0.25">
      <c r="C1560" s="5"/>
      <c r="E1560" s="5"/>
      <c r="F1560" s="5"/>
      <c r="G1560" s="5"/>
      <c r="H1560" s="5"/>
      <c r="I1560" s="5"/>
      <c r="J1560" s="5"/>
    </row>
    <row r="1561" spans="3:11" x14ac:dyDescent="0.25">
      <c r="C1561" s="5"/>
      <c r="E1561" s="5"/>
      <c r="F1561" s="5"/>
      <c r="G1561" s="5"/>
      <c r="H1561" s="5"/>
      <c r="I1561" s="5"/>
      <c r="J1561" s="5"/>
    </row>
    <row r="1562" spans="3:11" x14ac:dyDescent="0.25">
      <c r="C1562" s="5"/>
      <c r="E1562" s="5"/>
      <c r="F1562" s="5"/>
      <c r="G1562" s="5"/>
      <c r="H1562" s="5"/>
      <c r="I1562" s="5"/>
      <c r="J1562" s="5"/>
    </row>
    <row r="1563" spans="3:11" x14ac:dyDescent="0.25">
      <c r="C1563" s="5"/>
      <c r="E1563" s="5"/>
      <c r="F1563" s="5"/>
      <c r="G1563" s="5"/>
      <c r="H1563" s="5"/>
      <c r="I1563" s="5"/>
      <c r="J1563" s="5"/>
    </row>
    <row r="1564" spans="3:11" x14ac:dyDescent="0.25">
      <c r="C1564" s="5"/>
      <c r="E1564" s="5"/>
      <c r="F1564" s="5"/>
      <c r="G1564" s="5"/>
      <c r="H1564" s="5"/>
      <c r="I1564" s="5"/>
      <c r="J1564" s="5"/>
    </row>
    <row r="1565" spans="3:11" x14ac:dyDescent="0.25">
      <c r="C1565" s="5"/>
      <c r="E1565" s="5"/>
      <c r="F1565" s="5"/>
      <c r="G1565" s="5"/>
      <c r="H1565" s="5"/>
      <c r="I1565" s="5"/>
      <c r="J1565" s="5"/>
    </row>
    <row r="1566" spans="3:11" x14ac:dyDescent="0.25">
      <c r="C1566" s="5"/>
      <c r="E1566" s="5"/>
      <c r="F1566" s="5"/>
      <c r="G1566" s="5"/>
      <c r="H1566" s="5"/>
      <c r="I1566" s="5"/>
      <c r="J1566" s="5"/>
    </row>
    <row r="1567" spans="3:11" x14ac:dyDescent="0.25">
      <c r="C1567" s="5"/>
      <c r="E1567" s="5"/>
      <c r="F1567" s="5"/>
      <c r="G1567" s="5"/>
      <c r="H1567" s="5"/>
      <c r="I1567" s="5"/>
      <c r="J1567" s="5"/>
    </row>
    <row r="1568" spans="3:11" x14ac:dyDescent="0.25">
      <c r="C1568" s="5"/>
      <c r="E1568" s="5"/>
      <c r="F1568" s="5"/>
      <c r="G1568" s="5"/>
      <c r="H1568" s="5"/>
      <c r="I1568" s="5"/>
      <c r="J1568" s="5"/>
    </row>
    <row r="1569" spans="3:10" x14ac:dyDescent="0.25">
      <c r="C1569" s="5"/>
      <c r="E1569" s="5"/>
      <c r="F1569" s="5"/>
      <c r="G1569" s="5"/>
      <c r="H1569" s="5"/>
      <c r="I1569" s="5"/>
      <c r="J1569" s="5"/>
    </row>
    <row r="1570" spans="3:10" x14ac:dyDescent="0.25">
      <c r="C1570" s="5"/>
      <c r="E1570" s="5"/>
      <c r="F1570" s="5"/>
      <c r="G1570" s="5"/>
      <c r="H1570" s="5"/>
      <c r="I1570" s="5"/>
      <c r="J1570" s="5"/>
    </row>
    <row r="1571" spans="3:10" x14ac:dyDescent="0.25">
      <c r="C1571" s="5"/>
      <c r="E1571" s="5"/>
      <c r="F1571" s="5"/>
      <c r="G1571" s="5"/>
      <c r="H1571" s="5"/>
      <c r="I1571" s="5"/>
      <c r="J1571" s="5"/>
    </row>
    <row r="1572" spans="3:10" x14ac:dyDescent="0.25">
      <c r="C1572" s="5"/>
      <c r="E1572" s="5"/>
      <c r="F1572" s="5"/>
      <c r="G1572" s="5"/>
      <c r="H1572" s="5"/>
      <c r="I1572" s="5"/>
      <c r="J1572" s="5"/>
    </row>
    <row r="1573" spans="3:10" x14ac:dyDescent="0.25">
      <c r="C1573" s="5"/>
      <c r="E1573" s="5"/>
      <c r="F1573" s="5"/>
      <c r="G1573" s="5"/>
      <c r="H1573" s="5"/>
      <c r="I1573" s="5"/>
      <c r="J1573" s="5"/>
    </row>
    <row r="1574" spans="3:10" x14ac:dyDescent="0.25">
      <c r="C1574" s="5"/>
      <c r="E1574" s="5"/>
      <c r="F1574" s="5"/>
      <c r="G1574" s="5"/>
      <c r="H1574" s="5"/>
      <c r="I1574" s="5"/>
      <c r="J1574" s="5"/>
    </row>
    <row r="1575" spans="3:10" x14ac:dyDescent="0.25">
      <c r="C1575" s="5"/>
      <c r="E1575" s="5"/>
      <c r="F1575" s="5"/>
      <c r="G1575" s="5"/>
      <c r="H1575" s="5"/>
      <c r="I1575" s="5"/>
      <c r="J1575" s="5"/>
    </row>
    <row r="1576" spans="3:10" x14ac:dyDescent="0.25">
      <c r="C1576" s="5"/>
      <c r="E1576" s="5"/>
      <c r="F1576" s="5"/>
      <c r="G1576" s="5"/>
      <c r="H1576" s="5"/>
      <c r="I1576" s="5"/>
      <c r="J1576" s="5"/>
    </row>
    <row r="1577" spans="3:10" x14ac:dyDescent="0.25">
      <c r="C1577" s="5"/>
      <c r="E1577" s="5"/>
      <c r="F1577" s="5"/>
      <c r="G1577" s="5"/>
      <c r="H1577" s="5"/>
      <c r="I1577" s="5"/>
      <c r="J1577" s="5"/>
    </row>
    <row r="1578" spans="3:10" x14ac:dyDescent="0.25">
      <c r="C1578" s="5"/>
      <c r="E1578" s="5"/>
      <c r="F1578" s="5"/>
      <c r="G1578" s="5"/>
      <c r="H1578" s="5"/>
      <c r="I1578" s="5"/>
      <c r="J1578" s="5"/>
    </row>
    <row r="1579" spans="3:10" x14ac:dyDescent="0.25">
      <c r="C1579" s="5"/>
      <c r="E1579" s="5"/>
      <c r="F1579" s="5"/>
      <c r="G1579" s="5"/>
      <c r="H1579" s="5"/>
      <c r="I1579" s="5"/>
      <c r="J1579" s="5"/>
    </row>
    <row r="1580" spans="3:10" x14ac:dyDescent="0.25">
      <c r="C1580" s="5"/>
      <c r="E1580" s="5"/>
      <c r="F1580" s="5"/>
      <c r="G1580" s="5"/>
      <c r="H1580" s="5"/>
      <c r="I1580" s="5"/>
      <c r="J1580" s="5"/>
    </row>
    <row r="1581" spans="3:10" x14ac:dyDescent="0.25">
      <c r="C1581" s="5"/>
      <c r="E1581" s="5"/>
      <c r="F1581" s="5"/>
      <c r="G1581" s="5"/>
      <c r="H1581" s="5"/>
      <c r="I1581" s="5"/>
      <c r="J1581" s="5"/>
    </row>
    <row r="1582" spans="3:10" x14ac:dyDescent="0.25">
      <c r="C1582" s="5"/>
      <c r="E1582" s="5"/>
      <c r="F1582" s="5"/>
      <c r="G1582" s="5"/>
      <c r="H1582" s="5"/>
      <c r="I1582" s="5"/>
      <c r="J1582" s="5"/>
    </row>
    <row r="1583" spans="3:10" x14ac:dyDescent="0.25">
      <c r="C1583" s="5"/>
      <c r="E1583" s="5"/>
      <c r="F1583" s="5"/>
      <c r="G1583" s="5"/>
      <c r="H1583" s="5"/>
      <c r="I1583" s="5"/>
      <c r="J1583" s="5"/>
    </row>
    <row r="1584" spans="3:10" x14ac:dyDescent="0.25">
      <c r="E1584" s="5"/>
      <c r="F1584" s="5"/>
      <c r="G1584" s="5"/>
      <c r="H1584" s="5"/>
      <c r="I1584" s="5"/>
      <c r="J1584" s="5"/>
    </row>
    <row r="1585" spans="3:10" x14ac:dyDescent="0.25">
      <c r="C1585" s="5"/>
      <c r="E1585" s="5"/>
      <c r="F1585" s="5"/>
      <c r="G1585" s="5"/>
      <c r="H1585" s="5"/>
      <c r="I1585" s="5"/>
      <c r="J1585" s="5"/>
    </row>
    <row r="1586" spans="3:10" x14ac:dyDescent="0.25">
      <c r="C1586" s="5"/>
      <c r="E1586" s="5"/>
      <c r="F1586" s="5"/>
      <c r="G1586" s="5"/>
      <c r="H1586" s="5"/>
      <c r="I1586" s="5"/>
      <c r="J1586" s="5"/>
    </row>
    <row r="1587" spans="3:10" x14ac:dyDescent="0.25">
      <c r="C1587" s="5"/>
      <c r="E1587" s="5"/>
      <c r="F1587" s="5"/>
      <c r="G1587" s="5"/>
      <c r="H1587" s="5"/>
      <c r="I1587" s="5"/>
      <c r="J1587" s="5"/>
    </row>
    <row r="1588" spans="3:10" x14ac:dyDescent="0.25">
      <c r="C1588" s="5"/>
      <c r="E1588" s="5"/>
      <c r="F1588" s="5"/>
      <c r="G1588" s="5"/>
      <c r="H1588" s="5"/>
      <c r="I1588" s="5"/>
      <c r="J1588" s="5"/>
    </row>
    <row r="1589" spans="3:10" x14ac:dyDescent="0.25">
      <c r="C1589" s="5"/>
      <c r="E1589" s="5"/>
      <c r="F1589" s="5"/>
      <c r="G1589" s="5"/>
      <c r="H1589" s="5"/>
      <c r="I1589" s="5"/>
      <c r="J1589" s="5"/>
    </row>
    <row r="1590" spans="3:10" x14ac:dyDescent="0.25">
      <c r="C1590" s="5"/>
      <c r="E1590" s="5"/>
      <c r="F1590" s="5"/>
      <c r="G1590" s="5"/>
      <c r="H1590" s="5"/>
      <c r="I1590" s="5"/>
      <c r="J1590" s="5"/>
    </row>
    <row r="1591" spans="3:10" x14ac:dyDescent="0.25">
      <c r="C1591" s="5"/>
      <c r="E1591" s="5"/>
      <c r="F1591" s="5"/>
      <c r="G1591" s="5"/>
      <c r="H1591" s="5"/>
      <c r="I1591" s="5"/>
      <c r="J1591" s="5"/>
    </row>
    <row r="1592" spans="3:10" x14ac:dyDescent="0.25">
      <c r="C1592" s="5"/>
      <c r="E1592" s="5"/>
      <c r="F1592" s="5"/>
      <c r="G1592" s="5"/>
      <c r="H1592" s="5"/>
      <c r="I1592" s="5"/>
      <c r="J1592" s="5"/>
    </row>
    <row r="1593" spans="3:10" x14ac:dyDescent="0.25">
      <c r="C1593" s="5"/>
      <c r="E1593" s="5"/>
      <c r="F1593" s="5"/>
      <c r="G1593" s="5"/>
      <c r="H1593" s="5"/>
      <c r="I1593" s="5"/>
      <c r="J1593" s="5"/>
    </row>
    <row r="1594" spans="3:10" x14ac:dyDescent="0.25">
      <c r="C1594" s="5"/>
      <c r="E1594" s="5"/>
      <c r="F1594" s="5"/>
      <c r="G1594" s="5"/>
      <c r="H1594" s="5"/>
      <c r="I1594" s="5"/>
      <c r="J1594" s="5"/>
    </row>
    <row r="1595" spans="3:10" x14ac:dyDescent="0.25">
      <c r="C1595" s="5"/>
      <c r="E1595" s="5"/>
      <c r="F1595" s="5"/>
      <c r="G1595" s="5"/>
      <c r="H1595" s="5"/>
      <c r="I1595" s="5"/>
      <c r="J1595" s="5"/>
    </row>
    <row r="1596" spans="3:10" x14ac:dyDescent="0.25">
      <c r="C1596" s="5"/>
      <c r="E1596" s="5"/>
      <c r="F1596" s="5"/>
      <c r="G1596" s="5"/>
      <c r="H1596" s="5"/>
      <c r="I1596" s="5"/>
      <c r="J1596" s="5"/>
    </row>
    <row r="1597" spans="3:10" x14ac:dyDescent="0.25">
      <c r="C1597" s="5"/>
      <c r="E1597" s="5"/>
      <c r="F1597" s="5"/>
      <c r="G1597" s="5"/>
      <c r="H1597" s="5"/>
      <c r="I1597" s="5"/>
      <c r="J1597" s="5"/>
    </row>
    <row r="1598" spans="3:10" x14ac:dyDescent="0.25">
      <c r="C1598" s="5"/>
      <c r="E1598" s="5"/>
      <c r="F1598" s="5"/>
      <c r="G1598" s="5"/>
      <c r="H1598" s="5"/>
      <c r="I1598" s="5"/>
      <c r="J1598" s="5"/>
    </row>
    <row r="1599" spans="3:10" x14ac:dyDescent="0.25">
      <c r="C1599" s="5"/>
      <c r="E1599" s="5"/>
      <c r="F1599" s="5"/>
      <c r="G1599" s="5"/>
      <c r="H1599" s="5"/>
      <c r="I1599" s="5"/>
      <c r="J1599" s="5"/>
    </row>
    <row r="1600" spans="3:10" x14ac:dyDescent="0.25">
      <c r="C1600" s="5"/>
      <c r="E1600" s="5"/>
      <c r="F1600" s="5"/>
      <c r="G1600" s="5"/>
      <c r="H1600" s="5"/>
      <c r="I1600" s="5"/>
      <c r="J1600" s="5"/>
    </row>
    <row r="1601" spans="3:10" x14ac:dyDescent="0.25">
      <c r="C1601" s="5"/>
      <c r="E1601" s="5"/>
      <c r="F1601" s="5"/>
      <c r="G1601" s="5"/>
      <c r="H1601" s="5"/>
      <c r="I1601" s="5"/>
      <c r="J1601" s="5"/>
    </row>
    <row r="1602" spans="3:10" x14ac:dyDescent="0.25">
      <c r="C1602" s="5"/>
      <c r="E1602" s="5"/>
      <c r="F1602" s="5"/>
      <c r="G1602" s="5"/>
      <c r="H1602" s="5"/>
      <c r="I1602" s="5"/>
      <c r="J1602" s="5"/>
    </row>
    <row r="1603" spans="3:10" x14ac:dyDescent="0.25">
      <c r="C1603" s="5"/>
      <c r="E1603" s="5"/>
      <c r="F1603" s="5"/>
      <c r="G1603" s="5"/>
      <c r="H1603" s="5"/>
      <c r="I1603" s="5"/>
      <c r="J1603" s="5"/>
    </row>
    <row r="1604" spans="3:10" x14ac:dyDescent="0.25">
      <c r="C1604" s="5"/>
      <c r="E1604" s="5"/>
      <c r="F1604" s="5"/>
      <c r="G1604" s="5"/>
      <c r="H1604" s="5"/>
      <c r="I1604" s="5"/>
      <c r="J1604" s="5"/>
    </row>
    <row r="1605" spans="3:10" x14ac:dyDescent="0.25">
      <c r="C1605" s="5"/>
      <c r="E1605" s="5"/>
      <c r="F1605" s="5"/>
      <c r="G1605" s="5"/>
      <c r="H1605" s="5"/>
      <c r="I1605" s="5"/>
      <c r="J1605" s="5"/>
    </row>
    <row r="1606" spans="3:10" x14ac:dyDescent="0.25">
      <c r="C1606" s="5"/>
      <c r="E1606" s="5"/>
      <c r="F1606" s="5"/>
      <c r="G1606" s="5"/>
      <c r="H1606" s="5"/>
      <c r="I1606" s="5"/>
      <c r="J1606" s="5"/>
    </row>
    <row r="1607" spans="3:10" x14ac:dyDescent="0.25">
      <c r="C1607" s="5"/>
      <c r="E1607" s="5"/>
      <c r="F1607" s="5"/>
      <c r="G1607" s="5"/>
      <c r="H1607" s="5"/>
      <c r="I1607" s="5"/>
      <c r="J1607" s="5"/>
    </row>
    <row r="1608" spans="3:10" x14ac:dyDescent="0.25">
      <c r="C1608" s="5"/>
      <c r="E1608" s="5"/>
      <c r="F1608" s="5"/>
      <c r="G1608" s="5"/>
      <c r="H1608" s="5"/>
      <c r="I1608" s="5"/>
      <c r="J1608" s="5"/>
    </row>
    <row r="1609" spans="3:10" x14ac:dyDescent="0.25">
      <c r="C1609" s="5"/>
      <c r="E1609" s="5"/>
      <c r="F1609" s="5"/>
      <c r="G1609" s="5"/>
      <c r="H1609" s="5"/>
      <c r="I1609" s="5"/>
      <c r="J1609" s="5"/>
    </row>
    <row r="1610" spans="3:10" x14ac:dyDescent="0.25">
      <c r="C1610" s="5"/>
      <c r="E1610" s="5"/>
      <c r="F1610" s="5"/>
      <c r="G1610" s="5"/>
      <c r="H1610" s="5"/>
      <c r="I1610" s="5"/>
      <c r="J1610" s="5"/>
    </row>
    <row r="1611" spans="3:10" x14ac:dyDescent="0.25">
      <c r="C1611" s="5"/>
      <c r="E1611" s="5"/>
      <c r="F1611" s="5"/>
      <c r="G1611" s="5"/>
      <c r="H1611" s="5"/>
      <c r="I1611" s="5"/>
      <c r="J1611" s="5"/>
    </row>
    <row r="1612" spans="3:10" x14ac:dyDescent="0.25">
      <c r="C1612" s="5"/>
      <c r="E1612" s="5"/>
      <c r="F1612" s="5"/>
      <c r="G1612" s="5"/>
      <c r="H1612" s="5"/>
      <c r="I1612" s="5"/>
      <c r="J1612" s="5"/>
    </row>
    <row r="1613" spans="3:10" x14ac:dyDescent="0.25">
      <c r="C1613" s="5"/>
      <c r="E1613" s="5"/>
      <c r="F1613" s="5"/>
      <c r="G1613" s="5"/>
      <c r="H1613" s="5"/>
      <c r="I1613" s="5"/>
      <c r="J1613" s="5"/>
    </row>
    <row r="1614" spans="3:10" x14ac:dyDescent="0.25">
      <c r="C1614" s="5"/>
      <c r="E1614" s="5"/>
      <c r="F1614" s="5"/>
      <c r="G1614" s="5"/>
      <c r="H1614" s="5"/>
      <c r="I1614" s="5"/>
      <c r="J1614" s="5"/>
    </row>
    <row r="1615" spans="3:10" x14ac:dyDescent="0.25">
      <c r="C1615" s="5"/>
      <c r="E1615" s="5"/>
      <c r="F1615" s="5"/>
      <c r="G1615" s="5"/>
      <c r="H1615" s="5"/>
      <c r="I1615" s="5"/>
      <c r="J1615" s="5"/>
    </row>
    <row r="1616" spans="3:10" x14ac:dyDescent="0.25">
      <c r="C1616" s="5"/>
      <c r="E1616" s="5"/>
      <c r="F1616" s="5"/>
      <c r="G1616" s="5"/>
      <c r="H1616" s="5"/>
      <c r="I1616" s="5"/>
      <c r="J1616" s="5"/>
    </row>
    <row r="1617" spans="3:10" x14ac:dyDescent="0.25">
      <c r="C1617" s="5"/>
      <c r="E1617" s="5"/>
      <c r="F1617" s="5"/>
      <c r="G1617" s="5"/>
      <c r="H1617" s="5"/>
      <c r="I1617" s="5"/>
      <c r="J1617" s="5"/>
    </row>
    <row r="1618" spans="3:10" x14ac:dyDescent="0.25">
      <c r="C1618" s="5"/>
      <c r="E1618" s="5"/>
      <c r="F1618" s="5"/>
      <c r="G1618" s="5"/>
      <c r="H1618" s="5"/>
      <c r="I1618" s="5"/>
      <c r="J1618" s="5"/>
    </row>
    <row r="1619" spans="3:10" x14ac:dyDescent="0.25">
      <c r="C1619" s="5"/>
      <c r="E1619" s="5"/>
      <c r="F1619" s="5"/>
      <c r="G1619" s="5"/>
      <c r="H1619" s="5"/>
      <c r="I1619" s="5"/>
      <c r="J1619" s="5"/>
    </row>
    <row r="1620" spans="3:10" x14ac:dyDescent="0.25">
      <c r="C1620" s="5"/>
      <c r="E1620" s="5"/>
      <c r="F1620" s="5"/>
      <c r="G1620" s="5"/>
      <c r="H1620" s="5"/>
      <c r="I1620" s="5"/>
      <c r="J1620" s="5"/>
    </row>
    <row r="1621" spans="3:10" x14ac:dyDescent="0.25">
      <c r="C1621" s="5"/>
      <c r="E1621" s="5"/>
      <c r="F1621" s="5"/>
      <c r="G1621" s="5"/>
      <c r="H1621" s="5"/>
      <c r="I1621" s="5"/>
      <c r="J1621" s="5"/>
    </row>
    <row r="1622" spans="3:10" x14ac:dyDescent="0.25">
      <c r="C1622" s="5"/>
      <c r="E1622" s="5"/>
      <c r="F1622" s="5"/>
      <c r="G1622" s="5"/>
      <c r="H1622" s="5"/>
      <c r="I1622" s="5"/>
      <c r="J1622" s="5"/>
    </row>
    <row r="1623" spans="3:10" x14ac:dyDescent="0.25">
      <c r="C1623" s="5"/>
      <c r="E1623" s="5"/>
      <c r="F1623" s="5"/>
      <c r="G1623" s="5"/>
      <c r="H1623" s="5"/>
      <c r="I1623" s="5"/>
      <c r="J1623" s="5"/>
    </row>
    <row r="1624" spans="3:10" x14ac:dyDescent="0.25">
      <c r="C1624" s="5"/>
      <c r="E1624" s="5"/>
      <c r="F1624" s="5"/>
      <c r="G1624" s="5"/>
      <c r="H1624" s="5"/>
      <c r="I1624" s="5"/>
      <c r="J1624" s="5"/>
    </row>
    <row r="1625" spans="3:10" x14ac:dyDescent="0.25">
      <c r="C1625" s="5"/>
      <c r="E1625" s="5"/>
      <c r="F1625" s="5"/>
      <c r="G1625" s="5"/>
      <c r="H1625" s="5"/>
      <c r="I1625" s="5"/>
      <c r="J1625" s="5"/>
    </row>
    <row r="1626" spans="3:10" x14ac:dyDescent="0.25">
      <c r="C1626" s="5"/>
      <c r="E1626" s="5"/>
      <c r="F1626" s="5"/>
      <c r="G1626" s="5"/>
      <c r="H1626" s="5"/>
      <c r="I1626" s="5"/>
      <c r="J1626" s="5"/>
    </row>
    <row r="1627" spans="3:10" x14ac:dyDescent="0.25">
      <c r="C1627" s="5"/>
      <c r="E1627" s="5"/>
      <c r="F1627" s="5"/>
      <c r="G1627" s="5"/>
      <c r="H1627" s="5"/>
      <c r="I1627" s="5"/>
      <c r="J1627" s="5"/>
    </row>
    <row r="1628" spans="3:10" x14ac:dyDescent="0.25">
      <c r="C1628" s="5"/>
      <c r="E1628" s="5"/>
      <c r="F1628" s="5"/>
      <c r="G1628" s="5"/>
      <c r="H1628" s="5"/>
      <c r="I1628" s="5"/>
      <c r="J1628" s="5"/>
    </row>
    <row r="1629" spans="3:10" x14ac:dyDescent="0.25">
      <c r="C1629" s="5"/>
      <c r="E1629" s="5"/>
      <c r="F1629" s="5"/>
      <c r="G1629" s="5"/>
      <c r="H1629" s="5"/>
      <c r="I1629" s="5"/>
      <c r="J1629" s="5"/>
    </row>
    <row r="1630" spans="3:10" x14ac:dyDescent="0.25">
      <c r="C1630" s="5"/>
      <c r="E1630" s="5"/>
      <c r="F1630" s="5"/>
      <c r="G1630" s="5"/>
      <c r="H1630" s="5"/>
      <c r="I1630" s="5"/>
      <c r="J1630" s="5"/>
    </row>
    <row r="1631" spans="3:10" x14ac:dyDescent="0.25">
      <c r="C1631" s="5"/>
      <c r="E1631" s="5"/>
      <c r="F1631" s="5"/>
      <c r="G1631" s="5"/>
      <c r="H1631" s="5"/>
      <c r="I1631" s="5"/>
      <c r="J1631" s="5"/>
    </row>
    <row r="1632" spans="3:10" x14ac:dyDescent="0.25">
      <c r="C1632" s="5"/>
      <c r="E1632" s="5"/>
      <c r="F1632" s="5"/>
      <c r="G1632" s="5"/>
      <c r="H1632" s="5"/>
      <c r="I1632" s="5"/>
      <c r="J1632" s="5"/>
    </row>
    <row r="1633" spans="3:10" x14ac:dyDescent="0.25">
      <c r="C1633" s="5"/>
      <c r="E1633" s="5"/>
      <c r="F1633" s="5"/>
      <c r="G1633" s="5"/>
      <c r="H1633" s="5"/>
      <c r="I1633" s="5"/>
      <c r="J1633" s="5"/>
    </row>
    <row r="1634" spans="3:10" x14ac:dyDescent="0.25">
      <c r="C1634" s="5"/>
      <c r="E1634" s="5"/>
      <c r="F1634" s="5"/>
      <c r="G1634" s="5"/>
      <c r="H1634" s="5"/>
      <c r="I1634" s="5"/>
      <c r="J1634" s="5"/>
    </row>
    <row r="1635" spans="3:10" x14ac:dyDescent="0.25">
      <c r="C1635" s="5"/>
      <c r="E1635" s="5"/>
      <c r="F1635" s="5"/>
      <c r="G1635" s="5"/>
      <c r="H1635" s="5"/>
      <c r="I1635" s="5"/>
      <c r="J1635" s="5"/>
    </row>
    <row r="1636" spans="3:10" x14ac:dyDescent="0.25">
      <c r="C1636" s="5"/>
      <c r="E1636" s="5"/>
      <c r="F1636" s="5"/>
      <c r="G1636" s="5"/>
      <c r="H1636" s="5"/>
      <c r="I1636" s="5"/>
      <c r="J1636" s="5"/>
    </row>
    <row r="1637" spans="3:10" x14ac:dyDescent="0.25">
      <c r="C1637" s="5"/>
      <c r="E1637" s="5"/>
      <c r="F1637" s="5"/>
      <c r="G1637" s="5"/>
      <c r="H1637" s="5"/>
      <c r="I1637" s="5"/>
      <c r="J1637" s="5"/>
    </row>
    <row r="1638" spans="3:10" x14ac:dyDescent="0.25">
      <c r="C1638" s="5"/>
      <c r="E1638" s="5"/>
      <c r="F1638" s="5"/>
      <c r="G1638" s="5"/>
      <c r="H1638" s="5"/>
      <c r="I1638" s="5"/>
      <c r="J1638" s="5"/>
    </row>
    <row r="1639" spans="3:10" x14ac:dyDescent="0.25">
      <c r="C1639" s="5"/>
      <c r="E1639" s="5"/>
      <c r="F1639" s="5"/>
      <c r="G1639" s="5"/>
      <c r="H1639" s="5"/>
      <c r="I1639" s="5"/>
      <c r="J1639" s="5"/>
    </row>
    <row r="1640" spans="3:10" x14ac:dyDescent="0.25">
      <c r="C1640" s="5"/>
      <c r="E1640" s="5"/>
      <c r="F1640" s="5"/>
      <c r="G1640" s="5"/>
      <c r="H1640" s="5"/>
      <c r="I1640" s="5"/>
      <c r="J1640" s="5"/>
    </row>
    <row r="1641" spans="3:10" x14ac:dyDescent="0.25">
      <c r="E1641" s="5"/>
      <c r="F1641" s="5"/>
      <c r="G1641" s="5"/>
      <c r="H1641" s="5"/>
      <c r="I1641" s="5"/>
      <c r="J1641" s="5"/>
    </row>
    <row r="1642" spans="3:10" x14ac:dyDescent="0.25">
      <c r="C1642" s="5"/>
      <c r="E1642" s="5"/>
      <c r="F1642" s="5"/>
      <c r="G1642" s="5"/>
      <c r="H1642" s="5"/>
      <c r="I1642" s="5"/>
      <c r="J1642" s="5"/>
    </row>
    <row r="1643" spans="3:10" x14ac:dyDescent="0.25">
      <c r="C1643" s="5"/>
      <c r="E1643" s="5"/>
      <c r="F1643" s="5"/>
      <c r="G1643" s="5"/>
      <c r="H1643" s="5"/>
      <c r="I1643" s="5"/>
      <c r="J1643" s="5"/>
    </row>
    <row r="1644" spans="3:10" x14ac:dyDescent="0.25">
      <c r="C1644" s="5"/>
      <c r="E1644" s="5"/>
      <c r="F1644" s="5"/>
      <c r="G1644" s="5"/>
      <c r="H1644" s="5"/>
      <c r="I1644" s="5"/>
      <c r="J1644" s="5"/>
    </row>
    <row r="1645" spans="3:10" x14ac:dyDescent="0.25">
      <c r="C1645" s="5"/>
      <c r="E1645" s="5"/>
      <c r="F1645" s="5"/>
      <c r="G1645" s="5"/>
      <c r="H1645" s="5"/>
      <c r="I1645" s="5"/>
      <c r="J1645" s="5"/>
    </row>
    <row r="1646" spans="3:10" x14ac:dyDescent="0.25">
      <c r="C1646" s="5"/>
      <c r="E1646" s="5"/>
      <c r="F1646" s="5"/>
      <c r="G1646" s="5"/>
      <c r="H1646" s="5"/>
      <c r="I1646" s="5"/>
      <c r="J1646" s="5"/>
    </row>
    <row r="1647" spans="3:10" x14ac:dyDescent="0.25">
      <c r="C1647" s="5"/>
      <c r="E1647" s="5"/>
      <c r="F1647" s="5"/>
      <c r="G1647" s="5"/>
      <c r="H1647" s="5"/>
      <c r="I1647" s="5"/>
      <c r="J1647" s="5"/>
    </row>
    <row r="1648" spans="3:10" x14ac:dyDescent="0.25">
      <c r="C1648" s="5"/>
      <c r="E1648" s="5"/>
      <c r="F1648" s="5"/>
      <c r="G1648" s="5"/>
      <c r="H1648" s="5"/>
      <c r="I1648" s="5"/>
      <c r="J1648" s="5"/>
    </row>
    <row r="1649" spans="3:10" x14ac:dyDescent="0.25">
      <c r="C1649" s="5"/>
      <c r="E1649" s="5"/>
      <c r="F1649" s="5"/>
      <c r="G1649" s="5"/>
      <c r="H1649" s="5"/>
      <c r="I1649" s="5"/>
      <c r="J1649" s="5"/>
    </row>
    <row r="1650" spans="3:10" x14ac:dyDescent="0.25">
      <c r="C1650" s="5"/>
      <c r="E1650" s="5"/>
      <c r="F1650" s="5"/>
      <c r="G1650" s="5"/>
      <c r="H1650" s="5"/>
      <c r="I1650" s="5"/>
      <c r="J1650" s="5"/>
    </row>
    <row r="1651" spans="3:10" x14ac:dyDescent="0.25">
      <c r="C1651" s="5"/>
      <c r="E1651" s="5"/>
      <c r="F1651" s="5"/>
      <c r="G1651" s="5"/>
      <c r="H1651" s="5"/>
      <c r="I1651" s="5"/>
      <c r="J1651" s="5"/>
    </row>
    <row r="1652" spans="3:10" x14ac:dyDescent="0.25">
      <c r="C1652" s="5"/>
      <c r="E1652" s="5"/>
      <c r="F1652" s="5"/>
      <c r="G1652" s="5"/>
      <c r="H1652" s="5"/>
      <c r="I1652" s="5"/>
      <c r="J1652" s="5"/>
    </row>
    <row r="1653" spans="3:10" x14ac:dyDescent="0.25">
      <c r="C1653" s="5"/>
      <c r="E1653" s="5"/>
      <c r="F1653" s="5"/>
      <c r="G1653" s="5"/>
      <c r="H1653" s="5"/>
      <c r="I1653" s="5"/>
      <c r="J1653" s="5"/>
    </row>
    <row r="1654" spans="3:10" x14ac:dyDescent="0.25">
      <c r="C1654" s="5"/>
      <c r="E1654" s="5"/>
      <c r="F1654" s="5"/>
      <c r="G1654" s="5"/>
      <c r="H1654" s="5"/>
      <c r="I1654" s="5"/>
      <c r="J1654" s="5"/>
    </row>
    <row r="1655" spans="3:10" x14ac:dyDescent="0.25">
      <c r="C1655" s="5"/>
      <c r="E1655" s="5"/>
      <c r="F1655" s="5"/>
      <c r="G1655" s="5"/>
      <c r="H1655" s="5"/>
      <c r="I1655" s="5"/>
      <c r="J1655" s="5"/>
    </row>
    <row r="1656" spans="3:10" x14ac:dyDescent="0.25">
      <c r="C1656" s="5"/>
      <c r="E1656" s="5"/>
      <c r="F1656" s="5"/>
      <c r="G1656" s="5"/>
      <c r="H1656" s="5"/>
      <c r="I1656" s="5"/>
      <c r="J1656" s="5"/>
    </row>
    <row r="1657" spans="3:10" x14ac:dyDescent="0.25">
      <c r="C1657" s="5"/>
      <c r="E1657" s="5"/>
      <c r="F1657" s="5"/>
      <c r="G1657" s="5"/>
      <c r="H1657" s="5"/>
      <c r="I1657" s="5"/>
      <c r="J1657" s="5"/>
    </row>
    <row r="1658" spans="3:10" x14ac:dyDescent="0.25">
      <c r="C1658" s="5"/>
      <c r="E1658" s="5"/>
      <c r="F1658" s="5"/>
      <c r="G1658" s="5"/>
      <c r="H1658" s="5"/>
      <c r="I1658" s="5"/>
      <c r="J1658" s="5"/>
    </row>
    <row r="1659" spans="3:10" x14ac:dyDescent="0.25">
      <c r="C1659" s="5"/>
      <c r="E1659" s="5"/>
      <c r="F1659" s="5"/>
      <c r="G1659" s="5"/>
      <c r="H1659" s="5"/>
      <c r="I1659" s="5"/>
      <c r="J1659" s="5"/>
    </row>
    <row r="1660" spans="3:10" x14ac:dyDescent="0.25">
      <c r="C1660" s="5"/>
      <c r="E1660" s="5"/>
      <c r="F1660" s="5"/>
      <c r="G1660" s="5"/>
      <c r="H1660" s="5"/>
      <c r="I1660" s="5"/>
      <c r="J1660" s="5"/>
    </row>
    <row r="1661" spans="3:10" x14ac:dyDescent="0.25">
      <c r="C1661" s="5"/>
      <c r="E1661" s="5"/>
      <c r="F1661" s="5"/>
      <c r="G1661" s="5"/>
      <c r="H1661" s="5"/>
      <c r="I1661" s="5"/>
      <c r="J1661" s="5"/>
    </row>
    <row r="1662" spans="3:10" x14ac:dyDescent="0.25">
      <c r="C1662" s="5"/>
      <c r="E1662" s="5"/>
      <c r="F1662" s="5"/>
      <c r="G1662" s="5"/>
      <c r="H1662" s="5"/>
      <c r="I1662" s="5"/>
      <c r="J1662" s="5"/>
    </row>
    <row r="1663" spans="3:10" x14ac:dyDescent="0.25">
      <c r="C1663" s="5"/>
      <c r="E1663" s="5"/>
      <c r="F1663" s="5"/>
      <c r="G1663" s="5"/>
      <c r="H1663" s="5"/>
      <c r="I1663" s="5"/>
      <c r="J1663" s="5"/>
    </row>
    <row r="1664" spans="3:10" x14ac:dyDescent="0.25">
      <c r="C1664" s="5"/>
      <c r="E1664" s="5"/>
      <c r="F1664" s="5"/>
      <c r="G1664" s="5"/>
      <c r="H1664" s="5"/>
      <c r="I1664" s="5"/>
      <c r="J1664" s="5"/>
    </row>
    <row r="1665" spans="3:10" x14ac:dyDescent="0.25">
      <c r="C1665" s="5"/>
      <c r="E1665" s="5"/>
      <c r="F1665" s="5"/>
      <c r="G1665" s="5"/>
      <c r="H1665" s="5"/>
      <c r="I1665" s="5"/>
      <c r="J1665" s="5"/>
    </row>
    <row r="1666" spans="3:10" x14ac:dyDescent="0.25">
      <c r="C1666" s="5"/>
      <c r="E1666" s="5"/>
      <c r="F1666" s="5"/>
      <c r="G1666" s="5"/>
      <c r="H1666" s="5"/>
      <c r="I1666" s="5"/>
      <c r="J1666" s="5"/>
    </row>
    <row r="1667" spans="3:10" x14ac:dyDescent="0.25">
      <c r="C1667" s="5"/>
      <c r="E1667" s="5"/>
      <c r="F1667" s="5"/>
      <c r="G1667" s="5"/>
      <c r="H1667" s="5"/>
      <c r="I1667" s="5"/>
      <c r="J1667" s="5"/>
    </row>
    <row r="1668" spans="3:10" x14ac:dyDescent="0.25">
      <c r="C1668" s="5"/>
      <c r="E1668" s="5"/>
      <c r="F1668" s="5"/>
      <c r="G1668" s="5"/>
      <c r="H1668" s="5"/>
      <c r="I1668" s="5"/>
      <c r="J1668" s="5"/>
    </row>
    <row r="1669" spans="3:10" x14ac:dyDescent="0.25">
      <c r="C1669" s="5"/>
      <c r="E1669" s="5"/>
      <c r="F1669" s="5"/>
      <c r="G1669" s="5"/>
      <c r="H1669" s="5"/>
      <c r="I1669" s="5"/>
      <c r="J1669" s="5"/>
    </row>
    <row r="1670" spans="3:10" x14ac:dyDescent="0.25">
      <c r="C1670" s="5"/>
      <c r="E1670" s="5"/>
      <c r="F1670" s="5"/>
      <c r="G1670" s="5"/>
      <c r="H1670" s="5"/>
      <c r="I1670" s="5"/>
      <c r="J1670" s="5"/>
    </row>
    <row r="1671" spans="3:10" x14ac:dyDescent="0.25">
      <c r="C1671" s="5"/>
      <c r="E1671" s="5"/>
      <c r="F1671" s="5"/>
      <c r="G1671" s="5"/>
      <c r="H1671" s="5"/>
      <c r="I1671" s="5"/>
      <c r="J1671" s="5"/>
    </row>
    <row r="1672" spans="3:10" x14ac:dyDescent="0.25">
      <c r="C1672" s="5"/>
      <c r="E1672" s="5"/>
      <c r="F1672" s="5"/>
      <c r="G1672" s="5"/>
      <c r="H1672" s="5"/>
      <c r="I1672" s="5"/>
      <c r="J1672" s="5"/>
    </row>
    <row r="1673" spans="3:10" x14ac:dyDescent="0.25">
      <c r="C1673" s="5"/>
      <c r="E1673" s="5"/>
      <c r="F1673" s="5"/>
      <c r="G1673" s="5"/>
      <c r="H1673" s="5"/>
      <c r="I1673" s="5"/>
      <c r="J1673" s="5"/>
    </row>
    <row r="1674" spans="3:10" x14ac:dyDescent="0.25">
      <c r="C1674" s="5"/>
      <c r="E1674" s="5"/>
      <c r="F1674" s="5"/>
      <c r="G1674" s="5"/>
      <c r="H1674" s="5"/>
      <c r="I1674" s="5"/>
      <c r="J1674" s="5"/>
    </row>
    <row r="1675" spans="3:10" x14ac:dyDescent="0.25">
      <c r="C1675" s="5"/>
      <c r="E1675" s="5"/>
      <c r="F1675" s="5"/>
      <c r="G1675" s="5"/>
      <c r="H1675" s="5"/>
      <c r="I1675" s="5"/>
      <c r="J1675" s="5"/>
    </row>
    <row r="1676" spans="3:10" x14ac:dyDescent="0.25">
      <c r="C1676" s="5"/>
      <c r="E1676" s="5"/>
      <c r="F1676" s="5"/>
      <c r="G1676" s="5"/>
      <c r="H1676" s="5"/>
      <c r="I1676" s="5"/>
      <c r="J1676" s="5"/>
    </row>
    <row r="1677" spans="3:10" x14ac:dyDescent="0.25">
      <c r="C1677" s="5"/>
      <c r="E1677" s="5"/>
      <c r="F1677" s="5"/>
      <c r="G1677" s="5"/>
      <c r="H1677" s="5"/>
      <c r="I1677" s="5"/>
      <c r="J1677" s="5"/>
    </row>
    <row r="1678" spans="3:10" x14ac:dyDescent="0.25">
      <c r="C1678" s="5"/>
      <c r="E1678" s="5"/>
      <c r="F1678" s="5"/>
      <c r="G1678" s="5"/>
      <c r="H1678" s="5"/>
      <c r="I1678" s="5"/>
      <c r="J1678" s="5"/>
    </row>
    <row r="1679" spans="3:10" x14ac:dyDescent="0.25">
      <c r="C1679" s="5"/>
      <c r="E1679" s="5"/>
      <c r="F1679" s="5"/>
      <c r="G1679" s="5"/>
      <c r="H1679" s="5"/>
      <c r="I1679" s="5"/>
      <c r="J1679" s="5"/>
    </row>
    <row r="1680" spans="3:10" x14ac:dyDescent="0.25">
      <c r="C1680" s="5"/>
      <c r="E1680" s="5"/>
      <c r="F1680" s="5"/>
      <c r="G1680" s="5"/>
      <c r="H1680" s="5"/>
      <c r="I1680" s="5"/>
      <c r="J1680" s="5"/>
    </row>
    <row r="1681" spans="3:10" x14ac:dyDescent="0.25">
      <c r="C1681" s="5"/>
      <c r="E1681" s="5"/>
      <c r="F1681" s="5"/>
      <c r="G1681" s="5"/>
      <c r="H1681" s="5"/>
      <c r="I1681" s="5"/>
      <c r="J1681" s="5"/>
    </row>
    <row r="1682" spans="3:10" x14ac:dyDescent="0.25">
      <c r="C1682" s="5"/>
      <c r="E1682" s="5"/>
      <c r="F1682" s="5"/>
      <c r="G1682" s="5"/>
      <c r="H1682" s="5"/>
      <c r="I1682" s="5"/>
      <c r="J1682" s="5"/>
    </row>
    <row r="1683" spans="3:10" x14ac:dyDescent="0.25">
      <c r="C1683" s="5"/>
      <c r="E1683" s="5"/>
      <c r="F1683" s="5"/>
      <c r="G1683" s="5"/>
      <c r="H1683" s="5"/>
      <c r="I1683" s="5"/>
      <c r="J1683" s="5"/>
    </row>
    <row r="1684" spans="3:10" x14ac:dyDescent="0.25">
      <c r="C1684" s="5"/>
      <c r="E1684" s="5"/>
      <c r="F1684" s="5"/>
      <c r="G1684" s="5"/>
      <c r="H1684" s="5"/>
      <c r="I1684" s="5"/>
      <c r="J1684" s="5"/>
    </row>
    <row r="1685" spans="3:10" x14ac:dyDescent="0.25">
      <c r="C1685" s="5"/>
      <c r="E1685" s="5"/>
      <c r="F1685" s="5"/>
      <c r="G1685" s="5"/>
      <c r="H1685" s="5"/>
      <c r="I1685" s="5"/>
      <c r="J1685" s="5"/>
    </row>
    <row r="1686" spans="3:10" x14ac:dyDescent="0.25">
      <c r="C1686" s="5"/>
      <c r="E1686" s="5"/>
      <c r="F1686" s="5"/>
      <c r="G1686" s="5"/>
      <c r="H1686" s="5"/>
      <c r="I1686" s="5"/>
      <c r="J1686" s="5"/>
    </row>
    <row r="1687" spans="3:10" x14ac:dyDescent="0.25">
      <c r="C1687" s="5"/>
      <c r="E1687" s="5"/>
      <c r="F1687" s="5"/>
      <c r="G1687" s="5"/>
      <c r="H1687" s="5"/>
      <c r="I1687" s="5"/>
      <c r="J1687" s="5"/>
    </row>
    <row r="1688" spans="3:10" x14ac:dyDescent="0.25">
      <c r="C1688" s="5"/>
      <c r="E1688" s="5"/>
      <c r="F1688" s="5"/>
      <c r="G1688" s="5"/>
      <c r="H1688" s="5"/>
      <c r="I1688" s="5"/>
      <c r="J1688" s="5"/>
    </row>
    <row r="1689" spans="3:10" x14ac:dyDescent="0.25">
      <c r="C1689" s="5"/>
      <c r="E1689" s="5"/>
      <c r="F1689" s="5"/>
      <c r="G1689" s="5"/>
      <c r="H1689" s="5"/>
      <c r="I1689" s="5"/>
      <c r="J1689" s="5"/>
    </row>
    <row r="1690" spans="3:10" x14ac:dyDescent="0.25">
      <c r="C1690" s="5"/>
      <c r="E1690" s="5"/>
      <c r="F1690" s="5"/>
      <c r="G1690" s="5"/>
      <c r="H1690" s="5"/>
      <c r="I1690" s="5"/>
      <c r="J1690" s="5"/>
    </row>
    <row r="1691" spans="3:10" x14ac:dyDescent="0.25">
      <c r="C1691" s="5"/>
      <c r="E1691" s="5"/>
      <c r="F1691" s="5"/>
      <c r="G1691" s="5"/>
      <c r="H1691" s="5"/>
      <c r="I1691" s="5"/>
      <c r="J1691" s="5"/>
    </row>
    <row r="1692" spans="3:10" x14ac:dyDescent="0.25">
      <c r="C1692" s="5"/>
      <c r="E1692" s="5"/>
      <c r="F1692" s="5"/>
      <c r="G1692" s="5"/>
      <c r="H1692" s="5"/>
      <c r="I1692" s="5"/>
      <c r="J1692" s="5"/>
    </row>
    <row r="1693" spans="3:10" x14ac:dyDescent="0.25">
      <c r="C1693" s="5"/>
      <c r="E1693" s="5"/>
      <c r="F1693" s="5"/>
      <c r="G1693" s="5"/>
      <c r="H1693" s="5"/>
      <c r="I1693" s="5"/>
      <c r="J1693" s="5"/>
    </row>
    <row r="1694" spans="3:10" x14ac:dyDescent="0.25">
      <c r="C1694" s="5"/>
      <c r="E1694" s="5"/>
      <c r="F1694" s="5"/>
      <c r="G1694" s="5"/>
      <c r="H1694" s="5"/>
      <c r="I1694" s="5"/>
      <c r="J1694" s="5"/>
    </row>
    <row r="1695" spans="3:10" x14ac:dyDescent="0.25">
      <c r="C1695" s="5"/>
      <c r="E1695" s="5"/>
      <c r="F1695" s="5"/>
      <c r="G1695" s="5"/>
      <c r="H1695" s="5"/>
      <c r="I1695" s="5"/>
      <c r="J1695" s="5"/>
    </row>
    <row r="1696" spans="3:10" x14ac:dyDescent="0.25">
      <c r="C1696" s="5"/>
      <c r="E1696" s="5"/>
      <c r="F1696" s="5"/>
      <c r="G1696" s="5"/>
      <c r="H1696" s="5"/>
      <c r="I1696" s="5"/>
      <c r="J1696" s="5"/>
    </row>
    <row r="1697" spans="3:10" x14ac:dyDescent="0.25">
      <c r="C1697" s="5"/>
      <c r="E1697" s="5"/>
      <c r="F1697" s="5"/>
      <c r="G1697" s="5"/>
      <c r="H1697" s="5"/>
      <c r="I1697" s="5"/>
      <c r="J1697" s="5"/>
    </row>
    <row r="1698" spans="3:10" x14ac:dyDescent="0.25">
      <c r="C1698" s="5"/>
      <c r="E1698" s="5"/>
      <c r="F1698" s="5"/>
      <c r="G1698" s="5"/>
      <c r="H1698" s="5"/>
      <c r="I1698" s="5"/>
      <c r="J1698" s="5"/>
    </row>
    <row r="1699" spans="3:10" x14ac:dyDescent="0.25">
      <c r="C1699" s="5"/>
      <c r="E1699" s="5"/>
      <c r="F1699" s="5"/>
      <c r="G1699" s="5"/>
      <c r="H1699" s="5"/>
      <c r="I1699" s="5"/>
      <c r="J1699" s="5"/>
    </row>
    <row r="1700" spans="3:10" x14ac:dyDescent="0.25">
      <c r="C1700" s="5"/>
      <c r="E1700" s="5"/>
      <c r="F1700" s="5"/>
      <c r="G1700" s="5"/>
      <c r="H1700" s="5"/>
      <c r="I1700" s="5"/>
      <c r="J1700" s="5"/>
    </row>
    <row r="1701" spans="3:10" x14ac:dyDescent="0.25">
      <c r="C1701" s="5"/>
      <c r="E1701" s="5"/>
      <c r="F1701" s="5"/>
      <c r="G1701" s="5"/>
      <c r="H1701" s="5"/>
      <c r="I1701" s="5"/>
      <c r="J1701" s="5"/>
    </row>
    <row r="1702" spans="3:10" x14ac:dyDescent="0.25">
      <c r="C1702" s="5"/>
      <c r="E1702" s="5"/>
      <c r="F1702" s="5"/>
      <c r="G1702" s="5"/>
      <c r="H1702" s="5"/>
      <c r="I1702" s="5"/>
      <c r="J1702" s="5"/>
    </row>
    <row r="1703" spans="3:10" x14ac:dyDescent="0.25">
      <c r="C1703" s="5"/>
      <c r="E1703" s="5"/>
      <c r="F1703" s="5"/>
      <c r="G1703" s="5"/>
      <c r="H1703" s="5"/>
      <c r="I1703" s="5"/>
      <c r="J1703" s="5"/>
    </row>
    <row r="1704" spans="3:10" x14ac:dyDescent="0.25">
      <c r="C1704" s="5"/>
      <c r="E1704" s="5"/>
      <c r="F1704" s="5"/>
      <c r="G1704" s="5"/>
      <c r="H1704" s="5"/>
      <c r="I1704" s="5"/>
      <c r="J1704" s="5"/>
    </row>
    <row r="1705" spans="3:10" x14ac:dyDescent="0.25">
      <c r="C1705" s="5"/>
      <c r="E1705" s="5"/>
      <c r="F1705" s="5"/>
      <c r="G1705" s="5"/>
      <c r="H1705" s="5"/>
      <c r="I1705" s="5"/>
      <c r="J1705" s="5"/>
    </row>
    <row r="1706" spans="3:10" x14ac:dyDescent="0.25">
      <c r="C1706" s="5"/>
      <c r="E1706" s="5"/>
      <c r="F1706" s="5"/>
      <c r="G1706" s="5"/>
      <c r="H1706" s="5"/>
      <c r="I1706" s="5"/>
      <c r="J1706" s="5"/>
    </row>
    <row r="1707" spans="3:10" x14ac:dyDescent="0.25">
      <c r="C1707" s="5"/>
      <c r="E1707" s="5"/>
      <c r="F1707" s="5"/>
      <c r="G1707" s="5"/>
      <c r="H1707" s="5"/>
      <c r="I1707" s="5"/>
      <c r="J1707" s="5"/>
    </row>
    <row r="1708" spans="3:10" x14ac:dyDescent="0.25">
      <c r="C1708" s="5"/>
      <c r="E1708" s="5"/>
      <c r="F1708" s="5"/>
      <c r="G1708" s="5"/>
      <c r="H1708" s="5"/>
      <c r="I1708" s="5"/>
      <c r="J1708" s="5"/>
    </row>
    <row r="1709" spans="3:10" x14ac:dyDescent="0.25">
      <c r="C1709" s="5"/>
      <c r="E1709" s="5"/>
      <c r="F1709" s="5"/>
      <c r="G1709" s="5"/>
      <c r="H1709" s="5"/>
      <c r="I1709" s="5"/>
      <c r="J1709" s="5"/>
    </row>
    <row r="1710" spans="3:10" x14ac:dyDescent="0.25">
      <c r="C1710" s="5"/>
      <c r="E1710" s="5"/>
      <c r="F1710" s="5"/>
      <c r="G1710" s="5"/>
      <c r="H1710" s="5"/>
      <c r="I1710" s="5"/>
      <c r="J1710" s="5"/>
    </row>
    <row r="1711" spans="3:10" x14ac:dyDescent="0.25">
      <c r="C1711" s="5"/>
      <c r="E1711" s="5"/>
      <c r="F1711" s="5"/>
      <c r="G1711" s="5"/>
      <c r="H1711" s="5"/>
      <c r="I1711" s="5"/>
      <c r="J1711" s="5"/>
    </row>
    <row r="1712" spans="3:10" x14ac:dyDescent="0.25">
      <c r="C1712" s="5"/>
      <c r="E1712" s="5"/>
      <c r="F1712" s="5"/>
      <c r="G1712" s="5"/>
      <c r="H1712" s="5"/>
      <c r="I1712" s="5"/>
      <c r="J1712" s="5"/>
    </row>
    <row r="1713" spans="3:15" x14ac:dyDescent="0.25">
      <c r="C1713" s="5"/>
      <c r="E1713" s="5"/>
      <c r="F1713" s="5"/>
      <c r="G1713" s="5"/>
      <c r="H1713" s="5"/>
      <c r="I1713" s="5"/>
      <c r="J1713" s="5"/>
    </row>
    <row r="1714" spans="3:15" x14ac:dyDescent="0.25">
      <c r="C1714" s="5"/>
      <c r="E1714" s="5"/>
      <c r="F1714" s="5"/>
      <c r="G1714" s="5"/>
      <c r="H1714" s="5"/>
      <c r="I1714" s="5"/>
      <c r="J1714" s="5"/>
    </row>
    <row r="1715" spans="3:15" x14ac:dyDescent="0.25">
      <c r="C1715" s="5"/>
      <c r="E1715" s="5"/>
      <c r="F1715" s="5"/>
      <c r="G1715" s="5"/>
      <c r="H1715" s="5"/>
      <c r="I1715" s="5"/>
      <c r="J1715" s="5"/>
    </row>
    <row r="1716" spans="3:15" x14ac:dyDescent="0.25">
      <c r="C1716" s="5"/>
      <c r="E1716" s="5"/>
      <c r="F1716" s="5"/>
      <c r="G1716" s="5"/>
      <c r="H1716" s="5"/>
      <c r="I1716" s="5"/>
      <c r="J1716" s="5"/>
    </row>
    <row r="1717" spans="3:15" x14ac:dyDescent="0.25">
      <c r="C1717" s="5"/>
      <c r="E1717" s="5"/>
      <c r="F1717" s="5"/>
      <c r="G1717" s="5"/>
      <c r="H1717" s="5"/>
      <c r="I1717" s="5"/>
      <c r="J1717" s="5"/>
    </row>
    <row r="1718" spans="3:15" x14ac:dyDescent="0.25">
      <c r="C1718" s="5"/>
      <c r="E1718" s="5"/>
      <c r="F1718" s="5"/>
      <c r="G1718" s="5"/>
      <c r="H1718" s="5"/>
      <c r="I1718" s="5"/>
      <c r="J1718" s="5"/>
    </row>
    <row r="1719" spans="3:15" x14ac:dyDescent="0.25">
      <c r="C1719" s="5"/>
      <c r="E1719" s="5"/>
      <c r="F1719" s="5"/>
      <c r="G1719" s="5"/>
      <c r="H1719" s="5"/>
      <c r="I1719" s="5"/>
      <c r="J1719" s="5"/>
    </row>
    <row r="1720" spans="3:15" x14ac:dyDescent="0.25">
      <c r="C1720" s="5"/>
      <c r="E1720" s="5"/>
      <c r="F1720" s="5"/>
      <c r="G1720" s="5"/>
      <c r="H1720" s="5"/>
      <c r="I1720" s="5"/>
      <c r="J1720" s="5"/>
    </row>
    <row r="1721" spans="3:15" x14ac:dyDescent="0.25">
      <c r="C1721" s="5"/>
      <c r="E1721" s="5"/>
      <c r="F1721" s="5"/>
      <c r="G1721" s="5"/>
      <c r="H1721" s="5"/>
      <c r="I1721" s="5"/>
      <c r="J1721" s="5"/>
    </row>
    <row r="1722" spans="3:15" x14ac:dyDescent="0.25">
      <c r="C1722" s="5"/>
      <c r="E1722" s="5"/>
      <c r="F1722" s="5"/>
      <c r="G1722" s="5"/>
      <c r="H1722" s="5"/>
      <c r="I1722" s="5"/>
      <c r="J1722" s="5"/>
    </row>
    <row r="1723" spans="3:15" x14ac:dyDescent="0.25">
      <c r="C1723" s="5"/>
      <c r="E1723" s="5"/>
      <c r="F1723" s="5"/>
      <c r="G1723" s="5"/>
      <c r="H1723" s="5"/>
      <c r="I1723" s="5"/>
      <c r="J1723" s="5"/>
    </row>
    <row r="1724" spans="3:15" x14ac:dyDescent="0.25">
      <c r="C1724" s="5"/>
      <c r="E1724" s="5"/>
      <c r="F1724" s="5"/>
      <c r="G1724" s="5"/>
      <c r="H1724" s="5"/>
      <c r="I1724" s="5"/>
      <c r="J1724" s="5"/>
      <c r="O1724" s="5"/>
    </row>
    <row r="1725" spans="3:15" x14ac:dyDescent="0.25">
      <c r="C1725" s="5"/>
      <c r="E1725" s="5"/>
      <c r="F1725" s="5"/>
      <c r="G1725" s="5"/>
      <c r="H1725" s="5"/>
      <c r="I1725" s="5"/>
      <c r="J1725" s="5"/>
    </row>
    <row r="1726" spans="3:15" x14ac:dyDescent="0.25">
      <c r="C1726" s="5"/>
      <c r="E1726" s="5"/>
      <c r="F1726" s="5"/>
      <c r="G1726" s="5"/>
      <c r="H1726" s="5"/>
      <c r="I1726" s="5"/>
      <c r="J1726" s="5"/>
    </row>
    <row r="1727" spans="3:15" x14ac:dyDescent="0.25">
      <c r="C1727" s="5"/>
      <c r="E1727" s="5"/>
      <c r="F1727" s="5"/>
      <c r="G1727" s="5"/>
      <c r="H1727" s="5"/>
      <c r="I1727" s="5"/>
      <c r="J1727" s="5"/>
    </row>
    <row r="1728" spans="3:15" x14ac:dyDescent="0.25">
      <c r="C1728" s="5"/>
      <c r="E1728" s="5"/>
      <c r="F1728" s="5"/>
      <c r="G1728" s="5"/>
      <c r="H1728" s="5"/>
      <c r="I1728" s="5"/>
      <c r="J1728" s="5"/>
    </row>
    <row r="1729" spans="3:10" x14ac:dyDescent="0.25">
      <c r="C1729" s="5"/>
      <c r="E1729" s="5"/>
      <c r="F1729" s="5"/>
      <c r="G1729" s="5"/>
      <c r="H1729" s="5"/>
      <c r="I1729" s="5"/>
      <c r="J1729" s="5"/>
    </row>
    <row r="1730" spans="3:10" x14ac:dyDescent="0.25">
      <c r="C1730" s="5"/>
      <c r="E1730" s="5"/>
      <c r="F1730" s="5"/>
      <c r="G1730" s="5"/>
      <c r="H1730" s="5"/>
      <c r="I1730" s="5"/>
      <c r="J1730" s="5"/>
    </row>
    <row r="1731" spans="3:10" x14ac:dyDescent="0.25">
      <c r="C1731" s="5"/>
      <c r="E1731" s="5"/>
      <c r="F1731" s="5"/>
      <c r="G1731" s="5"/>
      <c r="H1731" s="5"/>
      <c r="I1731" s="5"/>
      <c r="J1731" s="5"/>
    </row>
    <row r="1732" spans="3:10" x14ac:dyDescent="0.25">
      <c r="C1732" s="5"/>
      <c r="E1732" s="5"/>
      <c r="F1732" s="5"/>
      <c r="G1732" s="5"/>
      <c r="H1732" s="5"/>
      <c r="I1732" s="5"/>
      <c r="J1732" s="5"/>
    </row>
    <row r="1733" spans="3:10" x14ac:dyDescent="0.25">
      <c r="C1733" s="5"/>
      <c r="E1733" s="5"/>
      <c r="F1733" s="5"/>
      <c r="G1733" s="5"/>
      <c r="H1733" s="5"/>
      <c r="I1733" s="5"/>
      <c r="J1733" s="5"/>
    </row>
    <row r="1734" spans="3:10" x14ac:dyDescent="0.25">
      <c r="C1734" s="5"/>
      <c r="E1734" s="5"/>
      <c r="F1734" s="5"/>
      <c r="G1734" s="5"/>
      <c r="H1734" s="5"/>
      <c r="I1734" s="5"/>
      <c r="J1734" s="5"/>
    </row>
    <row r="1735" spans="3:10" x14ac:dyDescent="0.25">
      <c r="C1735" s="5"/>
      <c r="E1735" s="5"/>
      <c r="F1735" s="5"/>
      <c r="G1735" s="5"/>
      <c r="H1735" s="5"/>
      <c r="I1735" s="5"/>
      <c r="J1735" s="5"/>
    </row>
    <row r="1736" spans="3:10" x14ac:dyDescent="0.25">
      <c r="C1736" s="5"/>
      <c r="E1736" s="5"/>
      <c r="F1736" s="5"/>
      <c r="G1736" s="5"/>
      <c r="H1736" s="5"/>
      <c r="I1736" s="5"/>
      <c r="J1736" s="5"/>
    </row>
    <row r="1737" spans="3:10" x14ac:dyDescent="0.25">
      <c r="C1737" s="5"/>
      <c r="E1737" s="5"/>
      <c r="F1737" s="5"/>
      <c r="G1737" s="5"/>
      <c r="H1737" s="5"/>
      <c r="I1737" s="5"/>
      <c r="J1737" s="5"/>
    </row>
    <row r="1738" spans="3:10" x14ac:dyDescent="0.25">
      <c r="C1738" s="5"/>
      <c r="E1738" s="5"/>
      <c r="F1738" s="5"/>
      <c r="G1738" s="5"/>
      <c r="H1738" s="5"/>
      <c r="I1738" s="5"/>
      <c r="J1738" s="5"/>
    </row>
    <row r="1739" spans="3:10" x14ac:dyDescent="0.25">
      <c r="C1739" s="5"/>
      <c r="E1739" s="5"/>
      <c r="F1739" s="5"/>
      <c r="G1739" s="5"/>
      <c r="H1739" s="5"/>
      <c r="I1739" s="5"/>
      <c r="J1739" s="5"/>
    </row>
    <row r="1740" spans="3:10" x14ac:dyDescent="0.25">
      <c r="C1740" s="5"/>
      <c r="E1740" s="5"/>
      <c r="F1740" s="5"/>
      <c r="G1740" s="5"/>
      <c r="H1740" s="5"/>
      <c r="I1740" s="5"/>
      <c r="J1740" s="5"/>
    </row>
    <row r="1741" spans="3:10" x14ac:dyDescent="0.25">
      <c r="C1741" s="5"/>
      <c r="E1741" s="5"/>
      <c r="F1741" s="5"/>
      <c r="G1741" s="5"/>
      <c r="H1741" s="5"/>
      <c r="I1741" s="5"/>
      <c r="J1741" s="5"/>
    </row>
    <row r="1742" spans="3:10" x14ac:dyDescent="0.25">
      <c r="C1742" s="5"/>
      <c r="E1742" s="5"/>
      <c r="F1742" s="5"/>
      <c r="G1742" s="5"/>
      <c r="H1742" s="5"/>
      <c r="I1742" s="5"/>
      <c r="J1742" s="5"/>
    </row>
    <row r="1743" spans="3:10" x14ac:dyDescent="0.25">
      <c r="C1743" s="5"/>
      <c r="E1743" s="5"/>
      <c r="F1743" s="5"/>
      <c r="G1743" s="5"/>
      <c r="H1743" s="5"/>
      <c r="I1743" s="5"/>
      <c r="J1743" s="5"/>
    </row>
    <row r="1744" spans="3:10" x14ac:dyDescent="0.25">
      <c r="C1744" s="5"/>
      <c r="E1744" s="5"/>
      <c r="F1744" s="5"/>
      <c r="G1744" s="5"/>
      <c r="H1744" s="5"/>
      <c r="I1744" s="5"/>
      <c r="J1744" s="5"/>
    </row>
    <row r="1745" spans="3:10" x14ac:dyDescent="0.25">
      <c r="C1745" s="5"/>
      <c r="E1745" s="5"/>
      <c r="F1745" s="5"/>
      <c r="G1745" s="5"/>
      <c r="H1745" s="5"/>
      <c r="I1745" s="5"/>
      <c r="J1745" s="5"/>
    </row>
    <row r="1746" spans="3:10" x14ac:dyDescent="0.25">
      <c r="C1746" s="5"/>
      <c r="E1746" s="5"/>
      <c r="F1746" s="5"/>
      <c r="G1746" s="5"/>
      <c r="H1746" s="5"/>
      <c r="I1746" s="5"/>
      <c r="J1746" s="5"/>
    </row>
    <row r="1747" spans="3:10" x14ac:dyDescent="0.25">
      <c r="C1747" s="5"/>
      <c r="E1747" s="5"/>
      <c r="F1747" s="5"/>
      <c r="G1747" s="5"/>
      <c r="H1747" s="5"/>
      <c r="I1747" s="5"/>
      <c r="J1747" s="5"/>
    </row>
    <row r="1748" spans="3:10" x14ac:dyDescent="0.25">
      <c r="C1748" s="5"/>
      <c r="E1748" s="5"/>
      <c r="F1748" s="5"/>
      <c r="G1748" s="5"/>
      <c r="H1748" s="5"/>
      <c r="I1748" s="5"/>
      <c r="J1748" s="5"/>
    </row>
    <row r="1749" spans="3:10" x14ac:dyDescent="0.25">
      <c r="C1749" s="5"/>
      <c r="E1749" s="5"/>
      <c r="F1749" s="5"/>
      <c r="G1749" s="5"/>
      <c r="H1749" s="5"/>
      <c r="I1749" s="5"/>
      <c r="J1749" s="5"/>
    </row>
    <row r="1750" spans="3:10" x14ac:dyDescent="0.25">
      <c r="C1750" s="5"/>
      <c r="E1750" s="5"/>
      <c r="F1750" s="5"/>
      <c r="G1750" s="5"/>
      <c r="H1750" s="5"/>
      <c r="I1750" s="5"/>
      <c r="J1750" s="5"/>
    </row>
    <row r="1751" spans="3:10" x14ac:dyDescent="0.25">
      <c r="C1751" s="5"/>
      <c r="E1751" s="5"/>
      <c r="F1751" s="5"/>
      <c r="G1751" s="5"/>
      <c r="H1751" s="5"/>
      <c r="I1751" s="5"/>
      <c r="J1751" s="5"/>
    </row>
    <row r="1752" spans="3:10" x14ac:dyDescent="0.25">
      <c r="C1752" s="5"/>
      <c r="E1752" s="5"/>
      <c r="F1752" s="5"/>
      <c r="G1752" s="5"/>
      <c r="H1752" s="5"/>
      <c r="I1752" s="5"/>
      <c r="J1752" s="5"/>
    </row>
    <row r="1753" spans="3:10" x14ac:dyDescent="0.25">
      <c r="C1753" s="5"/>
      <c r="E1753" s="5"/>
      <c r="F1753" s="5"/>
      <c r="G1753" s="5"/>
      <c r="H1753" s="5"/>
      <c r="I1753" s="5"/>
      <c r="J1753" s="5"/>
    </row>
    <row r="1754" spans="3:10" x14ac:dyDescent="0.25">
      <c r="C1754" s="5"/>
      <c r="E1754" s="5"/>
      <c r="F1754" s="5"/>
      <c r="G1754" s="5"/>
      <c r="H1754" s="5"/>
      <c r="I1754" s="5"/>
      <c r="J1754" s="5"/>
    </row>
    <row r="1755" spans="3:10" x14ac:dyDescent="0.25">
      <c r="C1755" s="5"/>
      <c r="E1755" s="5"/>
      <c r="F1755" s="5"/>
      <c r="G1755" s="5"/>
      <c r="H1755" s="5"/>
      <c r="I1755" s="5"/>
      <c r="J1755" s="5"/>
    </row>
    <row r="1756" spans="3:10" x14ac:dyDescent="0.25">
      <c r="C1756" s="5"/>
      <c r="E1756" s="5"/>
      <c r="F1756" s="5"/>
      <c r="G1756" s="5"/>
      <c r="H1756" s="5"/>
      <c r="I1756" s="5"/>
      <c r="J1756" s="5"/>
    </row>
    <row r="1757" spans="3:10" x14ac:dyDescent="0.25">
      <c r="C1757" s="5"/>
      <c r="E1757" s="5"/>
      <c r="F1757" s="5"/>
      <c r="G1757" s="5"/>
      <c r="H1757" s="5"/>
      <c r="I1757" s="5"/>
      <c r="J1757" s="5"/>
    </row>
    <row r="1758" spans="3:10" x14ac:dyDescent="0.25">
      <c r="C1758" s="5"/>
      <c r="E1758" s="5"/>
      <c r="F1758" s="5"/>
      <c r="G1758" s="5"/>
      <c r="H1758" s="5"/>
      <c r="I1758" s="5"/>
      <c r="J1758" s="5"/>
    </row>
    <row r="1759" spans="3:10" x14ac:dyDescent="0.25">
      <c r="C1759" s="5"/>
      <c r="E1759" s="5"/>
      <c r="F1759" s="5"/>
      <c r="G1759" s="5"/>
      <c r="H1759" s="5"/>
      <c r="I1759" s="5"/>
      <c r="J1759" s="5"/>
    </row>
    <row r="1760" spans="3:10" x14ac:dyDescent="0.25">
      <c r="C1760" s="5"/>
      <c r="E1760" s="5"/>
      <c r="F1760" s="5"/>
      <c r="G1760" s="5"/>
      <c r="H1760" s="5"/>
      <c r="I1760" s="5"/>
      <c r="J1760" s="5"/>
    </row>
    <row r="1761" spans="3:10" x14ac:dyDescent="0.25">
      <c r="C1761" s="5"/>
      <c r="E1761" s="5"/>
      <c r="F1761" s="5"/>
      <c r="G1761" s="5"/>
      <c r="H1761" s="5"/>
      <c r="I1761" s="5"/>
      <c r="J1761" s="5"/>
    </row>
    <row r="1762" spans="3:10" x14ac:dyDescent="0.25">
      <c r="C1762" s="5"/>
      <c r="E1762" s="5"/>
      <c r="F1762" s="5"/>
      <c r="G1762" s="5"/>
      <c r="H1762" s="5"/>
      <c r="I1762" s="5"/>
      <c r="J1762" s="5"/>
    </row>
    <row r="1763" spans="3:10" x14ac:dyDescent="0.25">
      <c r="C1763" s="5"/>
      <c r="E1763" s="5"/>
      <c r="F1763" s="5"/>
      <c r="G1763" s="5"/>
      <c r="H1763" s="5"/>
      <c r="I1763" s="5"/>
      <c r="J1763" s="5"/>
    </row>
    <row r="1764" spans="3:10" x14ac:dyDescent="0.25">
      <c r="C1764" s="5"/>
      <c r="E1764" s="5"/>
      <c r="F1764" s="5"/>
      <c r="G1764" s="5"/>
      <c r="H1764" s="5"/>
      <c r="I1764" s="5"/>
      <c r="J1764" s="5"/>
    </row>
    <row r="1765" spans="3:10" x14ac:dyDescent="0.25">
      <c r="C1765" s="5"/>
      <c r="E1765" s="5"/>
      <c r="F1765" s="5"/>
      <c r="G1765" s="5"/>
      <c r="H1765" s="5"/>
      <c r="I1765" s="5"/>
      <c r="J1765" s="5"/>
    </row>
    <row r="1766" spans="3:10" x14ac:dyDescent="0.25">
      <c r="C1766" s="5"/>
      <c r="E1766" s="5"/>
      <c r="F1766" s="5"/>
      <c r="G1766" s="5"/>
      <c r="H1766" s="5"/>
      <c r="I1766" s="5"/>
      <c r="J1766" s="5"/>
    </row>
    <row r="1767" spans="3:10" x14ac:dyDescent="0.25">
      <c r="C1767" s="5"/>
      <c r="E1767" s="5"/>
      <c r="F1767" s="5"/>
      <c r="G1767" s="5"/>
      <c r="H1767" s="5"/>
      <c r="I1767" s="5"/>
      <c r="J1767" s="5"/>
    </row>
    <row r="1768" spans="3:10" x14ac:dyDescent="0.25">
      <c r="C1768" s="5"/>
      <c r="E1768" s="5"/>
      <c r="F1768" s="5"/>
      <c r="G1768" s="5"/>
      <c r="H1768" s="5"/>
      <c r="I1768" s="5"/>
      <c r="J1768" s="5"/>
    </row>
    <row r="1769" spans="3:10" x14ac:dyDescent="0.25">
      <c r="C1769" s="5"/>
      <c r="E1769" s="5"/>
      <c r="F1769" s="5"/>
      <c r="G1769" s="5"/>
      <c r="H1769" s="5"/>
      <c r="I1769" s="5"/>
      <c r="J1769" s="5"/>
    </row>
    <row r="1770" spans="3:10" x14ac:dyDescent="0.25">
      <c r="C1770" s="5"/>
      <c r="E1770" s="5"/>
      <c r="F1770" s="5"/>
      <c r="G1770" s="5"/>
      <c r="H1770" s="5"/>
      <c r="I1770" s="5"/>
      <c r="J1770" s="5"/>
    </row>
    <row r="1771" spans="3:10" x14ac:dyDescent="0.25">
      <c r="C1771" s="5"/>
      <c r="E1771" s="5"/>
      <c r="F1771" s="5"/>
      <c r="G1771" s="5"/>
      <c r="H1771" s="5"/>
      <c r="I1771" s="5"/>
      <c r="J1771" s="5"/>
    </row>
    <row r="1772" spans="3:10" x14ac:dyDescent="0.25">
      <c r="C1772" s="5"/>
      <c r="E1772" s="5"/>
      <c r="F1772" s="5"/>
      <c r="G1772" s="5"/>
      <c r="H1772" s="5"/>
      <c r="I1772" s="5"/>
      <c r="J1772" s="5"/>
    </row>
    <row r="1773" spans="3:10" x14ac:dyDescent="0.25">
      <c r="C1773" s="5"/>
      <c r="E1773" s="5"/>
      <c r="F1773" s="5"/>
      <c r="G1773" s="5"/>
      <c r="H1773" s="5"/>
      <c r="I1773" s="5"/>
      <c r="J1773" s="5"/>
    </row>
    <row r="1774" spans="3:10" x14ac:dyDescent="0.25">
      <c r="C1774" s="5"/>
      <c r="E1774" s="5"/>
      <c r="F1774" s="5"/>
      <c r="G1774" s="5"/>
      <c r="H1774" s="5"/>
      <c r="I1774" s="5"/>
      <c r="J1774" s="5"/>
    </row>
    <row r="1775" spans="3:10" x14ac:dyDescent="0.25">
      <c r="C1775" s="5"/>
      <c r="E1775" s="5"/>
      <c r="F1775" s="5"/>
      <c r="G1775" s="5"/>
      <c r="H1775" s="5"/>
      <c r="I1775" s="5"/>
      <c r="J1775" s="5"/>
    </row>
    <row r="1776" spans="3:10" x14ac:dyDescent="0.25">
      <c r="C1776" s="5"/>
      <c r="E1776" s="5"/>
      <c r="F1776" s="5"/>
      <c r="G1776" s="5"/>
      <c r="H1776" s="5"/>
      <c r="I1776" s="5"/>
      <c r="J1776" s="5"/>
    </row>
    <row r="1777" spans="3:10" x14ac:dyDescent="0.25">
      <c r="C1777" s="5"/>
      <c r="E1777" s="5"/>
      <c r="F1777" s="5"/>
      <c r="G1777" s="5"/>
      <c r="H1777" s="5"/>
      <c r="I1777" s="5"/>
      <c r="J1777" s="5"/>
    </row>
    <row r="1778" spans="3:10" x14ac:dyDescent="0.25">
      <c r="C1778" s="5"/>
      <c r="E1778" s="5"/>
      <c r="F1778" s="5"/>
      <c r="G1778" s="5"/>
      <c r="H1778" s="5"/>
      <c r="I1778" s="5"/>
      <c r="J1778" s="5"/>
    </row>
    <row r="1779" spans="3:10" x14ac:dyDescent="0.25">
      <c r="C1779" s="5"/>
      <c r="E1779" s="5"/>
      <c r="F1779" s="5"/>
      <c r="G1779" s="5"/>
      <c r="H1779" s="5"/>
      <c r="I1779" s="5"/>
      <c r="J1779" s="5"/>
    </row>
    <row r="1780" spans="3:10" x14ac:dyDescent="0.25">
      <c r="C1780" s="5"/>
      <c r="E1780" s="5"/>
      <c r="F1780" s="5"/>
      <c r="G1780" s="5"/>
      <c r="H1780" s="5"/>
      <c r="I1780" s="5"/>
      <c r="J1780" s="5"/>
    </row>
    <row r="1781" spans="3:10" x14ac:dyDescent="0.25">
      <c r="C1781" s="5"/>
      <c r="E1781" s="5"/>
      <c r="F1781" s="5"/>
      <c r="G1781" s="5"/>
      <c r="H1781" s="5"/>
      <c r="I1781" s="5"/>
      <c r="J1781" s="5"/>
    </row>
    <row r="1782" spans="3:10" x14ac:dyDescent="0.25">
      <c r="C1782" s="5"/>
      <c r="E1782" s="5"/>
      <c r="F1782" s="5"/>
      <c r="G1782" s="5"/>
      <c r="H1782" s="5"/>
      <c r="I1782" s="5"/>
      <c r="J1782" s="5"/>
    </row>
    <row r="1783" spans="3:10" x14ac:dyDescent="0.25">
      <c r="C1783" s="5"/>
      <c r="E1783" s="5"/>
      <c r="F1783" s="5"/>
      <c r="G1783" s="5"/>
      <c r="H1783" s="5"/>
      <c r="I1783" s="5"/>
      <c r="J1783" s="5"/>
    </row>
    <row r="1784" spans="3:10" x14ac:dyDescent="0.25">
      <c r="C1784" s="5"/>
      <c r="E1784" s="5"/>
      <c r="F1784" s="5"/>
      <c r="G1784" s="5"/>
      <c r="H1784" s="5"/>
      <c r="I1784" s="5"/>
      <c r="J1784" s="5"/>
    </row>
    <row r="1785" spans="3:10" x14ac:dyDescent="0.25">
      <c r="C1785" s="5"/>
      <c r="E1785" s="5"/>
      <c r="F1785" s="5"/>
      <c r="G1785" s="5"/>
      <c r="H1785" s="5"/>
      <c r="I1785" s="5"/>
      <c r="J1785" s="5"/>
    </row>
    <row r="1786" spans="3:10" x14ac:dyDescent="0.25">
      <c r="C1786" s="5"/>
      <c r="E1786" s="5"/>
      <c r="F1786" s="5"/>
      <c r="G1786" s="5"/>
      <c r="H1786" s="5"/>
      <c r="I1786" s="5"/>
      <c r="J1786" s="5"/>
    </row>
    <row r="1787" spans="3:10" x14ac:dyDescent="0.25">
      <c r="C1787" s="5"/>
      <c r="E1787" s="5"/>
      <c r="F1787" s="5"/>
      <c r="G1787" s="5"/>
      <c r="H1787" s="5"/>
      <c r="I1787" s="5"/>
      <c r="J1787" s="5"/>
    </row>
    <row r="1788" spans="3:10" x14ac:dyDescent="0.25">
      <c r="C1788" s="5"/>
      <c r="E1788" s="5"/>
      <c r="F1788" s="5"/>
      <c r="G1788" s="5"/>
      <c r="H1788" s="5"/>
      <c r="I1788" s="5"/>
      <c r="J1788" s="5"/>
    </row>
    <row r="1789" spans="3:10" x14ac:dyDescent="0.25">
      <c r="C1789" s="5"/>
      <c r="E1789" s="5"/>
      <c r="F1789" s="5"/>
      <c r="G1789" s="5"/>
      <c r="H1789" s="5"/>
      <c r="I1789" s="5"/>
      <c r="J1789" s="5"/>
    </row>
    <row r="1790" spans="3:10" x14ac:dyDescent="0.25">
      <c r="C1790" s="5"/>
      <c r="E1790" s="5"/>
      <c r="F1790" s="5"/>
      <c r="G1790" s="5"/>
      <c r="H1790" s="5"/>
      <c r="I1790" s="5"/>
      <c r="J1790" s="5"/>
    </row>
    <row r="1791" spans="3:10" x14ac:dyDescent="0.25">
      <c r="C1791" s="5"/>
      <c r="E1791" s="5"/>
      <c r="F1791" s="5"/>
      <c r="G1791" s="5"/>
      <c r="H1791" s="5"/>
      <c r="I1791" s="5"/>
      <c r="J1791" s="5"/>
    </row>
    <row r="1792" spans="3:10" x14ac:dyDescent="0.25">
      <c r="C1792" s="5"/>
      <c r="E1792" s="5"/>
      <c r="F1792" s="5"/>
      <c r="G1792" s="5"/>
      <c r="H1792" s="5"/>
      <c r="I1792" s="5"/>
      <c r="J1792" s="5"/>
    </row>
    <row r="1793" spans="3:10" x14ac:dyDescent="0.25">
      <c r="C1793" s="5"/>
      <c r="E1793" s="5"/>
      <c r="F1793" s="5"/>
      <c r="G1793" s="5"/>
      <c r="H1793" s="5"/>
      <c r="I1793" s="5"/>
      <c r="J1793" s="5"/>
    </row>
    <row r="1794" spans="3:10" x14ac:dyDescent="0.25">
      <c r="C1794" s="5"/>
      <c r="E1794" s="5"/>
      <c r="F1794" s="5"/>
      <c r="G1794" s="5"/>
      <c r="H1794" s="5"/>
      <c r="I1794" s="5"/>
      <c r="J1794" s="5"/>
    </row>
    <row r="1795" spans="3:10" x14ac:dyDescent="0.25">
      <c r="C1795" s="5"/>
      <c r="E1795" s="5"/>
      <c r="F1795" s="5"/>
      <c r="G1795" s="5"/>
      <c r="H1795" s="5"/>
      <c r="I1795" s="5"/>
      <c r="J1795" s="5"/>
    </row>
    <row r="1796" spans="3:10" x14ac:dyDescent="0.25">
      <c r="C1796" s="5"/>
      <c r="E1796" s="5"/>
      <c r="F1796" s="5"/>
      <c r="G1796" s="5"/>
      <c r="H1796" s="5"/>
      <c r="I1796" s="5"/>
      <c r="J1796" s="5"/>
    </row>
    <row r="1797" spans="3:10" x14ac:dyDescent="0.25">
      <c r="C1797" s="5"/>
      <c r="E1797" s="5"/>
      <c r="F1797" s="5"/>
      <c r="G1797" s="5"/>
      <c r="H1797" s="5"/>
      <c r="I1797" s="5"/>
      <c r="J1797" s="5"/>
    </row>
    <row r="1798" spans="3:10" x14ac:dyDescent="0.25">
      <c r="C1798" s="5"/>
      <c r="E1798" s="5"/>
      <c r="F1798" s="5"/>
      <c r="G1798" s="5"/>
      <c r="H1798" s="5"/>
      <c r="I1798" s="5"/>
      <c r="J1798" s="5"/>
    </row>
    <row r="1799" spans="3:10" x14ac:dyDescent="0.25">
      <c r="C1799" s="5"/>
      <c r="E1799" s="5"/>
      <c r="F1799" s="5"/>
      <c r="G1799" s="5"/>
      <c r="H1799" s="5"/>
      <c r="I1799" s="5"/>
      <c r="J1799" s="5"/>
    </row>
    <row r="1800" spans="3:10" x14ac:dyDescent="0.25">
      <c r="C1800" s="5"/>
      <c r="E1800" s="5"/>
      <c r="F1800" s="5"/>
      <c r="G1800" s="5"/>
      <c r="H1800" s="5"/>
      <c r="I1800" s="5"/>
      <c r="J1800" s="5"/>
    </row>
    <row r="1801" spans="3:10" x14ac:dyDescent="0.25">
      <c r="C1801" s="5"/>
      <c r="E1801" s="5"/>
      <c r="F1801" s="5"/>
      <c r="G1801" s="5"/>
      <c r="H1801" s="5"/>
      <c r="I1801" s="5"/>
      <c r="J1801" s="5"/>
    </row>
    <row r="1802" spans="3:10" x14ac:dyDescent="0.25">
      <c r="C1802" s="5"/>
      <c r="E1802" s="5"/>
      <c r="F1802" s="5"/>
      <c r="G1802" s="5"/>
      <c r="H1802" s="5"/>
      <c r="I1802" s="5"/>
      <c r="J1802" s="5"/>
    </row>
    <row r="1803" spans="3:10" x14ac:dyDescent="0.25">
      <c r="C1803" s="5"/>
      <c r="E1803" s="5"/>
      <c r="F1803" s="5"/>
      <c r="G1803" s="5"/>
      <c r="H1803" s="5"/>
      <c r="I1803" s="5"/>
      <c r="J1803" s="5"/>
    </row>
    <row r="1804" spans="3:10" x14ac:dyDescent="0.25">
      <c r="C1804" s="5"/>
      <c r="E1804" s="5"/>
      <c r="F1804" s="5"/>
      <c r="G1804" s="5"/>
      <c r="H1804" s="5"/>
      <c r="I1804" s="5"/>
      <c r="J1804" s="5"/>
    </row>
    <row r="1805" spans="3:10" x14ac:dyDescent="0.25">
      <c r="C1805" s="5"/>
      <c r="E1805" s="5"/>
      <c r="F1805" s="5"/>
      <c r="G1805" s="5"/>
      <c r="H1805" s="5"/>
      <c r="I1805" s="5"/>
      <c r="J1805" s="5"/>
    </row>
    <row r="1806" spans="3:10" x14ac:dyDescent="0.25">
      <c r="C1806" s="5"/>
      <c r="E1806" s="5"/>
      <c r="F1806" s="5"/>
      <c r="G1806" s="5"/>
      <c r="H1806" s="5"/>
      <c r="I1806" s="5"/>
      <c r="J1806" s="5"/>
    </row>
    <row r="1807" spans="3:10" x14ac:dyDescent="0.25">
      <c r="C1807" s="5"/>
      <c r="E1807" s="5"/>
      <c r="F1807" s="5"/>
      <c r="G1807" s="5"/>
      <c r="H1807" s="5"/>
      <c r="I1807" s="5"/>
      <c r="J1807" s="5"/>
    </row>
    <row r="1808" spans="3:10" x14ac:dyDescent="0.25">
      <c r="C1808" s="5"/>
      <c r="E1808" s="5"/>
      <c r="F1808" s="5"/>
      <c r="G1808" s="5"/>
      <c r="H1808" s="5"/>
      <c r="I1808" s="5"/>
      <c r="J1808" s="5"/>
    </row>
    <row r="1809" spans="3:10" x14ac:dyDescent="0.25">
      <c r="C1809" s="5"/>
      <c r="E1809" s="5"/>
      <c r="F1809" s="5"/>
      <c r="G1809" s="5"/>
      <c r="H1809" s="5"/>
      <c r="I1809" s="5"/>
      <c r="J1809" s="5"/>
    </row>
    <row r="1810" spans="3:10" x14ac:dyDescent="0.25">
      <c r="C1810" s="5"/>
      <c r="E1810" s="5"/>
      <c r="F1810" s="5"/>
      <c r="G1810" s="5"/>
      <c r="H1810" s="5"/>
      <c r="I1810" s="5"/>
      <c r="J1810" s="5"/>
    </row>
    <row r="1811" spans="3:10" x14ac:dyDescent="0.25">
      <c r="C1811" s="5"/>
      <c r="E1811" s="5"/>
      <c r="F1811" s="5"/>
      <c r="G1811" s="5"/>
      <c r="H1811" s="5"/>
      <c r="I1811" s="5"/>
      <c r="J1811" s="5"/>
    </row>
    <row r="1812" spans="3:10" x14ac:dyDescent="0.25">
      <c r="C1812" s="5"/>
      <c r="E1812" s="5"/>
      <c r="F1812" s="5"/>
      <c r="G1812" s="5"/>
      <c r="H1812" s="5"/>
      <c r="I1812" s="5"/>
      <c r="J1812" s="5"/>
    </row>
    <row r="1813" spans="3:10" x14ac:dyDescent="0.25">
      <c r="C1813" s="5"/>
      <c r="E1813" s="5"/>
      <c r="F1813" s="5"/>
      <c r="G1813" s="5"/>
      <c r="H1813" s="5"/>
      <c r="I1813" s="5"/>
      <c r="J1813" s="5"/>
    </row>
    <row r="1814" spans="3:10" x14ac:dyDescent="0.25">
      <c r="C1814" s="5"/>
      <c r="E1814" s="5"/>
      <c r="F1814" s="5"/>
      <c r="G1814" s="5"/>
      <c r="H1814" s="5"/>
      <c r="I1814" s="5"/>
      <c r="J1814" s="5"/>
    </row>
    <row r="1815" spans="3:10" x14ac:dyDescent="0.25">
      <c r="C1815" s="5"/>
      <c r="E1815" s="5"/>
      <c r="F1815" s="5"/>
      <c r="G1815" s="5"/>
      <c r="H1815" s="5"/>
      <c r="I1815" s="5"/>
      <c r="J1815" s="5"/>
    </row>
    <row r="1816" spans="3:10" x14ac:dyDescent="0.25">
      <c r="C1816" s="5"/>
      <c r="E1816" s="5"/>
      <c r="F1816" s="5"/>
      <c r="G1816" s="5"/>
      <c r="H1816" s="5"/>
      <c r="I1816" s="5"/>
      <c r="J1816" s="5"/>
    </row>
    <row r="1817" spans="3:10" x14ac:dyDescent="0.25">
      <c r="C1817" s="5"/>
      <c r="E1817" s="5"/>
      <c r="F1817" s="5"/>
      <c r="G1817" s="5"/>
      <c r="H1817" s="5"/>
      <c r="I1817" s="5"/>
      <c r="J1817" s="5"/>
    </row>
    <row r="1818" spans="3:10" x14ac:dyDescent="0.25">
      <c r="C1818" s="5"/>
      <c r="E1818" s="5"/>
      <c r="F1818" s="5"/>
      <c r="G1818" s="5"/>
      <c r="H1818" s="5"/>
      <c r="I1818" s="5"/>
      <c r="J1818" s="5"/>
    </row>
    <row r="1819" spans="3:10" x14ac:dyDescent="0.25">
      <c r="C1819" s="5"/>
      <c r="E1819" s="5"/>
      <c r="F1819" s="5"/>
      <c r="G1819" s="5"/>
      <c r="H1819" s="5"/>
      <c r="I1819" s="5"/>
      <c r="J1819" s="5"/>
    </row>
    <row r="1820" spans="3:10" x14ac:dyDescent="0.25">
      <c r="C1820" s="5"/>
      <c r="E1820" s="5"/>
      <c r="F1820" s="5"/>
      <c r="G1820" s="5"/>
      <c r="H1820" s="5"/>
      <c r="I1820" s="5"/>
      <c r="J1820" s="5"/>
    </row>
    <row r="1821" spans="3:10" x14ac:dyDescent="0.25">
      <c r="C1821" s="5"/>
      <c r="E1821" s="5"/>
      <c r="F1821" s="5"/>
      <c r="G1821" s="5"/>
      <c r="H1821" s="5"/>
      <c r="I1821" s="5"/>
      <c r="J1821" s="5"/>
    </row>
    <row r="1822" spans="3:10" x14ac:dyDescent="0.25">
      <c r="C1822" s="5"/>
      <c r="E1822" s="5"/>
      <c r="F1822" s="5"/>
      <c r="G1822" s="5"/>
      <c r="H1822" s="5"/>
      <c r="I1822" s="5"/>
      <c r="J1822" s="5"/>
    </row>
    <row r="1823" spans="3:10" x14ac:dyDescent="0.25">
      <c r="C1823" s="5"/>
      <c r="E1823" s="5"/>
      <c r="F1823" s="5"/>
      <c r="G1823" s="5"/>
      <c r="H1823" s="5"/>
      <c r="I1823" s="5"/>
      <c r="J1823" s="5"/>
    </row>
    <row r="1824" spans="3:10" x14ac:dyDescent="0.25">
      <c r="C1824" s="5"/>
      <c r="E1824" s="5"/>
      <c r="F1824" s="5"/>
      <c r="G1824" s="5"/>
      <c r="H1824" s="5"/>
      <c r="I1824" s="5"/>
      <c r="J1824" s="5"/>
    </row>
    <row r="1825" spans="3:10" x14ac:dyDescent="0.25">
      <c r="C1825" s="5"/>
      <c r="E1825" s="5"/>
      <c r="F1825" s="5"/>
      <c r="G1825" s="5"/>
      <c r="H1825" s="5"/>
      <c r="I1825" s="5"/>
      <c r="J1825" s="5"/>
    </row>
    <row r="1826" spans="3:10" x14ac:dyDescent="0.25">
      <c r="C1826" s="5"/>
      <c r="E1826" s="5"/>
      <c r="F1826" s="5"/>
      <c r="G1826" s="5"/>
      <c r="H1826" s="5"/>
      <c r="I1826" s="5"/>
      <c r="J1826" s="5"/>
    </row>
    <row r="1827" spans="3:10" x14ac:dyDescent="0.25">
      <c r="C1827" s="5"/>
      <c r="E1827" s="5"/>
      <c r="F1827" s="5"/>
      <c r="G1827" s="5"/>
      <c r="H1827" s="5"/>
      <c r="I1827" s="5"/>
      <c r="J1827" s="5"/>
    </row>
    <row r="1828" spans="3:10" x14ac:dyDescent="0.25">
      <c r="C1828" s="5"/>
      <c r="E1828" s="5"/>
      <c r="F1828" s="5"/>
      <c r="G1828" s="5"/>
      <c r="H1828" s="5"/>
      <c r="I1828" s="5"/>
      <c r="J1828" s="5"/>
    </row>
    <row r="1829" spans="3:10" x14ac:dyDescent="0.25">
      <c r="C1829" s="5"/>
      <c r="E1829" s="5"/>
      <c r="F1829" s="5"/>
      <c r="G1829" s="5"/>
      <c r="H1829" s="5"/>
      <c r="I1829" s="5"/>
      <c r="J1829" s="5"/>
    </row>
    <row r="1830" spans="3:10" x14ac:dyDescent="0.25">
      <c r="C1830" s="5"/>
      <c r="E1830" s="5"/>
      <c r="F1830" s="5"/>
      <c r="G1830" s="5"/>
      <c r="H1830" s="5"/>
      <c r="I1830" s="5"/>
      <c r="J1830" s="5"/>
    </row>
    <row r="1831" spans="3:10" x14ac:dyDescent="0.25">
      <c r="C1831" s="5"/>
      <c r="E1831" s="5"/>
      <c r="F1831" s="5"/>
      <c r="G1831" s="5"/>
      <c r="H1831" s="5"/>
      <c r="I1831" s="5"/>
      <c r="J1831" s="5"/>
    </row>
    <row r="1832" spans="3:10" x14ac:dyDescent="0.25">
      <c r="C1832" s="5"/>
      <c r="E1832" s="5"/>
      <c r="F1832" s="5"/>
      <c r="G1832" s="5"/>
      <c r="H1832" s="5"/>
      <c r="I1832" s="5"/>
      <c r="J1832" s="5"/>
    </row>
    <row r="1833" spans="3:10" x14ac:dyDescent="0.25">
      <c r="C1833" s="5"/>
      <c r="E1833" s="5"/>
      <c r="F1833" s="5"/>
      <c r="G1833" s="5"/>
      <c r="H1833" s="5"/>
      <c r="I1833" s="5"/>
      <c r="J1833" s="5"/>
    </row>
    <row r="1834" spans="3:10" x14ac:dyDescent="0.25">
      <c r="C1834" s="5"/>
      <c r="E1834" s="5"/>
      <c r="F1834" s="5"/>
      <c r="G1834" s="5"/>
      <c r="H1834" s="5"/>
      <c r="I1834" s="5"/>
      <c r="J1834" s="5"/>
    </row>
    <row r="1835" spans="3:10" x14ac:dyDescent="0.25">
      <c r="C1835" s="5"/>
      <c r="E1835" s="5"/>
      <c r="F1835" s="5"/>
      <c r="G1835" s="5"/>
      <c r="H1835" s="5"/>
      <c r="I1835" s="5"/>
      <c r="J1835" s="5"/>
    </row>
    <row r="1836" spans="3:10" x14ac:dyDescent="0.25">
      <c r="C1836" s="5"/>
      <c r="E1836" s="5"/>
      <c r="F1836" s="5"/>
      <c r="G1836" s="5"/>
      <c r="H1836" s="5"/>
      <c r="I1836" s="5"/>
      <c r="J1836" s="5"/>
    </row>
    <row r="1837" spans="3:10" x14ac:dyDescent="0.25">
      <c r="C1837" s="5"/>
      <c r="E1837" s="5"/>
      <c r="F1837" s="5"/>
      <c r="G1837" s="5"/>
      <c r="H1837" s="5"/>
      <c r="I1837" s="5"/>
      <c r="J1837" s="5"/>
    </row>
    <row r="1838" spans="3:10" x14ac:dyDescent="0.25">
      <c r="C1838" s="5"/>
      <c r="E1838" s="5"/>
      <c r="F1838" s="5"/>
      <c r="G1838" s="5"/>
      <c r="H1838" s="5"/>
      <c r="I1838" s="5"/>
      <c r="J1838" s="5"/>
    </row>
    <row r="1839" spans="3:10" x14ac:dyDescent="0.25">
      <c r="C1839" s="5"/>
      <c r="E1839" s="5"/>
      <c r="F1839" s="5"/>
      <c r="G1839" s="5"/>
      <c r="H1839" s="5"/>
      <c r="I1839" s="5"/>
      <c r="J1839" s="5"/>
    </row>
    <row r="1840" spans="3:10" x14ac:dyDescent="0.25">
      <c r="C1840" s="5"/>
      <c r="E1840" s="5"/>
      <c r="F1840" s="5"/>
      <c r="G1840" s="5"/>
      <c r="H1840" s="5"/>
      <c r="I1840" s="5"/>
      <c r="J1840" s="5"/>
    </row>
    <row r="1841" spans="3:10" x14ac:dyDescent="0.25">
      <c r="C1841" s="5"/>
      <c r="E1841" s="5"/>
      <c r="F1841" s="5"/>
      <c r="G1841" s="5"/>
      <c r="H1841" s="5"/>
      <c r="I1841" s="5"/>
      <c r="J1841" s="5"/>
    </row>
    <row r="1842" spans="3:10" x14ac:dyDescent="0.25">
      <c r="C1842" s="5"/>
      <c r="E1842" s="5"/>
      <c r="F1842" s="5"/>
      <c r="G1842" s="5"/>
      <c r="H1842" s="5"/>
      <c r="I1842" s="5"/>
      <c r="J1842" s="5"/>
    </row>
    <row r="1843" spans="3:10" x14ac:dyDescent="0.25">
      <c r="C1843" s="5"/>
      <c r="E1843" s="5"/>
      <c r="F1843" s="5"/>
      <c r="G1843" s="5"/>
      <c r="H1843" s="5"/>
      <c r="I1843" s="5"/>
      <c r="J1843" s="5"/>
    </row>
    <row r="1844" spans="3:10" x14ac:dyDescent="0.25">
      <c r="C1844" s="5"/>
      <c r="E1844" s="5"/>
      <c r="F1844" s="5"/>
      <c r="G1844" s="5"/>
      <c r="H1844" s="5"/>
      <c r="I1844" s="5"/>
      <c r="J1844" s="5"/>
    </row>
    <row r="1845" spans="3:10" x14ac:dyDescent="0.25">
      <c r="C1845" s="5"/>
      <c r="E1845" s="5"/>
      <c r="F1845" s="5"/>
      <c r="G1845" s="5"/>
      <c r="H1845" s="5"/>
      <c r="I1845" s="5"/>
      <c r="J1845" s="5"/>
    </row>
    <row r="1846" spans="3:10" x14ac:dyDescent="0.25">
      <c r="C1846" s="5"/>
      <c r="E1846" s="5"/>
      <c r="F1846" s="5"/>
      <c r="G1846" s="5"/>
      <c r="H1846" s="5"/>
      <c r="I1846" s="5"/>
      <c r="J1846" s="5"/>
    </row>
    <row r="1847" spans="3:10" x14ac:dyDescent="0.25">
      <c r="C1847" s="5"/>
      <c r="E1847" s="5"/>
      <c r="F1847" s="5"/>
      <c r="G1847" s="5"/>
      <c r="H1847" s="5"/>
      <c r="I1847" s="5"/>
      <c r="J1847" s="5"/>
    </row>
    <row r="1848" spans="3:10" x14ac:dyDescent="0.25">
      <c r="E1848" s="5"/>
      <c r="F1848" s="5"/>
      <c r="G1848" s="5"/>
      <c r="H1848" s="5"/>
      <c r="I1848" s="5"/>
      <c r="J1848" s="5"/>
    </row>
    <row r="1849" spans="3:10" x14ac:dyDescent="0.25">
      <c r="C1849" s="5"/>
      <c r="E1849" s="5"/>
      <c r="F1849" s="5"/>
      <c r="G1849" s="5"/>
      <c r="H1849" s="5"/>
      <c r="I1849" s="5"/>
      <c r="J1849" s="5"/>
    </row>
    <row r="1850" spans="3:10" x14ac:dyDescent="0.25">
      <c r="C1850" s="5"/>
      <c r="E1850" s="5"/>
      <c r="F1850" s="5"/>
      <c r="G1850" s="5"/>
      <c r="H1850" s="5"/>
      <c r="I1850" s="5"/>
      <c r="J1850" s="5"/>
    </row>
    <row r="1851" spans="3:10" x14ac:dyDescent="0.25">
      <c r="E1851" s="5"/>
      <c r="F1851" s="5"/>
      <c r="G1851" s="5"/>
      <c r="H1851" s="5"/>
      <c r="I1851" s="5"/>
      <c r="J1851" s="5"/>
    </row>
    <row r="1852" spans="3:10" x14ac:dyDescent="0.25">
      <c r="C1852" s="5"/>
      <c r="E1852" s="5"/>
      <c r="F1852" s="5"/>
      <c r="G1852" s="5"/>
      <c r="H1852" s="5"/>
      <c r="I1852" s="5"/>
      <c r="J1852" s="5"/>
    </row>
    <row r="1853" spans="3:10" x14ac:dyDescent="0.25">
      <c r="E1853" s="5"/>
      <c r="F1853" s="5"/>
      <c r="G1853" s="5"/>
      <c r="H1853" s="5"/>
      <c r="I1853" s="5"/>
      <c r="J1853" s="5"/>
    </row>
    <row r="1854" spans="3:10" x14ac:dyDescent="0.25">
      <c r="C1854" s="5"/>
      <c r="E1854" s="5"/>
      <c r="F1854" s="5"/>
      <c r="G1854" s="5"/>
      <c r="H1854" s="5"/>
      <c r="I1854" s="5"/>
      <c r="J1854" s="5"/>
    </row>
    <row r="1855" spans="3:10" x14ac:dyDescent="0.25">
      <c r="C1855" s="5"/>
      <c r="E1855" s="5"/>
      <c r="F1855" s="5"/>
      <c r="G1855" s="5"/>
      <c r="H1855" s="5"/>
      <c r="I1855" s="5"/>
      <c r="J1855" s="5"/>
    </row>
    <row r="1856" spans="3:10" x14ac:dyDescent="0.25">
      <c r="C1856" s="5"/>
      <c r="E1856" s="5"/>
      <c r="F1856" s="5"/>
      <c r="G1856" s="5"/>
      <c r="H1856" s="5"/>
      <c r="I1856" s="5"/>
      <c r="J1856" s="5"/>
    </row>
    <row r="1857" spans="3:10" x14ac:dyDescent="0.25">
      <c r="C1857" s="5"/>
      <c r="E1857" s="5"/>
      <c r="F1857" s="5"/>
      <c r="G1857" s="5"/>
      <c r="H1857" s="5"/>
      <c r="I1857" s="5"/>
      <c r="J1857" s="5"/>
    </row>
    <row r="1858" spans="3:10" x14ac:dyDescent="0.25">
      <c r="C1858" s="5"/>
      <c r="E1858" s="5"/>
      <c r="F1858" s="5"/>
      <c r="G1858" s="5"/>
      <c r="H1858" s="5"/>
      <c r="I1858" s="5"/>
      <c r="J1858" s="5"/>
    </row>
    <row r="1859" spans="3:10" x14ac:dyDescent="0.25">
      <c r="C1859" s="5"/>
      <c r="E1859" s="5"/>
      <c r="F1859" s="5"/>
      <c r="G1859" s="5"/>
      <c r="H1859" s="5"/>
      <c r="I1859" s="5"/>
      <c r="J1859" s="5"/>
    </row>
    <row r="1860" spans="3:10" x14ac:dyDescent="0.25">
      <c r="C1860" s="5"/>
      <c r="E1860" s="5"/>
      <c r="F1860" s="5"/>
      <c r="G1860" s="5"/>
      <c r="H1860" s="5"/>
      <c r="I1860" s="5"/>
      <c r="J1860" s="5"/>
    </row>
    <row r="1861" spans="3:10" x14ac:dyDescent="0.25">
      <c r="C1861" s="5"/>
      <c r="E1861" s="5"/>
      <c r="F1861" s="5"/>
      <c r="G1861" s="5"/>
      <c r="H1861" s="5"/>
      <c r="I1861" s="5"/>
      <c r="J1861" s="5"/>
    </row>
    <row r="1862" spans="3:10" x14ac:dyDescent="0.25">
      <c r="C1862" s="5"/>
      <c r="E1862" s="5"/>
      <c r="F1862" s="5"/>
      <c r="G1862" s="5"/>
      <c r="H1862" s="5"/>
      <c r="I1862" s="5"/>
      <c r="J1862" s="5"/>
    </row>
    <row r="1863" spans="3:10" x14ac:dyDescent="0.25">
      <c r="C1863" s="5"/>
      <c r="E1863" s="5"/>
      <c r="F1863" s="5"/>
      <c r="G1863" s="5"/>
      <c r="H1863" s="5"/>
      <c r="I1863" s="5"/>
      <c r="J1863" s="5"/>
    </row>
    <row r="1864" spans="3:10" x14ac:dyDescent="0.25">
      <c r="C1864" s="5"/>
      <c r="E1864" s="5"/>
      <c r="F1864" s="5"/>
      <c r="G1864" s="5"/>
      <c r="H1864" s="5"/>
      <c r="I1864" s="5"/>
      <c r="J1864" s="5"/>
    </row>
    <row r="1865" spans="3:10" x14ac:dyDescent="0.25">
      <c r="C1865" s="5"/>
      <c r="E1865" s="5"/>
      <c r="F1865" s="5"/>
      <c r="G1865" s="5"/>
      <c r="H1865" s="5"/>
      <c r="I1865" s="5"/>
      <c r="J1865" s="5"/>
    </row>
    <row r="1866" spans="3:10" x14ac:dyDescent="0.25">
      <c r="C1866" s="5"/>
      <c r="E1866" s="5"/>
      <c r="F1866" s="5"/>
      <c r="G1866" s="5"/>
      <c r="H1866" s="5"/>
      <c r="I1866" s="5"/>
      <c r="J1866" s="5"/>
    </row>
    <row r="1867" spans="3:10" x14ac:dyDescent="0.25">
      <c r="C1867" s="5"/>
      <c r="E1867" s="5"/>
      <c r="F1867" s="5"/>
      <c r="G1867" s="5"/>
      <c r="H1867" s="5"/>
      <c r="I1867" s="5"/>
      <c r="J1867" s="5"/>
    </row>
    <row r="1868" spans="3:10" x14ac:dyDescent="0.25">
      <c r="C1868" s="5"/>
      <c r="E1868" s="5"/>
      <c r="F1868" s="5"/>
      <c r="G1868" s="5"/>
      <c r="H1868" s="5"/>
      <c r="I1868" s="5"/>
      <c r="J1868" s="5"/>
    </row>
    <row r="1869" spans="3:10" x14ac:dyDescent="0.25">
      <c r="C1869" s="5"/>
      <c r="E1869" s="5"/>
      <c r="F1869" s="5"/>
      <c r="G1869" s="5"/>
      <c r="H1869" s="5"/>
      <c r="I1869" s="5"/>
      <c r="J1869" s="5"/>
    </row>
    <row r="1870" spans="3:10" x14ac:dyDescent="0.25">
      <c r="C1870" s="5"/>
      <c r="E1870" s="5"/>
      <c r="F1870" s="5"/>
      <c r="G1870" s="5"/>
      <c r="H1870" s="5"/>
      <c r="I1870" s="5"/>
      <c r="J1870" s="5"/>
    </row>
    <row r="1871" spans="3:10" x14ac:dyDescent="0.25">
      <c r="C1871" s="5"/>
      <c r="E1871" s="5"/>
      <c r="F1871" s="5"/>
      <c r="G1871" s="5"/>
      <c r="H1871" s="5"/>
      <c r="I1871" s="5"/>
      <c r="J1871" s="5"/>
    </row>
    <row r="1872" spans="3:10" x14ac:dyDescent="0.25">
      <c r="C1872" s="5"/>
      <c r="E1872" s="5"/>
      <c r="F1872" s="5"/>
      <c r="G1872" s="5"/>
      <c r="H1872" s="5"/>
      <c r="I1872" s="5"/>
      <c r="J1872" s="5"/>
    </row>
    <row r="1873" spans="3:17" x14ac:dyDescent="0.25">
      <c r="C1873" s="5"/>
      <c r="E1873" s="5"/>
      <c r="F1873" s="5"/>
      <c r="G1873" s="5"/>
      <c r="H1873" s="5"/>
      <c r="I1873" s="5"/>
      <c r="J1873" s="5"/>
    </row>
    <row r="1874" spans="3:17" x14ac:dyDescent="0.25">
      <c r="C1874" s="5"/>
      <c r="E1874" s="5"/>
      <c r="F1874" s="5"/>
      <c r="G1874" s="5"/>
      <c r="H1874" s="5"/>
      <c r="I1874" s="5"/>
      <c r="J1874" s="5"/>
      <c r="Q1874" s="5"/>
    </row>
    <row r="1875" spans="3:17" x14ac:dyDescent="0.25">
      <c r="C1875" s="5"/>
      <c r="E1875" s="5"/>
      <c r="F1875" s="5"/>
      <c r="G1875" s="5"/>
      <c r="H1875" s="5"/>
      <c r="I1875" s="5"/>
      <c r="J1875" s="5"/>
      <c r="M1875" s="5"/>
    </row>
    <row r="1876" spans="3:17" x14ac:dyDescent="0.25">
      <c r="C1876" s="5"/>
      <c r="E1876" s="5"/>
      <c r="F1876" s="5"/>
      <c r="G1876" s="5"/>
      <c r="H1876" s="5"/>
      <c r="I1876" s="5"/>
      <c r="J1876" s="5"/>
    </row>
    <row r="1877" spans="3:17" x14ac:dyDescent="0.25">
      <c r="C1877" s="5"/>
      <c r="E1877" s="5"/>
      <c r="F1877" s="5"/>
      <c r="G1877" s="5"/>
      <c r="H1877" s="5"/>
      <c r="I1877" s="5"/>
      <c r="J1877" s="5"/>
    </row>
    <row r="1878" spans="3:17" x14ac:dyDescent="0.25">
      <c r="C1878" s="5"/>
      <c r="E1878" s="5"/>
      <c r="F1878" s="5"/>
      <c r="G1878" s="5"/>
      <c r="H1878" s="5"/>
      <c r="I1878" s="5"/>
      <c r="J1878" s="5"/>
    </row>
    <row r="1879" spans="3:17" x14ac:dyDescent="0.25">
      <c r="C1879" s="5"/>
      <c r="E1879" s="5"/>
      <c r="F1879" s="5"/>
      <c r="G1879" s="5"/>
      <c r="H1879" s="5"/>
      <c r="I1879" s="5"/>
      <c r="J1879" s="5"/>
    </row>
    <row r="1880" spans="3:17" x14ac:dyDescent="0.25">
      <c r="C1880" s="5"/>
      <c r="E1880" s="5"/>
      <c r="F1880" s="5"/>
      <c r="G1880" s="5"/>
      <c r="H1880" s="5"/>
      <c r="I1880" s="5"/>
      <c r="J1880" s="5"/>
    </row>
    <row r="1881" spans="3:17" x14ac:dyDescent="0.25">
      <c r="C1881" s="5"/>
      <c r="E1881" s="5"/>
      <c r="F1881" s="5"/>
      <c r="G1881" s="5"/>
      <c r="H1881" s="5"/>
      <c r="I1881" s="5"/>
      <c r="J1881" s="5"/>
    </row>
    <row r="1882" spans="3:17" x14ac:dyDescent="0.25">
      <c r="E1882" s="5"/>
      <c r="F1882" s="5"/>
      <c r="G1882" s="5"/>
      <c r="H1882" s="5"/>
      <c r="I1882" s="5"/>
      <c r="J1882" s="5"/>
    </row>
    <row r="1883" spans="3:17" x14ac:dyDescent="0.25">
      <c r="C1883" s="5"/>
      <c r="E1883" s="5"/>
      <c r="F1883" s="5"/>
      <c r="G1883" s="5"/>
      <c r="H1883" s="5"/>
      <c r="I1883" s="5"/>
      <c r="J1883" s="5"/>
    </row>
    <row r="1884" spans="3:17" x14ac:dyDescent="0.25">
      <c r="E1884" s="5"/>
      <c r="F1884" s="5"/>
      <c r="G1884" s="5"/>
      <c r="H1884" s="5"/>
      <c r="I1884" s="5"/>
      <c r="J1884" s="5"/>
    </row>
    <row r="1885" spans="3:17" x14ac:dyDescent="0.25">
      <c r="C1885" s="5"/>
      <c r="E1885" s="5"/>
      <c r="F1885" s="5"/>
      <c r="G1885" s="5"/>
      <c r="H1885" s="5"/>
      <c r="I1885" s="5"/>
      <c r="J1885" s="5"/>
    </row>
    <row r="1886" spans="3:17" x14ac:dyDescent="0.25">
      <c r="C1886" s="5"/>
      <c r="E1886" s="5"/>
      <c r="F1886" s="5"/>
      <c r="G1886" s="5"/>
      <c r="H1886" s="5"/>
      <c r="I1886" s="5"/>
      <c r="J1886" s="5"/>
    </row>
    <row r="1887" spans="3:17" x14ac:dyDescent="0.25">
      <c r="C1887" s="5"/>
      <c r="E1887" s="5"/>
      <c r="F1887" s="5"/>
      <c r="G1887" s="5"/>
      <c r="H1887" s="5"/>
      <c r="I1887" s="5"/>
      <c r="J1887" s="5"/>
    </row>
    <row r="1888" spans="3:17" x14ac:dyDescent="0.25">
      <c r="C1888" s="5"/>
      <c r="E1888" s="5"/>
      <c r="F1888" s="5"/>
      <c r="G1888" s="5"/>
      <c r="H1888" s="5"/>
      <c r="I1888" s="5"/>
      <c r="J1888" s="5"/>
    </row>
    <row r="1889" spans="3:10" x14ac:dyDescent="0.25">
      <c r="C1889" s="5"/>
      <c r="E1889" s="5"/>
      <c r="F1889" s="5"/>
      <c r="G1889" s="5"/>
      <c r="H1889" s="5"/>
      <c r="I1889" s="5"/>
      <c r="J1889" s="5"/>
    </row>
    <row r="1890" spans="3:10" x14ac:dyDescent="0.25">
      <c r="C1890" s="5"/>
      <c r="E1890" s="5"/>
      <c r="F1890" s="5"/>
      <c r="G1890" s="5"/>
      <c r="H1890" s="5"/>
      <c r="I1890" s="5"/>
      <c r="J1890" s="5"/>
    </row>
    <row r="1891" spans="3:10" x14ac:dyDescent="0.25">
      <c r="C1891" s="5"/>
      <c r="E1891" s="5"/>
      <c r="F1891" s="5"/>
      <c r="G1891" s="5"/>
      <c r="H1891" s="5"/>
      <c r="I1891" s="5"/>
      <c r="J1891" s="5"/>
    </row>
    <row r="1892" spans="3:10" x14ac:dyDescent="0.25">
      <c r="C1892" s="5"/>
      <c r="E1892" s="5"/>
      <c r="F1892" s="5"/>
      <c r="G1892" s="5"/>
      <c r="H1892" s="5"/>
      <c r="I1892" s="5"/>
      <c r="J1892" s="5"/>
    </row>
    <row r="1893" spans="3:10" x14ac:dyDescent="0.25">
      <c r="C1893" s="5"/>
      <c r="E1893" s="5"/>
      <c r="F1893" s="5"/>
      <c r="G1893" s="5"/>
      <c r="H1893" s="5"/>
      <c r="I1893" s="5"/>
      <c r="J1893" s="5"/>
    </row>
    <row r="1894" spans="3:10" x14ac:dyDescent="0.25">
      <c r="C1894" s="5"/>
      <c r="E1894" s="5"/>
      <c r="F1894" s="5"/>
      <c r="G1894" s="5"/>
      <c r="H1894" s="5"/>
      <c r="I1894" s="5"/>
      <c r="J1894" s="5"/>
    </row>
    <row r="1895" spans="3:10" x14ac:dyDescent="0.25">
      <c r="C1895" s="5"/>
      <c r="E1895" s="5"/>
      <c r="F1895" s="5"/>
      <c r="G1895" s="5"/>
      <c r="H1895" s="5"/>
      <c r="I1895" s="5"/>
      <c r="J1895" s="5"/>
    </row>
    <row r="1896" spans="3:10" x14ac:dyDescent="0.25">
      <c r="C1896" s="5"/>
      <c r="E1896" s="5"/>
      <c r="F1896" s="5"/>
      <c r="G1896" s="5"/>
      <c r="H1896" s="5"/>
      <c r="I1896" s="5"/>
      <c r="J1896" s="5"/>
    </row>
    <row r="1897" spans="3:10" x14ac:dyDescent="0.25">
      <c r="C1897" s="5"/>
      <c r="E1897" s="5"/>
      <c r="F1897" s="5"/>
      <c r="G1897" s="5"/>
      <c r="H1897" s="5"/>
      <c r="I1897" s="5"/>
      <c r="J1897" s="5"/>
    </row>
    <row r="1898" spans="3:10" x14ac:dyDescent="0.25">
      <c r="C1898" s="5"/>
      <c r="E1898" s="5"/>
      <c r="F1898" s="5"/>
      <c r="G1898" s="5"/>
      <c r="H1898" s="5"/>
      <c r="I1898" s="5"/>
      <c r="J1898" s="5"/>
    </row>
    <row r="1899" spans="3:10" x14ac:dyDescent="0.25">
      <c r="C1899" s="5"/>
      <c r="E1899" s="5"/>
      <c r="F1899" s="5"/>
      <c r="G1899" s="5"/>
      <c r="H1899" s="5"/>
      <c r="I1899" s="5"/>
      <c r="J1899" s="5"/>
    </row>
    <row r="1900" spans="3:10" x14ac:dyDescent="0.25">
      <c r="C1900" s="5"/>
      <c r="E1900" s="5"/>
      <c r="F1900" s="5"/>
      <c r="G1900" s="5"/>
      <c r="H1900" s="5"/>
      <c r="I1900" s="5"/>
      <c r="J1900" s="5"/>
    </row>
    <row r="1901" spans="3:10" x14ac:dyDescent="0.25">
      <c r="C1901" s="5"/>
      <c r="E1901" s="5"/>
      <c r="F1901" s="5"/>
      <c r="G1901" s="5"/>
      <c r="H1901" s="5"/>
      <c r="I1901" s="5"/>
      <c r="J1901" s="5"/>
    </row>
    <row r="1902" spans="3:10" x14ac:dyDescent="0.25">
      <c r="C1902" s="5"/>
      <c r="E1902" s="5"/>
      <c r="F1902" s="5"/>
      <c r="G1902" s="5"/>
      <c r="H1902" s="5"/>
      <c r="I1902" s="5"/>
      <c r="J1902" s="5"/>
    </row>
    <row r="1903" spans="3:10" x14ac:dyDescent="0.25">
      <c r="C1903" s="5"/>
      <c r="E1903" s="5"/>
      <c r="F1903" s="5"/>
      <c r="G1903" s="5"/>
      <c r="H1903" s="5"/>
      <c r="I1903" s="5"/>
      <c r="J1903" s="5"/>
    </row>
    <row r="1904" spans="3:10" x14ac:dyDescent="0.25">
      <c r="C1904" s="5"/>
      <c r="E1904" s="5"/>
      <c r="F1904" s="5"/>
      <c r="G1904" s="5"/>
      <c r="H1904" s="5"/>
      <c r="I1904" s="5"/>
      <c r="J1904" s="5"/>
    </row>
    <row r="1905" spans="3:10" x14ac:dyDescent="0.25">
      <c r="C1905" s="5"/>
      <c r="E1905" s="5"/>
      <c r="F1905" s="5"/>
      <c r="G1905" s="5"/>
      <c r="H1905" s="5"/>
      <c r="I1905" s="5"/>
      <c r="J1905" s="5"/>
    </row>
    <row r="1906" spans="3:10" x14ac:dyDescent="0.25">
      <c r="C1906" s="5"/>
      <c r="E1906" s="5"/>
      <c r="F1906" s="5"/>
      <c r="G1906" s="5"/>
      <c r="H1906" s="5"/>
      <c r="I1906" s="5"/>
      <c r="J1906" s="5"/>
    </row>
    <row r="1907" spans="3:10" x14ac:dyDescent="0.25">
      <c r="C1907" s="5"/>
      <c r="E1907" s="5"/>
      <c r="F1907" s="5"/>
      <c r="G1907" s="5"/>
      <c r="H1907" s="5"/>
      <c r="I1907" s="5"/>
      <c r="J1907" s="5"/>
    </row>
    <row r="1908" spans="3:10" x14ac:dyDescent="0.25">
      <c r="C1908" s="5"/>
      <c r="E1908" s="5"/>
      <c r="F1908" s="5"/>
      <c r="G1908" s="5"/>
      <c r="H1908" s="5"/>
      <c r="I1908" s="5"/>
      <c r="J1908" s="5"/>
    </row>
    <row r="1909" spans="3:10" x14ac:dyDescent="0.25">
      <c r="C1909" s="5"/>
      <c r="E1909" s="5"/>
      <c r="F1909" s="5"/>
      <c r="G1909" s="5"/>
      <c r="H1909" s="5"/>
      <c r="I1909" s="5"/>
      <c r="J1909" s="5"/>
    </row>
    <row r="1910" spans="3:10" x14ac:dyDescent="0.25">
      <c r="C1910" s="5"/>
      <c r="E1910" s="5"/>
      <c r="F1910" s="5"/>
      <c r="G1910" s="5"/>
      <c r="H1910" s="5"/>
      <c r="I1910" s="5"/>
      <c r="J1910" s="5"/>
    </row>
    <row r="1911" spans="3:10" x14ac:dyDescent="0.25">
      <c r="C1911" s="5"/>
      <c r="E1911" s="5"/>
      <c r="F1911" s="5"/>
      <c r="G1911" s="5"/>
      <c r="H1911" s="5"/>
      <c r="I1911" s="5"/>
      <c r="J1911" s="5"/>
    </row>
    <row r="1912" spans="3:10" x14ac:dyDescent="0.25">
      <c r="C1912" s="5"/>
      <c r="E1912" s="5"/>
      <c r="F1912" s="5"/>
      <c r="G1912" s="5"/>
      <c r="H1912" s="5"/>
      <c r="I1912" s="5"/>
      <c r="J1912" s="5"/>
    </row>
    <row r="1913" spans="3:10" x14ac:dyDescent="0.25">
      <c r="C1913" s="5"/>
      <c r="E1913" s="5"/>
      <c r="F1913" s="5"/>
      <c r="G1913" s="5"/>
      <c r="H1913" s="5"/>
      <c r="I1913" s="5"/>
      <c r="J1913" s="5"/>
    </row>
    <row r="1914" spans="3:10" x14ac:dyDescent="0.25">
      <c r="C1914" s="5"/>
      <c r="E1914" s="5"/>
      <c r="F1914" s="5"/>
      <c r="G1914" s="5"/>
      <c r="H1914" s="5"/>
      <c r="I1914" s="5"/>
      <c r="J1914" s="5"/>
    </row>
    <row r="1915" spans="3:10" x14ac:dyDescent="0.25">
      <c r="C1915" s="5"/>
      <c r="E1915" s="5"/>
      <c r="F1915" s="5"/>
      <c r="G1915" s="5"/>
      <c r="H1915" s="5"/>
      <c r="I1915" s="5"/>
      <c r="J1915" s="5"/>
    </row>
    <row r="1916" spans="3:10" x14ac:dyDescent="0.25">
      <c r="C1916" s="5"/>
      <c r="E1916" s="5"/>
      <c r="F1916" s="5"/>
      <c r="G1916" s="5"/>
      <c r="H1916" s="5"/>
      <c r="I1916" s="5"/>
      <c r="J1916" s="5"/>
    </row>
    <row r="1917" spans="3:10" x14ac:dyDescent="0.25">
      <c r="C1917" s="5"/>
      <c r="E1917" s="5"/>
      <c r="F1917" s="5"/>
      <c r="G1917" s="5"/>
      <c r="H1917" s="5"/>
      <c r="I1917" s="5"/>
      <c r="J1917" s="5"/>
    </row>
    <row r="1918" spans="3:10" x14ac:dyDescent="0.25">
      <c r="C1918" s="5"/>
      <c r="E1918" s="5"/>
      <c r="F1918" s="5"/>
      <c r="G1918" s="5"/>
      <c r="H1918" s="5"/>
      <c r="I1918" s="5"/>
      <c r="J1918" s="5"/>
    </row>
    <row r="1919" spans="3:10" x14ac:dyDescent="0.25">
      <c r="C1919" s="5"/>
      <c r="E1919" s="5"/>
      <c r="F1919" s="5"/>
      <c r="G1919" s="5"/>
      <c r="H1919" s="5"/>
      <c r="I1919" s="5"/>
      <c r="J1919" s="5"/>
    </row>
    <row r="1920" spans="3:10" x14ac:dyDescent="0.25">
      <c r="C1920" s="5"/>
      <c r="E1920" s="5"/>
      <c r="F1920" s="5"/>
      <c r="G1920" s="5"/>
      <c r="H1920" s="5"/>
      <c r="I1920" s="5"/>
      <c r="J1920" s="5"/>
    </row>
    <row r="1921" spans="3:10" x14ac:dyDescent="0.25">
      <c r="C1921" s="5"/>
      <c r="E1921" s="5"/>
      <c r="F1921" s="5"/>
      <c r="G1921" s="5"/>
      <c r="H1921" s="5"/>
      <c r="I1921" s="5"/>
      <c r="J1921" s="5"/>
    </row>
    <row r="1922" spans="3:10" x14ac:dyDescent="0.25">
      <c r="C1922" s="5"/>
      <c r="E1922" s="5"/>
      <c r="F1922" s="5"/>
      <c r="G1922" s="5"/>
      <c r="H1922" s="5"/>
      <c r="I1922" s="5"/>
      <c r="J1922" s="5"/>
    </row>
    <row r="1923" spans="3:10" x14ac:dyDescent="0.25">
      <c r="C1923" s="5"/>
      <c r="E1923" s="5"/>
      <c r="F1923" s="5"/>
      <c r="G1923" s="5"/>
      <c r="H1923" s="5"/>
      <c r="I1923" s="5"/>
      <c r="J1923" s="5"/>
    </row>
    <row r="1924" spans="3:10" x14ac:dyDescent="0.25">
      <c r="C1924" s="5"/>
      <c r="E1924" s="5"/>
      <c r="F1924" s="5"/>
      <c r="G1924" s="5"/>
      <c r="H1924" s="5"/>
      <c r="I1924" s="5"/>
      <c r="J1924" s="5"/>
    </row>
    <row r="1925" spans="3:10" x14ac:dyDescent="0.25">
      <c r="C1925" s="5"/>
      <c r="E1925" s="5"/>
      <c r="F1925" s="5"/>
      <c r="G1925" s="5"/>
      <c r="H1925" s="5"/>
      <c r="I1925" s="5"/>
      <c r="J1925" s="5"/>
    </row>
    <row r="1926" spans="3:10" x14ac:dyDescent="0.25">
      <c r="C1926" s="5"/>
      <c r="E1926" s="5"/>
      <c r="F1926" s="5"/>
      <c r="G1926" s="5"/>
      <c r="H1926" s="5"/>
      <c r="I1926" s="5"/>
      <c r="J1926" s="5"/>
    </row>
    <row r="1927" spans="3:10" x14ac:dyDescent="0.25">
      <c r="C1927" s="5"/>
      <c r="E1927" s="5"/>
      <c r="F1927" s="5"/>
      <c r="G1927" s="5"/>
      <c r="H1927" s="5"/>
      <c r="I1927" s="5"/>
      <c r="J1927" s="5"/>
    </row>
    <row r="1928" spans="3:10" x14ac:dyDescent="0.25">
      <c r="C1928" s="5"/>
      <c r="E1928" s="5"/>
      <c r="F1928" s="5"/>
      <c r="G1928" s="5"/>
      <c r="H1928" s="5"/>
      <c r="I1928" s="5"/>
      <c r="J1928" s="5"/>
    </row>
    <row r="1929" spans="3:10" x14ac:dyDescent="0.25">
      <c r="C1929" s="5"/>
      <c r="E1929" s="5"/>
      <c r="F1929" s="5"/>
      <c r="G1929" s="5"/>
      <c r="H1929" s="5"/>
      <c r="I1929" s="5"/>
      <c r="J1929" s="5"/>
    </row>
    <row r="1930" spans="3:10" x14ac:dyDescent="0.25">
      <c r="C1930" s="5"/>
      <c r="E1930" s="5"/>
      <c r="F1930" s="5"/>
      <c r="G1930" s="5"/>
      <c r="H1930" s="5"/>
      <c r="I1930" s="5"/>
      <c r="J1930" s="5"/>
    </row>
    <row r="1931" spans="3:10" x14ac:dyDescent="0.25">
      <c r="C1931" s="5"/>
      <c r="E1931" s="5"/>
      <c r="F1931" s="5"/>
      <c r="G1931" s="5"/>
      <c r="H1931" s="5"/>
      <c r="I1931" s="5"/>
      <c r="J1931" s="5"/>
    </row>
    <row r="1932" spans="3:10" x14ac:dyDescent="0.25">
      <c r="C1932" s="5"/>
      <c r="E1932" s="5"/>
      <c r="F1932" s="5"/>
      <c r="G1932" s="5"/>
      <c r="H1932" s="5"/>
      <c r="I1932" s="5"/>
      <c r="J1932" s="5"/>
    </row>
    <row r="1933" spans="3:10" x14ac:dyDescent="0.25">
      <c r="C1933" s="5"/>
      <c r="E1933" s="5"/>
      <c r="F1933" s="5"/>
      <c r="G1933" s="5"/>
      <c r="H1933" s="5"/>
      <c r="I1933" s="5"/>
      <c r="J1933" s="5"/>
    </row>
    <row r="1934" spans="3:10" x14ac:dyDescent="0.25">
      <c r="C1934" s="5"/>
      <c r="E1934" s="5"/>
      <c r="F1934" s="5"/>
      <c r="G1934" s="5"/>
      <c r="H1934" s="5"/>
      <c r="I1934" s="5"/>
      <c r="J1934" s="5"/>
    </row>
    <row r="1935" spans="3:10" x14ac:dyDescent="0.25">
      <c r="C1935" s="5"/>
      <c r="E1935" s="5"/>
      <c r="F1935" s="5"/>
      <c r="G1935" s="5"/>
      <c r="H1935" s="5"/>
      <c r="I1935" s="5"/>
      <c r="J1935" s="5"/>
    </row>
    <row r="1936" spans="3:10" x14ac:dyDescent="0.25">
      <c r="C1936" s="5"/>
      <c r="E1936" s="5"/>
      <c r="F1936" s="5"/>
      <c r="G1936" s="5"/>
      <c r="H1936" s="5"/>
      <c r="I1936" s="5"/>
      <c r="J1936" s="5"/>
    </row>
    <row r="1937" spans="3:10" x14ac:dyDescent="0.25">
      <c r="C1937" s="5"/>
      <c r="E1937" s="5"/>
      <c r="F1937" s="5"/>
      <c r="G1937" s="5"/>
      <c r="H1937" s="5"/>
      <c r="I1937" s="5"/>
      <c r="J1937" s="5"/>
    </row>
    <row r="1938" spans="3:10" x14ac:dyDescent="0.25">
      <c r="C1938" s="5"/>
      <c r="E1938" s="5"/>
      <c r="F1938" s="5"/>
      <c r="G1938" s="5"/>
      <c r="H1938" s="5"/>
      <c r="I1938" s="5"/>
      <c r="J1938" s="5"/>
    </row>
    <row r="1939" spans="3:10" x14ac:dyDescent="0.25">
      <c r="C1939" s="5"/>
      <c r="E1939" s="5"/>
      <c r="F1939" s="5"/>
      <c r="G1939" s="5"/>
      <c r="H1939" s="5"/>
      <c r="I1939" s="5"/>
      <c r="J1939" s="5"/>
    </row>
    <row r="1940" spans="3:10" x14ac:dyDescent="0.25">
      <c r="C1940" s="5"/>
      <c r="E1940" s="5"/>
      <c r="F1940" s="5"/>
      <c r="G1940" s="5"/>
      <c r="H1940" s="5"/>
      <c r="I1940" s="5"/>
      <c r="J1940" s="5"/>
    </row>
    <row r="1941" spans="3:10" x14ac:dyDescent="0.25">
      <c r="C1941" s="5"/>
      <c r="E1941" s="5"/>
      <c r="F1941" s="5"/>
      <c r="G1941" s="5"/>
      <c r="H1941" s="5"/>
      <c r="I1941" s="5"/>
      <c r="J1941" s="5"/>
    </row>
    <row r="1942" spans="3:10" x14ac:dyDescent="0.25">
      <c r="C1942" s="5"/>
      <c r="E1942" s="5"/>
      <c r="F1942" s="5"/>
      <c r="G1942" s="5"/>
      <c r="H1942" s="5"/>
      <c r="I1942" s="5"/>
      <c r="J1942" s="5"/>
    </row>
    <row r="1943" spans="3:10" x14ac:dyDescent="0.25">
      <c r="C1943" s="5"/>
      <c r="E1943" s="5"/>
      <c r="F1943" s="5"/>
      <c r="G1943" s="5"/>
      <c r="H1943" s="5"/>
      <c r="I1943" s="5"/>
      <c r="J1943" s="5"/>
    </row>
    <row r="1944" spans="3:10" x14ac:dyDescent="0.25">
      <c r="C1944" s="5"/>
      <c r="E1944" s="5"/>
      <c r="F1944" s="5"/>
      <c r="G1944" s="5"/>
      <c r="H1944" s="5"/>
      <c r="I1944" s="5"/>
      <c r="J1944" s="5"/>
    </row>
    <row r="1945" spans="3:10" x14ac:dyDescent="0.25">
      <c r="C1945" s="5"/>
      <c r="E1945" s="5"/>
      <c r="F1945" s="5"/>
      <c r="G1945" s="5"/>
      <c r="H1945" s="5"/>
      <c r="I1945" s="5"/>
      <c r="J1945" s="5"/>
    </row>
    <row r="1946" spans="3:10" x14ac:dyDescent="0.25">
      <c r="C1946" s="5"/>
      <c r="E1946" s="5"/>
      <c r="F1946" s="5"/>
      <c r="G1946" s="5"/>
      <c r="H1946" s="5"/>
      <c r="I1946" s="5"/>
      <c r="J1946" s="5"/>
    </row>
    <row r="1947" spans="3:10" x14ac:dyDescent="0.25">
      <c r="C1947" s="5"/>
      <c r="E1947" s="5"/>
      <c r="F1947" s="5"/>
      <c r="G1947" s="5"/>
      <c r="H1947" s="5"/>
      <c r="I1947" s="5"/>
      <c r="J1947" s="5"/>
    </row>
    <row r="1948" spans="3:10" x14ac:dyDescent="0.25">
      <c r="C1948" s="5"/>
      <c r="E1948" s="5"/>
      <c r="F1948" s="5"/>
      <c r="G1948" s="5"/>
      <c r="H1948" s="5"/>
      <c r="I1948" s="5"/>
      <c r="J1948" s="5"/>
    </row>
    <row r="1949" spans="3:10" x14ac:dyDescent="0.25">
      <c r="C1949" s="5"/>
      <c r="E1949" s="5"/>
      <c r="F1949" s="5"/>
      <c r="G1949" s="5"/>
      <c r="H1949" s="5"/>
      <c r="I1949" s="5"/>
      <c r="J1949" s="5"/>
    </row>
    <row r="1950" spans="3:10" x14ac:dyDescent="0.25">
      <c r="C1950" s="5"/>
      <c r="E1950" s="5"/>
      <c r="F1950" s="5"/>
      <c r="G1950" s="5"/>
      <c r="H1950" s="5"/>
      <c r="I1950" s="5"/>
      <c r="J1950" s="5"/>
    </row>
    <row r="1951" spans="3:10" x14ac:dyDescent="0.25">
      <c r="C1951" s="5"/>
      <c r="E1951" s="5"/>
      <c r="F1951" s="5"/>
      <c r="G1951" s="5"/>
      <c r="H1951" s="5"/>
      <c r="I1951" s="5"/>
      <c r="J1951" s="5"/>
    </row>
    <row r="1952" spans="3:10" x14ac:dyDescent="0.25">
      <c r="C1952" s="5"/>
      <c r="E1952" s="5"/>
      <c r="F1952" s="5"/>
      <c r="G1952" s="5"/>
      <c r="H1952" s="5"/>
      <c r="I1952" s="5"/>
      <c r="J1952" s="5"/>
    </row>
    <row r="1953" spans="3:10" x14ac:dyDescent="0.25">
      <c r="C1953" s="5"/>
      <c r="E1953" s="5"/>
      <c r="F1953" s="5"/>
      <c r="G1953" s="5"/>
      <c r="H1953" s="5"/>
      <c r="I1953" s="5"/>
      <c r="J1953" s="5"/>
    </row>
    <row r="1954" spans="3:10" x14ac:dyDescent="0.25">
      <c r="C1954" s="5"/>
      <c r="E1954" s="5"/>
      <c r="F1954" s="5"/>
      <c r="G1954" s="5"/>
      <c r="H1954" s="5"/>
      <c r="I1954" s="5"/>
      <c r="J1954" s="5"/>
    </row>
    <row r="1955" spans="3:10" x14ac:dyDescent="0.25">
      <c r="C1955" s="5"/>
      <c r="E1955" s="5"/>
      <c r="F1955" s="5"/>
      <c r="G1955" s="5"/>
      <c r="H1955" s="5"/>
      <c r="I1955" s="5"/>
      <c r="J1955" s="5"/>
    </row>
    <row r="1956" spans="3:10" x14ac:dyDescent="0.25">
      <c r="C1956" s="5"/>
      <c r="E1956" s="5"/>
      <c r="F1956" s="5"/>
      <c r="G1956" s="5"/>
      <c r="H1956" s="5"/>
      <c r="I1956" s="5"/>
      <c r="J1956" s="5"/>
    </row>
    <row r="1957" spans="3:10" x14ac:dyDescent="0.25">
      <c r="C1957" s="5"/>
      <c r="E1957" s="5"/>
      <c r="F1957" s="5"/>
      <c r="G1957" s="5"/>
      <c r="H1957" s="5"/>
      <c r="I1957" s="5"/>
      <c r="J1957" s="5"/>
    </row>
    <row r="1958" spans="3:10" x14ac:dyDescent="0.25">
      <c r="C1958" s="5"/>
      <c r="E1958" s="5"/>
      <c r="F1958" s="5"/>
      <c r="G1958" s="5"/>
      <c r="H1958" s="5"/>
      <c r="I1958" s="5"/>
      <c r="J1958" s="5"/>
    </row>
    <row r="1959" spans="3:10" x14ac:dyDescent="0.25">
      <c r="C1959" s="5"/>
      <c r="E1959" s="5"/>
      <c r="F1959" s="5"/>
      <c r="G1959" s="5"/>
      <c r="H1959" s="5"/>
      <c r="I1959" s="5"/>
      <c r="J1959" s="5"/>
    </row>
    <row r="1960" spans="3:10" x14ac:dyDescent="0.25">
      <c r="C1960" s="5"/>
      <c r="E1960" s="5"/>
      <c r="F1960" s="5"/>
      <c r="G1960" s="5"/>
      <c r="H1960" s="5"/>
      <c r="I1960" s="5"/>
      <c r="J1960" s="5"/>
    </row>
    <row r="1961" spans="3:10" x14ac:dyDescent="0.25">
      <c r="C1961" s="5"/>
      <c r="E1961" s="5"/>
      <c r="F1961" s="5"/>
      <c r="G1961" s="5"/>
      <c r="H1961" s="5"/>
      <c r="I1961" s="5"/>
      <c r="J1961" s="5"/>
    </row>
    <row r="1962" spans="3:10" x14ac:dyDescent="0.25">
      <c r="C1962" s="5"/>
      <c r="E1962" s="5"/>
      <c r="F1962" s="5"/>
      <c r="G1962" s="5"/>
      <c r="H1962" s="5"/>
      <c r="I1962" s="5"/>
      <c r="J1962" s="5"/>
    </row>
    <row r="1963" spans="3:10" x14ac:dyDescent="0.25">
      <c r="C1963" s="5"/>
      <c r="E1963" s="5"/>
      <c r="F1963" s="5"/>
      <c r="G1963" s="5"/>
      <c r="H1963" s="5"/>
      <c r="I1963" s="5"/>
      <c r="J1963" s="5"/>
    </row>
    <row r="1964" spans="3:10" x14ac:dyDescent="0.25">
      <c r="C1964" s="5"/>
      <c r="E1964" s="5"/>
      <c r="F1964" s="5"/>
      <c r="G1964" s="5"/>
      <c r="H1964" s="5"/>
      <c r="I1964" s="5"/>
      <c r="J1964" s="5"/>
    </row>
    <row r="1965" spans="3:10" x14ac:dyDescent="0.25">
      <c r="C1965" s="5"/>
      <c r="E1965" s="5"/>
      <c r="F1965" s="5"/>
      <c r="G1965" s="5"/>
      <c r="H1965" s="5"/>
      <c r="I1965" s="5"/>
      <c r="J1965" s="5"/>
    </row>
    <row r="1966" spans="3:10" x14ac:dyDescent="0.25">
      <c r="C1966" s="5"/>
      <c r="E1966" s="5"/>
      <c r="F1966" s="5"/>
      <c r="G1966" s="5"/>
      <c r="H1966" s="5"/>
      <c r="I1966" s="5"/>
      <c r="J1966" s="5"/>
    </row>
    <row r="1967" spans="3:10" x14ac:dyDescent="0.25">
      <c r="E1967" s="5"/>
      <c r="F1967" s="5"/>
      <c r="G1967" s="5"/>
    </row>
    <row r="1968" spans="3:10" x14ac:dyDescent="0.25">
      <c r="E1968" s="5"/>
      <c r="F1968" s="5"/>
      <c r="G1968" s="5"/>
    </row>
    <row r="1969" spans="5:7" x14ac:dyDescent="0.25">
      <c r="E1969" s="5"/>
      <c r="F1969" s="5"/>
      <c r="G1969" s="5"/>
    </row>
    <row r="1970" spans="5:7" x14ac:dyDescent="0.25">
      <c r="E1970" s="5"/>
      <c r="F1970" s="5"/>
      <c r="G1970" s="5"/>
    </row>
    <row r="1971" spans="5:7" x14ac:dyDescent="0.25">
      <c r="E1971" s="5"/>
      <c r="F1971" s="5"/>
      <c r="G1971" s="5"/>
    </row>
    <row r="1972" spans="5:7" x14ac:dyDescent="0.25">
      <c r="E1972" s="5"/>
      <c r="F1972" s="5"/>
      <c r="G1972" s="5"/>
    </row>
    <row r="1973" spans="5:7" x14ac:dyDescent="0.25">
      <c r="E1973" s="5"/>
      <c r="F1973" s="5"/>
      <c r="G1973" s="5"/>
    </row>
    <row r="1974" spans="5:7" x14ac:dyDescent="0.25">
      <c r="E1974" s="5"/>
      <c r="F1974" s="5"/>
      <c r="G1974" s="5"/>
    </row>
    <row r="1975" spans="5:7" x14ac:dyDescent="0.25">
      <c r="E1975" s="5"/>
      <c r="F1975" s="5"/>
      <c r="G1975" s="5"/>
    </row>
    <row r="1976" spans="5:7" x14ac:dyDescent="0.25">
      <c r="E1976" s="5"/>
      <c r="F1976" s="5"/>
      <c r="G1976" s="5"/>
    </row>
    <row r="1977" spans="5:7" x14ac:dyDescent="0.25">
      <c r="E1977" s="5"/>
      <c r="F1977" s="5"/>
      <c r="G1977" s="5"/>
    </row>
    <row r="1978" spans="5:7" x14ac:dyDescent="0.25">
      <c r="E1978" s="5"/>
      <c r="F1978" s="5"/>
      <c r="G1978" s="5"/>
    </row>
    <row r="1979" spans="5:7" x14ac:dyDescent="0.25">
      <c r="E1979" s="5"/>
      <c r="F1979" s="5"/>
      <c r="G1979" s="5"/>
    </row>
    <row r="1980" spans="5:7" x14ac:dyDescent="0.25">
      <c r="E1980" s="5"/>
      <c r="F1980" s="5"/>
      <c r="G1980" s="5"/>
    </row>
    <row r="1981" spans="5:7" x14ac:dyDescent="0.25">
      <c r="E1981" s="5"/>
      <c r="F1981" s="5"/>
      <c r="G1981" s="5"/>
    </row>
    <row r="1982" spans="5:7" x14ac:dyDescent="0.25">
      <c r="E1982" s="5"/>
      <c r="F1982" s="5"/>
      <c r="G1982" s="5"/>
    </row>
    <row r="1983" spans="5:7" x14ac:dyDescent="0.25">
      <c r="E1983" s="5"/>
      <c r="F1983" s="5"/>
      <c r="G1983" s="5"/>
    </row>
    <row r="1984" spans="5:7" x14ac:dyDescent="0.25">
      <c r="E1984" s="5"/>
      <c r="F1984" s="5"/>
      <c r="G1984" s="5"/>
    </row>
    <row r="1985" spans="5:7" x14ac:dyDescent="0.25">
      <c r="E1985" s="5"/>
      <c r="F1985" s="5"/>
      <c r="G1985" s="5"/>
    </row>
    <row r="1986" spans="5:7" x14ac:dyDescent="0.25">
      <c r="E1986" s="5"/>
      <c r="F1986" s="5"/>
      <c r="G1986" s="5"/>
    </row>
    <row r="1987" spans="5:7" x14ac:dyDescent="0.25">
      <c r="E1987" s="5"/>
      <c r="F1987" s="5"/>
      <c r="G1987" s="5"/>
    </row>
    <row r="1988" spans="5:7" x14ac:dyDescent="0.25">
      <c r="E1988" s="5"/>
      <c r="F1988" s="5"/>
      <c r="G1988" s="5"/>
    </row>
    <row r="1989" spans="5:7" x14ac:dyDescent="0.25">
      <c r="E1989" s="5"/>
      <c r="F1989" s="5"/>
      <c r="G1989" s="5"/>
    </row>
    <row r="1990" spans="5:7" x14ac:dyDescent="0.25">
      <c r="E1990" s="5"/>
      <c r="F1990" s="5"/>
      <c r="G1990" s="5"/>
    </row>
    <row r="1991" spans="5:7" x14ac:dyDescent="0.25">
      <c r="E1991" s="5"/>
      <c r="F1991" s="5"/>
      <c r="G1991" s="5"/>
    </row>
    <row r="1992" spans="5:7" x14ac:dyDescent="0.25">
      <c r="E1992" s="5"/>
      <c r="F1992" s="5"/>
      <c r="G1992" s="5"/>
    </row>
    <row r="1993" spans="5:7" x14ac:dyDescent="0.25">
      <c r="E1993" s="5"/>
      <c r="F1993" s="5"/>
      <c r="G1993" s="5"/>
    </row>
    <row r="1994" spans="5:7" x14ac:dyDescent="0.25">
      <c r="E1994" s="5"/>
      <c r="F1994" s="5"/>
      <c r="G1994" s="5"/>
    </row>
    <row r="1995" spans="5:7" x14ac:dyDescent="0.25">
      <c r="E1995" s="5"/>
      <c r="F1995" s="5"/>
      <c r="G1995" s="5"/>
    </row>
    <row r="1996" spans="5:7" x14ac:dyDescent="0.25">
      <c r="E1996" s="5"/>
      <c r="F1996" s="5"/>
      <c r="G1996" s="5"/>
    </row>
    <row r="1997" spans="5:7" x14ac:dyDescent="0.25">
      <c r="E1997" s="5"/>
      <c r="F1997" s="5"/>
      <c r="G1997" s="5"/>
    </row>
    <row r="1998" spans="5:7" x14ac:dyDescent="0.25">
      <c r="E1998" s="5"/>
      <c r="F1998" s="5"/>
      <c r="G1998" s="5"/>
    </row>
    <row r="1999" spans="5:7" x14ac:dyDescent="0.25">
      <c r="E1999" s="5"/>
      <c r="F1999" s="5"/>
      <c r="G1999" s="5"/>
    </row>
    <row r="2000" spans="5:7" x14ac:dyDescent="0.25">
      <c r="E2000" s="5"/>
      <c r="F2000" s="5"/>
      <c r="G2000" s="5"/>
    </row>
    <row r="2001" spans="5:7" x14ac:dyDescent="0.25">
      <c r="E2001" s="5"/>
      <c r="F2001" s="5"/>
      <c r="G2001" s="5"/>
    </row>
    <row r="2002" spans="5:7" x14ac:dyDescent="0.25">
      <c r="E2002" s="5"/>
      <c r="F2002" s="5"/>
      <c r="G2002" s="5"/>
    </row>
    <row r="2003" spans="5:7" x14ac:dyDescent="0.25">
      <c r="E2003" s="5"/>
      <c r="F2003" s="5"/>
      <c r="G2003" s="5"/>
    </row>
    <row r="2004" spans="5:7" x14ac:dyDescent="0.25">
      <c r="E2004" s="5"/>
      <c r="F2004" s="5"/>
      <c r="G2004" s="5"/>
    </row>
    <row r="2005" spans="5:7" x14ac:dyDescent="0.25">
      <c r="E2005" s="5"/>
      <c r="F2005" s="5"/>
      <c r="G2005" s="5"/>
    </row>
    <row r="2006" spans="5:7" x14ac:dyDescent="0.25">
      <c r="E2006" s="5"/>
      <c r="F2006" s="5"/>
      <c r="G2006" s="5"/>
    </row>
    <row r="2007" spans="5:7" x14ac:dyDescent="0.25">
      <c r="E2007" s="5"/>
      <c r="F2007" s="5"/>
      <c r="G2007" s="5"/>
    </row>
    <row r="2008" spans="5:7" x14ac:dyDescent="0.25">
      <c r="E2008" s="5"/>
      <c r="F2008" s="5"/>
      <c r="G2008" s="5"/>
    </row>
    <row r="2009" spans="5:7" x14ac:dyDescent="0.25">
      <c r="E2009" s="5"/>
      <c r="F2009" s="5"/>
      <c r="G2009" s="5"/>
    </row>
    <row r="2010" spans="5:7" x14ac:dyDescent="0.25">
      <c r="E2010" s="5"/>
      <c r="F2010" s="5"/>
      <c r="G2010" s="5"/>
    </row>
    <row r="2011" spans="5:7" x14ac:dyDescent="0.25">
      <c r="E2011" s="5"/>
      <c r="F2011" s="5"/>
      <c r="G2011" s="5"/>
    </row>
    <row r="2012" spans="5:7" x14ac:dyDescent="0.25">
      <c r="E2012" s="5"/>
      <c r="F2012" s="5"/>
      <c r="G2012" s="5"/>
    </row>
    <row r="2013" spans="5:7" x14ac:dyDescent="0.25">
      <c r="E2013" s="5"/>
      <c r="F2013" s="5"/>
      <c r="G2013" s="5"/>
    </row>
    <row r="2014" spans="5:7" x14ac:dyDescent="0.25">
      <c r="E2014" s="5"/>
      <c r="F2014" s="5"/>
      <c r="G2014" s="5"/>
    </row>
    <row r="2015" spans="5:7" x14ac:dyDescent="0.25">
      <c r="E2015" s="5"/>
      <c r="F2015" s="5"/>
      <c r="G2015" s="5"/>
    </row>
    <row r="2016" spans="5:7" x14ac:dyDescent="0.25">
      <c r="E2016" s="5"/>
      <c r="F2016" s="5"/>
      <c r="G2016" s="5"/>
    </row>
    <row r="2017" spans="5:7" x14ac:dyDescent="0.25">
      <c r="E2017" s="5"/>
      <c r="F2017" s="5"/>
      <c r="G2017" s="5"/>
    </row>
    <row r="2018" spans="5:7" x14ac:dyDescent="0.25">
      <c r="E2018" s="5"/>
      <c r="F2018" s="5"/>
      <c r="G2018" s="5"/>
    </row>
    <row r="2019" spans="5:7" x14ac:dyDescent="0.25">
      <c r="E2019" s="5"/>
      <c r="F2019" s="5"/>
      <c r="G2019" s="5"/>
    </row>
    <row r="2020" spans="5:7" x14ac:dyDescent="0.25">
      <c r="E2020" s="5"/>
      <c r="F2020" s="5"/>
      <c r="G2020" s="5"/>
    </row>
    <row r="2021" spans="5:7" x14ac:dyDescent="0.25">
      <c r="E2021" s="5"/>
      <c r="F2021" s="5"/>
      <c r="G2021" s="5"/>
    </row>
    <row r="2022" spans="5:7" x14ac:dyDescent="0.25">
      <c r="E2022" s="5"/>
      <c r="F2022" s="5"/>
      <c r="G2022" s="5"/>
    </row>
    <row r="2023" spans="5:7" x14ac:dyDescent="0.25">
      <c r="E2023" s="5"/>
      <c r="F2023" s="5"/>
      <c r="G2023" s="5"/>
    </row>
    <row r="2024" spans="5:7" x14ac:dyDescent="0.25">
      <c r="E2024" s="5"/>
      <c r="F2024" s="5"/>
      <c r="G2024" s="5"/>
    </row>
    <row r="2025" spans="5:7" x14ac:dyDescent="0.25">
      <c r="E2025" s="5"/>
      <c r="F2025" s="5"/>
      <c r="G2025" s="5"/>
    </row>
    <row r="2026" spans="5:7" x14ac:dyDescent="0.25">
      <c r="E2026" s="5"/>
      <c r="F2026" s="5"/>
      <c r="G2026" s="5"/>
    </row>
    <row r="2027" spans="5:7" x14ac:dyDescent="0.25">
      <c r="E2027" s="5"/>
      <c r="F2027" s="5"/>
      <c r="G2027" s="5"/>
    </row>
    <row r="2028" spans="5:7" x14ac:dyDescent="0.25">
      <c r="E2028" s="5"/>
      <c r="F2028" s="5"/>
      <c r="G2028" s="5"/>
    </row>
    <row r="2029" spans="5:7" x14ac:dyDescent="0.25">
      <c r="E2029" s="5"/>
      <c r="F2029" s="5"/>
      <c r="G2029" s="5"/>
    </row>
    <row r="2030" spans="5:7" x14ac:dyDescent="0.25">
      <c r="E2030" s="5"/>
      <c r="F2030" s="5"/>
      <c r="G2030" s="5"/>
    </row>
    <row r="2031" spans="5:7" x14ac:dyDescent="0.25">
      <c r="E2031" s="5"/>
      <c r="F2031" s="5"/>
      <c r="G2031" s="5"/>
    </row>
    <row r="2032" spans="5:7" x14ac:dyDescent="0.25">
      <c r="E2032" s="5"/>
      <c r="F2032" s="5"/>
      <c r="G2032" s="5"/>
    </row>
    <row r="2033" spans="5:7" x14ac:dyDescent="0.25">
      <c r="E2033" s="5"/>
      <c r="F2033" s="5"/>
      <c r="G2033" s="5"/>
    </row>
    <row r="2034" spans="5:7" x14ac:dyDescent="0.25">
      <c r="E2034" s="5"/>
      <c r="F2034" s="5"/>
      <c r="G2034" s="5"/>
    </row>
    <row r="2035" spans="5:7" x14ac:dyDescent="0.25">
      <c r="E2035" s="5"/>
      <c r="F2035" s="5"/>
      <c r="G2035" s="5"/>
    </row>
    <row r="2036" spans="5:7" x14ac:dyDescent="0.25">
      <c r="E2036" s="5"/>
      <c r="F2036" s="5"/>
      <c r="G2036" s="5"/>
    </row>
    <row r="2037" spans="5:7" x14ac:dyDescent="0.25">
      <c r="E2037" s="5"/>
      <c r="F2037" s="5"/>
      <c r="G2037" s="5"/>
    </row>
    <row r="2038" spans="5:7" x14ac:dyDescent="0.25">
      <c r="E2038" s="5"/>
      <c r="F2038" s="5"/>
      <c r="G2038" s="5"/>
    </row>
    <row r="2039" spans="5:7" x14ac:dyDescent="0.25">
      <c r="E2039" s="5"/>
      <c r="F2039" s="5"/>
      <c r="G2039" s="5"/>
    </row>
    <row r="2040" spans="5:7" x14ac:dyDescent="0.25">
      <c r="E2040" s="5"/>
      <c r="F2040" s="5"/>
      <c r="G2040" s="5"/>
    </row>
    <row r="2041" spans="5:7" x14ac:dyDescent="0.25">
      <c r="E2041" s="5"/>
      <c r="F2041" s="5"/>
      <c r="G2041" s="5"/>
    </row>
    <row r="2042" spans="5:7" x14ac:dyDescent="0.25">
      <c r="E2042" s="5"/>
      <c r="F2042" s="5"/>
      <c r="G2042" s="5"/>
    </row>
    <row r="2043" spans="5:7" x14ac:dyDescent="0.25">
      <c r="E2043" s="5"/>
      <c r="F2043" s="5"/>
      <c r="G2043" s="5"/>
    </row>
    <row r="2044" spans="5:7" x14ac:dyDescent="0.25">
      <c r="E2044" s="5"/>
      <c r="F2044" s="5"/>
      <c r="G2044" s="5"/>
    </row>
    <row r="2045" spans="5:7" x14ac:dyDescent="0.25">
      <c r="E2045" s="5"/>
      <c r="F2045" s="5"/>
      <c r="G2045" s="5"/>
    </row>
    <row r="2046" spans="5:7" x14ac:dyDescent="0.25">
      <c r="E2046" s="5"/>
      <c r="F2046" s="5"/>
      <c r="G2046" s="5"/>
    </row>
    <row r="2047" spans="5:7" x14ac:dyDescent="0.25">
      <c r="E2047" s="5"/>
      <c r="F2047" s="5"/>
      <c r="G2047" s="5"/>
    </row>
    <row r="2048" spans="5:7" x14ac:dyDescent="0.25">
      <c r="E2048" s="5"/>
      <c r="F2048" s="5"/>
      <c r="G2048" s="5"/>
    </row>
    <row r="2049" spans="5:11" x14ac:dyDescent="0.25">
      <c r="E2049" s="5"/>
      <c r="F2049" s="5"/>
      <c r="G2049" s="5"/>
    </row>
    <row r="2050" spans="5:11" x14ac:dyDescent="0.25">
      <c r="E2050" s="5"/>
      <c r="F2050" s="5"/>
      <c r="G2050" s="5"/>
    </row>
    <row r="2051" spans="5:11" x14ac:dyDescent="0.25">
      <c r="E2051" s="5"/>
      <c r="F2051" s="5"/>
      <c r="G2051" s="5"/>
    </row>
    <row r="2052" spans="5:11" x14ac:dyDescent="0.25">
      <c r="E2052" s="5"/>
      <c r="F2052" s="5"/>
      <c r="G2052" s="5"/>
    </row>
    <row r="2053" spans="5:11" x14ac:dyDescent="0.25">
      <c r="E2053" s="5"/>
      <c r="F2053" s="5"/>
      <c r="G2053" s="5"/>
    </row>
    <row r="2054" spans="5:11" x14ac:dyDescent="0.25">
      <c r="E2054" s="5"/>
      <c r="F2054" s="5"/>
      <c r="G2054" s="5"/>
    </row>
    <row r="2055" spans="5:11" x14ac:dyDescent="0.25">
      <c r="E2055" s="5"/>
      <c r="F2055" s="5"/>
      <c r="G2055" s="5"/>
    </row>
    <row r="2056" spans="5:11" x14ac:dyDescent="0.25">
      <c r="E2056" s="5"/>
      <c r="F2056" s="5"/>
      <c r="G2056" s="5"/>
    </row>
    <row r="2057" spans="5:11" x14ac:dyDescent="0.25">
      <c r="E2057" s="5"/>
      <c r="F2057" s="5"/>
      <c r="G2057" s="5"/>
    </row>
    <row r="2058" spans="5:11" x14ac:dyDescent="0.25">
      <c r="E2058" s="5"/>
      <c r="F2058" s="5"/>
      <c r="G2058" s="5"/>
    </row>
    <row r="2059" spans="5:11" x14ac:dyDescent="0.25">
      <c r="E2059" s="5"/>
      <c r="F2059" s="5"/>
      <c r="G2059" s="5"/>
    </row>
    <row r="2060" spans="5:11" x14ac:dyDescent="0.25">
      <c r="E2060" s="5"/>
      <c r="F2060" s="5"/>
      <c r="G2060" s="5"/>
    </row>
    <row r="2061" spans="5:11" x14ac:dyDescent="0.25">
      <c r="E2061" s="5"/>
      <c r="F2061" s="5"/>
      <c r="G2061" s="5"/>
    </row>
    <row r="2062" spans="5:11" x14ac:dyDescent="0.25">
      <c r="E2062" s="5"/>
      <c r="F2062" s="5"/>
      <c r="G2062" s="5"/>
    </row>
    <row r="2063" spans="5:11" x14ac:dyDescent="0.25">
      <c r="E2063" s="5"/>
      <c r="F2063" s="5"/>
      <c r="G2063" s="5"/>
      <c r="K2063" s="5"/>
    </row>
    <row r="2064" spans="5:11" x14ac:dyDescent="0.25">
      <c r="E2064" s="5"/>
      <c r="F2064" s="5"/>
      <c r="G2064" s="5"/>
    </row>
    <row r="2065" spans="5:7" x14ac:dyDescent="0.25">
      <c r="E2065" s="5"/>
      <c r="F2065" s="5"/>
      <c r="G2065" s="5"/>
    </row>
    <row r="2066" spans="5:7" x14ac:dyDescent="0.25">
      <c r="E2066" s="5"/>
      <c r="F2066" s="5"/>
      <c r="G2066" s="5"/>
    </row>
    <row r="2067" spans="5:7" x14ac:dyDescent="0.25">
      <c r="E2067" s="5"/>
      <c r="F2067" s="5"/>
      <c r="G2067" s="5"/>
    </row>
    <row r="2068" spans="5:7" x14ac:dyDescent="0.25">
      <c r="E2068" s="5"/>
      <c r="F2068" s="5"/>
      <c r="G2068" s="5"/>
    </row>
    <row r="2069" spans="5:7" x14ac:dyDescent="0.25">
      <c r="E2069" s="5"/>
      <c r="F2069" s="5"/>
      <c r="G2069" s="5"/>
    </row>
    <row r="2070" spans="5:7" x14ac:dyDescent="0.25">
      <c r="E2070" s="5"/>
      <c r="F2070" s="5"/>
      <c r="G2070" s="5"/>
    </row>
    <row r="2071" spans="5:7" x14ac:dyDescent="0.25">
      <c r="E2071" s="5"/>
      <c r="F2071" s="5"/>
      <c r="G2071" s="5"/>
    </row>
    <row r="2072" spans="5:7" x14ac:dyDescent="0.25">
      <c r="E2072" s="5"/>
      <c r="F2072" s="5"/>
      <c r="G2072" s="5"/>
    </row>
    <row r="2073" spans="5:7" x14ac:dyDescent="0.25">
      <c r="E2073" s="5"/>
      <c r="F2073" s="5"/>
      <c r="G2073" s="5"/>
    </row>
    <row r="2074" spans="5:7" x14ac:dyDescent="0.25">
      <c r="E2074" s="5"/>
      <c r="F2074" s="5"/>
      <c r="G2074" s="5"/>
    </row>
    <row r="2075" spans="5:7" x14ac:dyDescent="0.25">
      <c r="E2075" s="5"/>
      <c r="F2075" s="5"/>
      <c r="G2075" s="5"/>
    </row>
    <row r="2076" spans="5:7" x14ac:dyDescent="0.25">
      <c r="E2076" s="5"/>
      <c r="F2076" s="5"/>
      <c r="G2076" s="5"/>
    </row>
    <row r="2077" spans="5:7" x14ac:dyDescent="0.25">
      <c r="E2077" s="5"/>
      <c r="F2077" s="5"/>
      <c r="G2077" s="5"/>
    </row>
    <row r="2078" spans="5:7" x14ac:dyDescent="0.25">
      <c r="E2078" s="5"/>
      <c r="F2078" s="5"/>
      <c r="G2078" s="5"/>
    </row>
    <row r="2079" spans="5:7" x14ac:dyDescent="0.25">
      <c r="E2079" s="5"/>
      <c r="F2079" s="5"/>
      <c r="G2079" s="5"/>
    </row>
    <row r="2080" spans="5:7" x14ac:dyDescent="0.25">
      <c r="E2080" s="5"/>
      <c r="F2080" s="5"/>
      <c r="G2080" s="5"/>
    </row>
    <row r="2081" spans="5:7" x14ac:dyDescent="0.25">
      <c r="E2081" s="5"/>
      <c r="F2081" s="5"/>
      <c r="G2081" s="5"/>
    </row>
    <row r="2082" spans="5:7" x14ac:dyDescent="0.25">
      <c r="E2082" s="5"/>
      <c r="F2082" s="5"/>
      <c r="G2082" s="5"/>
    </row>
    <row r="2083" spans="5:7" x14ac:dyDescent="0.25">
      <c r="E2083" s="5"/>
      <c r="F2083" s="5"/>
      <c r="G2083" s="5"/>
    </row>
    <row r="2084" spans="5:7" x14ac:dyDescent="0.25">
      <c r="E2084" s="5"/>
      <c r="F2084" s="5"/>
      <c r="G2084" s="5"/>
    </row>
    <row r="2085" spans="5:7" x14ac:dyDescent="0.25">
      <c r="E2085" s="5"/>
      <c r="F2085" s="5"/>
      <c r="G2085" s="5"/>
    </row>
    <row r="2086" spans="5:7" x14ac:dyDescent="0.25">
      <c r="E2086" s="5"/>
      <c r="F2086" s="5"/>
      <c r="G2086" s="5"/>
    </row>
    <row r="2087" spans="5:7" x14ac:dyDescent="0.25">
      <c r="E2087" s="5"/>
      <c r="F2087" s="5"/>
      <c r="G2087" s="5"/>
    </row>
    <row r="2088" spans="5:7" x14ac:dyDescent="0.25">
      <c r="E2088" s="5"/>
      <c r="F2088" s="5"/>
      <c r="G2088" s="5"/>
    </row>
    <row r="2089" spans="5:7" x14ac:dyDescent="0.25">
      <c r="E2089" s="5"/>
      <c r="F2089" s="5"/>
      <c r="G2089" s="5"/>
    </row>
    <row r="2090" spans="5:7" x14ac:dyDescent="0.25">
      <c r="E2090" s="5"/>
      <c r="F2090" s="5"/>
      <c r="G2090" s="5"/>
    </row>
    <row r="2091" spans="5:7" x14ac:dyDescent="0.25">
      <c r="E2091" s="5"/>
      <c r="F2091" s="5"/>
      <c r="G2091" s="5"/>
    </row>
    <row r="2092" spans="5:7" x14ac:dyDescent="0.25">
      <c r="E2092" s="5"/>
      <c r="F2092" s="5"/>
      <c r="G2092" s="5"/>
    </row>
    <row r="2093" spans="5:7" x14ac:dyDescent="0.25">
      <c r="E2093" s="5"/>
      <c r="F2093" s="5"/>
      <c r="G2093" s="5"/>
    </row>
    <row r="2094" spans="5:7" x14ac:dyDescent="0.25">
      <c r="E2094" s="5"/>
      <c r="F2094" s="5"/>
      <c r="G2094" s="5"/>
    </row>
    <row r="2095" spans="5:7" x14ac:dyDescent="0.25">
      <c r="E2095" s="5"/>
      <c r="F2095" s="5"/>
      <c r="G2095" s="5"/>
    </row>
    <row r="2096" spans="5:7" x14ac:dyDescent="0.25">
      <c r="E2096" s="5"/>
      <c r="F2096" s="5"/>
      <c r="G2096" s="5"/>
    </row>
    <row r="2097" spans="5:7" x14ac:dyDescent="0.25">
      <c r="E2097" s="5"/>
      <c r="F2097" s="5"/>
      <c r="G2097" s="5"/>
    </row>
    <row r="2098" spans="5:7" x14ac:dyDescent="0.25">
      <c r="E2098" s="5"/>
      <c r="F2098" s="5"/>
      <c r="G2098" s="5"/>
    </row>
    <row r="2099" spans="5:7" x14ac:dyDescent="0.25">
      <c r="E2099" s="5"/>
      <c r="F2099" s="5"/>
      <c r="G2099" s="5"/>
    </row>
    <row r="2100" spans="5:7" x14ac:dyDescent="0.25">
      <c r="E2100" s="5"/>
      <c r="F2100" s="5"/>
      <c r="G2100" s="5"/>
    </row>
    <row r="2101" spans="5:7" x14ac:dyDescent="0.25">
      <c r="E2101" s="5"/>
      <c r="F2101" s="5"/>
      <c r="G2101" s="5"/>
    </row>
    <row r="2102" spans="5:7" x14ac:dyDescent="0.25">
      <c r="E2102" s="5"/>
      <c r="F2102" s="5"/>
      <c r="G2102" s="5"/>
    </row>
    <row r="2103" spans="5:7" x14ac:dyDescent="0.25">
      <c r="E2103" s="5"/>
      <c r="F2103" s="5"/>
      <c r="G2103" s="5"/>
    </row>
    <row r="2104" spans="5:7" x14ac:dyDescent="0.25">
      <c r="E2104" s="5"/>
      <c r="F2104" s="5"/>
      <c r="G2104" s="5"/>
    </row>
    <row r="2105" spans="5:7" x14ac:dyDescent="0.25">
      <c r="E2105" s="5"/>
      <c r="F2105" s="5"/>
      <c r="G2105" s="5"/>
    </row>
    <row r="2106" spans="5:7" x14ac:dyDescent="0.25">
      <c r="E2106" s="5"/>
      <c r="F2106" s="5"/>
      <c r="G2106" s="5"/>
    </row>
    <row r="2107" spans="5:7" x14ac:dyDescent="0.25">
      <c r="E2107" s="5"/>
      <c r="F2107" s="5"/>
      <c r="G2107" s="5"/>
    </row>
    <row r="2108" spans="5:7" x14ac:dyDescent="0.25">
      <c r="E2108" s="5"/>
      <c r="F2108" s="5"/>
      <c r="G2108" s="5"/>
    </row>
    <row r="2109" spans="5:7" x14ac:dyDescent="0.25">
      <c r="E2109" s="5"/>
      <c r="F2109" s="5"/>
      <c r="G2109" s="5"/>
    </row>
    <row r="2110" spans="5:7" x14ac:dyDescent="0.25">
      <c r="E2110" s="5"/>
      <c r="F2110" s="5"/>
      <c r="G2110" s="5"/>
    </row>
    <row r="2111" spans="5:7" x14ac:dyDescent="0.25">
      <c r="E2111" s="5"/>
      <c r="F2111" s="5"/>
      <c r="G2111" s="5"/>
    </row>
    <row r="2112" spans="5:7" x14ac:dyDescent="0.25">
      <c r="E2112" s="5"/>
      <c r="F2112" s="5"/>
      <c r="G2112" s="5"/>
    </row>
    <row r="2113" spans="5:7" x14ac:dyDescent="0.25">
      <c r="E2113" s="5"/>
      <c r="F2113" s="5"/>
      <c r="G2113" s="5"/>
    </row>
    <row r="2114" spans="5:7" x14ac:dyDescent="0.25">
      <c r="E2114" s="5"/>
      <c r="F2114" s="5"/>
      <c r="G2114" s="5"/>
    </row>
    <row r="2115" spans="5:7" x14ac:dyDescent="0.25">
      <c r="E2115" s="5"/>
      <c r="F2115" s="5"/>
      <c r="G2115" s="5"/>
    </row>
    <row r="2116" spans="5:7" x14ac:dyDescent="0.25">
      <c r="E2116" s="5"/>
      <c r="F2116" s="5"/>
      <c r="G2116" s="5"/>
    </row>
    <row r="2117" spans="5:7" x14ac:dyDescent="0.25">
      <c r="E2117" s="5"/>
      <c r="F2117" s="5"/>
      <c r="G2117" s="5"/>
    </row>
    <row r="2118" spans="5:7" x14ac:dyDescent="0.25">
      <c r="E2118" s="5"/>
      <c r="F2118" s="5"/>
      <c r="G2118" s="5"/>
    </row>
    <row r="2119" spans="5:7" x14ac:dyDescent="0.25">
      <c r="E2119" s="5"/>
      <c r="F2119" s="5"/>
      <c r="G2119" s="5"/>
    </row>
    <row r="2120" spans="5:7" x14ac:dyDescent="0.25">
      <c r="E2120" s="5"/>
      <c r="F2120" s="5"/>
      <c r="G2120" s="5"/>
    </row>
    <row r="2121" spans="5:7" x14ac:dyDescent="0.25">
      <c r="E2121" s="5"/>
      <c r="F2121" s="5"/>
      <c r="G2121" s="5"/>
    </row>
    <row r="2122" spans="5:7" x14ac:dyDescent="0.25">
      <c r="E2122" s="5"/>
      <c r="F2122" s="5"/>
      <c r="G2122" s="5"/>
    </row>
    <row r="2123" spans="5:7" x14ac:dyDescent="0.25">
      <c r="E2123" s="5"/>
      <c r="F2123" s="5"/>
      <c r="G2123" s="5"/>
    </row>
    <row r="2124" spans="5:7" x14ac:dyDescent="0.25">
      <c r="E2124" s="5"/>
      <c r="F2124" s="5"/>
      <c r="G2124" s="5"/>
    </row>
    <row r="2125" spans="5:7" x14ac:dyDescent="0.25">
      <c r="E2125" s="5"/>
      <c r="F2125" s="5"/>
      <c r="G2125" s="5"/>
    </row>
    <row r="2126" spans="5:7" x14ac:dyDescent="0.25">
      <c r="E2126" s="5"/>
      <c r="F2126" s="5"/>
      <c r="G2126" s="5"/>
    </row>
    <row r="2127" spans="5:7" x14ac:dyDescent="0.25">
      <c r="E2127" s="5"/>
      <c r="F2127" s="5"/>
      <c r="G2127" s="5"/>
    </row>
    <row r="2128" spans="5:7" x14ac:dyDescent="0.25">
      <c r="E2128" s="5"/>
      <c r="F2128" s="5"/>
      <c r="G2128" s="5"/>
    </row>
    <row r="2129" spans="5:7" x14ac:dyDescent="0.25">
      <c r="E2129" s="5"/>
      <c r="F2129" s="5"/>
      <c r="G2129" s="5"/>
    </row>
    <row r="2130" spans="5:7" x14ac:dyDescent="0.25">
      <c r="E2130" s="5"/>
      <c r="F2130" s="5"/>
      <c r="G2130" s="5"/>
    </row>
    <row r="2131" spans="5:7" x14ac:dyDescent="0.25">
      <c r="E2131" s="5"/>
      <c r="F2131" s="5"/>
      <c r="G2131" s="5"/>
    </row>
    <row r="2132" spans="5:7" x14ac:dyDescent="0.25">
      <c r="E2132" s="5"/>
      <c r="F2132" s="5"/>
      <c r="G2132" s="5"/>
    </row>
    <row r="2133" spans="5:7" x14ac:dyDescent="0.25">
      <c r="E2133" s="5"/>
      <c r="F2133" s="5"/>
      <c r="G2133" s="5"/>
    </row>
    <row r="2134" spans="5:7" x14ac:dyDescent="0.25">
      <c r="E2134" s="5"/>
      <c r="F2134" s="5"/>
      <c r="G2134" s="5"/>
    </row>
    <row r="2135" spans="5:7" x14ac:dyDescent="0.25">
      <c r="E2135" s="5"/>
      <c r="F2135" s="5"/>
      <c r="G2135" s="5"/>
    </row>
    <row r="2136" spans="5:7" x14ac:dyDescent="0.25">
      <c r="E2136" s="5"/>
      <c r="F2136" s="5"/>
      <c r="G2136" s="5"/>
    </row>
    <row r="2137" spans="5:7" x14ac:dyDescent="0.25">
      <c r="E2137" s="5"/>
      <c r="F2137" s="5"/>
      <c r="G2137" s="5"/>
    </row>
    <row r="2138" spans="5:7" x14ac:dyDescent="0.25">
      <c r="E2138" s="5"/>
      <c r="F2138" s="5"/>
      <c r="G2138" s="5"/>
    </row>
    <row r="2139" spans="5:7" x14ac:dyDescent="0.25">
      <c r="E2139" s="5"/>
      <c r="F2139" s="5"/>
      <c r="G2139" s="5"/>
    </row>
    <row r="2140" spans="5:7" x14ac:dyDescent="0.25">
      <c r="E2140" s="5"/>
      <c r="F2140" s="5"/>
      <c r="G2140" s="5"/>
    </row>
    <row r="2141" spans="5:7" x14ac:dyDescent="0.25">
      <c r="E2141" s="5"/>
      <c r="F2141" s="5"/>
      <c r="G2141" s="5"/>
    </row>
    <row r="2142" spans="5:7" x14ac:dyDescent="0.25">
      <c r="E2142" s="5"/>
      <c r="F2142" s="5"/>
      <c r="G2142" s="5"/>
    </row>
    <row r="2143" spans="5:7" x14ac:dyDescent="0.25">
      <c r="E2143" s="5"/>
      <c r="F2143" s="5"/>
      <c r="G2143" s="5"/>
    </row>
    <row r="2144" spans="5:7" x14ac:dyDescent="0.25">
      <c r="E2144" s="5"/>
      <c r="F2144" s="5"/>
      <c r="G2144" s="5"/>
    </row>
    <row r="2145" spans="5:7" x14ac:dyDescent="0.25">
      <c r="E2145" s="5"/>
      <c r="F2145" s="5"/>
      <c r="G2145" s="5"/>
    </row>
    <row r="2146" spans="5:7" x14ac:dyDescent="0.25">
      <c r="E2146" s="5"/>
      <c r="F2146" s="5"/>
      <c r="G2146" s="5"/>
    </row>
    <row r="2147" spans="5:7" x14ac:dyDescent="0.25">
      <c r="E2147" s="5"/>
      <c r="F2147" s="5"/>
      <c r="G2147" s="5"/>
    </row>
    <row r="2148" spans="5:7" x14ac:dyDescent="0.25">
      <c r="E2148" s="5"/>
      <c r="F2148" s="5"/>
      <c r="G2148" s="5"/>
    </row>
    <row r="2149" spans="5:7" x14ac:dyDescent="0.25">
      <c r="E2149" s="5"/>
      <c r="F2149" s="5"/>
      <c r="G2149" s="5"/>
    </row>
    <row r="2150" spans="5:7" x14ac:dyDescent="0.25">
      <c r="E2150" s="5"/>
      <c r="F2150" s="5"/>
      <c r="G2150" s="5"/>
    </row>
    <row r="2151" spans="5:7" x14ac:dyDescent="0.25">
      <c r="E2151" s="5"/>
      <c r="F2151" s="5"/>
      <c r="G2151" s="5"/>
    </row>
    <row r="2152" spans="5:7" x14ac:dyDescent="0.25">
      <c r="E2152" s="5"/>
      <c r="F2152" s="5"/>
      <c r="G2152" s="5"/>
    </row>
    <row r="2153" spans="5:7" x14ac:dyDescent="0.25">
      <c r="E2153" s="5"/>
      <c r="F2153" s="5"/>
      <c r="G2153" s="5"/>
    </row>
    <row r="2154" spans="5:7" x14ac:dyDescent="0.25">
      <c r="E2154" s="5"/>
      <c r="F2154" s="5"/>
      <c r="G2154" s="5"/>
    </row>
    <row r="2155" spans="5:7" x14ac:dyDescent="0.25">
      <c r="E2155" s="5"/>
      <c r="F2155" s="5"/>
      <c r="G2155" s="5"/>
    </row>
    <row r="2156" spans="5:7" x14ac:dyDescent="0.25">
      <c r="E2156" s="5"/>
      <c r="F2156" s="5"/>
      <c r="G2156" s="5"/>
    </row>
    <row r="2157" spans="5:7" x14ac:dyDescent="0.25">
      <c r="E2157" s="5"/>
      <c r="F2157" s="5"/>
      <c r="G2157" s="5"/>
    </row>
    <row r="2158" spans="5:7" x14ac:dyDescent="0.25">
      <c r="E2158" s="5"/>
      <c r="F2158" s="5"/>
      <c r="G2158" s="5"/>
    </row>
    <row r="2159" spans="5:7" x14ac:dyDescent="0.25">
      <c r="E2159" s="5"/>
      <c r="F2159" s="5"/>
      <c r="G2159" s="5"/>
    </row>
    <row r="2160" spans="5:7" x14ac:dyDescent="0.25">
      <c r="E2160" s="5"/>
      <c r="F2160" s="5"/>
      <c r="G2160" s="5"/>
    </row>
    <row r="2161" spans="5:7" x14ac:dyDescent="0.25">
      <c r="E2161" s="5"/>
      <c r="F2161" s="5"/>
      <c r="G2161" s="5"/>
    </row>
    <row r="2162" spans="5:7" x14ac:dyDescent="0.25">
      <c r="E2162" s="5"/>
      <c r="F2162" s="5"/>
      <c r="G2162" s="5"/>
    </row>
    <row r="2163" spans="5:7" x14ac:dyDescent="0.25">
      <c r="E2163" s="5"/>
      <c r="F2163" s="5"/>
      <c r="G2163" s="5"/>
    </row>
    <row r="2164" spans="5:7" x14ac:dyDescent="0.25">
      <c r="E2164" s="5"/>
      <c r="F2164" s="5"/>
      <c r="G2164" s="5"/>
    </row>
    <row r="2165" spans="5:7" x14ac:dyDescent="0.25">
      <c r="E2165" s="5"/>
      <c r="F2165" s="5"/>
      <c r="G2165" s="5"/>
    </row>
    <row r="2166" spans="5:7" x14ac:dyDescent="0.25">
      <c r="E2166" s="5"/>
      <c r="F2166" s="5"/>
      <c r="G2166" s="5"/>
    </row>
    <row r="2167" spans="5:7" x14ac:dyDescent="0.25">
      <c r="E2167" s="5"/>
      <c r="F2167" s="5"/>
      <c r="G2167" s="5"/>
    </row>
    <row r="2168" spans="5:7" x14ac:dyDescent="0.25">
      <c r="E2168" s="5"/>
      <c r="F2168" s="5"/>
      <c r="G2168" s="5"/>
    </row>
    <row r="2169" spans="5:7" x14ac:dyDescent="0.25">
      <c r="E2169" s="5"/>
      <c r="F2169" s="5"/>
      <c r="G2169" s="5"/>
    </row>
    <row r="2170" spans="5:7" x14ac:dyDescent="0.25">
      <c r="E2170" s="5"/>
      <c r="F2170" s="5"/>
      <c r="G2170" s="5"/>
    </row>
    <row r="2171" spans="5:7" x14ac:dyDescent="0.25">
      <c r="E2171" s="5"/>
      <c r="F2171" s="5"/>
      <c r="G2171" s="5"/>
    </row>
    <row r="2172" spans="5:7" x14ac:dyDescent="0.25">
      <c r="E2172" s="5"/>
      <c r="F2172" s="5"/>
      <c r="G2172" s="5"/>
    </row>
    <row r="2173" spans="5:7" x14ac:dyDescent="0.25">
      <c r="E2173" s="5"/>
      <c r="F2173" s="5"/>
      <c r="G2173" s="5"/>
    </row>
    <row r="2174" spans="5:7" x14ac:dyDescent="0.25">
      <c r="E2174" s="5"/>
      <c r="F2174" s="5"/>
      <c r="G2174" s="5"/>
    </row>
    <row r="2175" spans="5:7" x14ac:dyDescent="0.25">
      <c r="E2175" s="5"/>
      <c r="F2175" s="5"/>
      <c r="G2175" s="5"/>
    </row>
    <row r="2176" spans="5:7" x14ac:dyDescent="0.25">
      <c r="E2176" s="5"/>
      <c r="F2176" s="5"/>
      <c r="G2176" s="5"/>
    </row>
    <row r="2177" spans="5:15" x14ac:dyDescent="0.25">
      <c r="E2177" s="5"/>
      <c r="F2177" s="5"/>
      <c r="G2177" s="5"/>
    </row>
    <row r="2178" spans="5:15" x14ac:dyDescent="0.25">
      <c r="E2178" s="5"/>
      <c r="F2178" s="5"/>
      <c r="G2178" s="5"/>
    </row>
    <row r="2179" spans="5:15" x14ac:dyDescent="0.25">
      <c r="E2179" s="5"/>
      <c r="F2179" s="5"/>
      <c r="G2179" s="5"/>
    </row>
    <row r="2180" spans="5:15" x14ac:dyDescent="0.25">
      <c r="E2180" s="5"/>
      <c r="F2180" s="5"/>
      <c r="G2180" s="5"/>
    </row>
    <row r="2181" spans="5:15" x14ac:dyDescent="0.25">
      <c r="E2181" s="5"/>
      <c r="F2181" s="5"/>
      <c r="G2181" s="5"/>
    </row>
    <row r="2182" spans="5:15" x14ac:dyDescent="0.25">
      <c r="E2182" s="5"/>
      <c r="F2182" s="5"/>
      <c r="G2182" s="5"/>
    </row>
    <row r="2183" spans="5:15" x14ac:dyDescent="0.25">
      <c r="E2183" s="5"/>
      <c r="F2183" s="5"/>
      <c r="G2183" s="5"/>
    </row>
    <row r="2184" spans="5:15" x14ac:dyDescent="0.25">
      <c r="E2184" s="5"/>
      <c r="F2184" s="5"/>
      <c r="G2184" s="5"/>
    </row>
    <row r="2185" spans="5:15" x14ac:dyDescent="0.25">
      <c r="E2185" s="5"/>
      <c r="F2185" s="5"/>
      <c r="G2185" s="5"/>
    </row>
    <row r="2186" spans="5:15" x14ac:dyDescent="0.25">
      <c r="E2186" s="5"/>
      <c r="F2186" s="5"/>
      <c r="G2186" s="5"/>
    </row>
    <row r="2187" spans="5:15" x14ac:dyDescent="0.25">
      <c r="E2187" s="5"/>
      <c r="F2187" s="5"/>
      <c r="G2187" s="5"/>
      <c r="O2187" s="5"/>
    </row>
    <row r="2188" spans="5:15" x14ac:dyDescent="0.25">
      <c r="E2188" s="5"/>
      <c r="F2188" s="5"/>
      <c r="G2188" s="5"/>
    </row>
    <row r="2189" spans="5:15" x14ac:dyDescent="0.25">
      <c r="E2189" s="5"/>
      <c r="F2189" s="5"/>
      <c r="G2189" s="5"/>
    </row>
    <row r="2190" spans="5:15" x14ac:dyDescent="0.25">
      <c r="E2190" s="5"/>
      <c r="F2190" s="5"/>
      <c r="G2190" s="5"/>
    </row>
    <row r="2191" spans="5:15" x14ac:dyDescent="0.25">
      <c r="E2191" s="5"/>
      <c r="F2191" s="5"/>
      <c r="G2191" s="5"/>
    </row>
    <row r="2192" spans="5:15" x14ac:dyDescent="0.25">
      <c r="E2192" s="5"/>
      <c r="F2192" s="5"/>
      <c r="G2192" s="5"/>
    </row>
    <row r="2193" spans="5:7" x14ac:dyDescent="0.25">
      <c r="E2193" s="5"/>
      <c r="F2193" s="5"/>
      <c r="G2193" s="5"/>
    </row>
    <row r="2194" spans="5:7" x14ac:dyDescent="0.25">
      <c r="E2194" s="5"/>
      <c r="F2194" s="5"/>
      <c r="G2194" s="5"/>
    </row>
    <row r="2195" spans="5:7" x14ac:dyDescent="0.25">
      <c r="E2195" s="5"/>
      <c r="F2195" s="5"/>
      <c r="G2195" s="5"/>
    </row>
    <row r="2196" spans="5:7" x14ac:dyDescent="0.25">
      <c r="E2196" s="5"/>
      <c r="F2196" s="5"/>
      <c r="G2196" s="5"/>
    </row>
    <row r="2197" spans="5:7" x14ac:dyDescent="0.25">
      <c r="E2197" s="5"/>
      <c r="F2197" s="5"/>
      <c r="G2197" s="5"/>
    </row>
    <row r="2198" spans="5:7" x14ac:dyDescent="0.25">
      <c r="E2198" s="5"/>
      <c r="F2198" s="5"/>
      <c r="G2198" s="5"/>
    </row>
    <row r="2199" spans="5:7" x14ac:dyDescent="0.25">
      <c r="E2199" s="5"/>
      <c r="F2199" s="5"/>
      <c r="G2199" s="5"/>
    </row>
    <row r="2200" spans="5:7" x14ac:dyDescent="0.25">
      <c r="E2200" s="5"/>
      <c r="F2200" s="5"/>
      <c r="G2200" s="5"/>
    </row>
    <row r="2201" spans="5:7" x14ac:dyDescent="0.25">
      <c r="E2201" s="5"/>
      <c r="F2201" s="5"/>
      <c r="G2201" s="5"/>
    </row>
    <row r="2202" spans="5:7" x14ac:dyDescent="0.25">
      <c r="E2202" s="5"/>
      <c r="F2202" s="5"/>
      <c r="G2202" s="5"/>
    </row>
    <row r="2203" spans="5:7" x14ac:dyDescent="0.25">
      <c r="E2203" s="5"/>
      <c r="F2203" s="5"/>
      <c r="G2203" s="5"/>
    </row>
    <row r="2204" spans="5:7" x14ac:dyDescent="0.25">
      <c r="E2204" s="5"/>
      <c r="F2204" s="5"/>
      <c r="G2204" s="5"/>
    </row>
    <row r="2205" spans="5:7" x14ac:dyDescent="0.25">
      <c r="E2205" s="5"/>
      <c r="F2205" s="5"/>
      <c r="G2205" s="5"/>
    </row>
    <row r="2206" spans="5:7" x14ac:dyDescent="0.25">
      <c r="E2206" s="5"/>
      <c r="F2206" s="5"/>
      <c r="G2206" s="5"/>
    </row>
    <row r="2207" spans="5:7" x14ac:dyDescent="0.25">
      <c r="E2207" s="5"/>
      <c r="F2207" s="5"/>
      <c r="G2207" s="5"/>
    </row>
    <row r="2208" spans="5:7" x14ac:dyDescent="0.25">
      <c r="E2208" s="5"/>
      <c r="F2208" s="5"/>
      <c r="G2208" s="5"/>
    </row>
    <row r="2209" spans="5:7" x14ac:dyDescent="0.25">
      <c r="E2209" s="5"/>
      <c r="F2209" s="5"/>
      <c r="G2209" s="5"/>
    </row>
    <row r="2210" spans="5:7" x14ac:dyDescent="0.25">
      <c r="E2210" s="5"/>
      <c r="F2210" s="5"/>
      <c r="G2210" s="5"/>
    </row>
    <row r="2211" spans="5:7" x14ac:dyDescent="0.25">
      <c r="E2211" s="5"/>
      <c r="F2211" s="5"/>
      <c r="G2211" s="5"/>
    </row>
    <row r="2212" spans="5:7" x14ac:dyDescent="0.25">
      <c r="E2212" s="5"/>
      <c r="F2212" s="5"/>
      <c r="G2212" s="5"/>
    </row>
    <row r="2213" spans="5:7" x14ac:dyDescent="0.25">
      <c r="E2213" s="5"/>
      <c r="F2213" s="5"/>
      <c r="G2213" s="5"/>
    </row>
    <row r="2214" spans="5:7" x14ac:dyDescent="0.25">
      <c r="E2214" s="5"/>
      <c r="F2214" s="5"/>
      <c r="G2214" s="5"/>
    </row>
    <row r="2215" spans="5:7" x14ac:dyDescent="0.25">
      <c r="E2215" s="5"/>
      <c r="F2215" s="5"/>
      <c r="G2215" s="5"/>
    </row>
    <row r="2216" spans="5:7" x14ac:dyDescent="0.25">
      <c r="E2216" s="5"/>
      <c r="F2216" s="5"/>
      <c r="G2216" s="5"/>
    </row>
    <row r="2217" spans="5:7" x14ac:dyDescent="0.25">
      <c r="E2217" s="5"/>
      <c r="F2217" s="5"/>
      <c r="G2217" s="5"/>
    </row>
    <row r="2218" spans="5:7" x14ac:dyDescent="0.25">
      <c r="E2218" s="5"/>
      <c r="F2218" s="5"/>
      <c r="G2218" s="5"/>
    </row>
    <row r="2219" spans="5:7" x14ac:dyDescent="0.25">
      <c r="E2219" s="5"/>
      <c r="F2219" s="5"/>
      <c r="G2219" s="5"/>
    </row>
    <row r="2220" spans="5:7" x14ac:dyDescent="0.25">
      <c r="E2220" s="5"/>
      <c r="F2220" s="5"/>
      <c r="G2220" s="5"/>
    </row>
    <row r="2221" spans="5:7" x14ac:dyDescent="0.25">
      <c r="E2221" s="5"/>
      <c r="F2221" s="5"/>
      <c r="G2221" s="5"/>
    </row>
    <row r="2222" spans="5:7" x14ac:dyDescent="0.25">
      <c r="E2222" s="5"/>
      <c r="F2222" s="5"/>
      <c r="G2222" s="5"/>
    </row>
    <row r="2223" spans="5:7" x14ac:dyDescent="0.25">
      <c r="E2223" s="5"/>
      <c r="F2223" s="5"/>
      <c r="G2223" s="5"/>
    </row>
    <row r="2224" spans="5:7" x14ac:dyDescent="0.25">
      <c r="E2224" s="5"/>
      <c r="F2224" s="5"/>
      <c r="G2224" s="5"/>
    </row>
    <row r="2225" spans="5:17" x14ac:dyDescent="0.25">
      <c r="E2225" s="5"/>
      <c r="F2225" s="5"/>
      <c r="G2225" s="5"/>
    </row>
    <row r="2226" spans="5:17" x14ac:dyDescent="0.25">
      <c r="E2226" s="5"/>
      <c r="F2226" s="5"/>
      <c r="G2226" s="5"/>
    </row>
    <row r="2227" spans="5:17" x14ac:dyDescent="0.25">
      <c r="E2227" s="5"/>
      <c r="F2227" s="5"/>
      <c r="G2227" s="5"/>
    </row>
    <row r="2228" spans="5:17" x14ac:dyDescent="0.25">
      <c r="E2228" s="5"/>
      <c r="F2228" s="5"/>
      <c r="G2228" s="5"/>
    </row>
    <row r="2229" spans="5:17" x14ac:dyDescent="0.25">
      <c r="E2229" s="5"/>
      <c r="F2229" s="5"/>
      <c r="G2229" s="5"/>
    </row>
    <row r="2230" spans="5:17" x14ac:dyDescent="0.25">
      <c r="E2230" s="5"/>
      <c r="F2230" s="5"/>
      <c r="G2230" s="5"/>
    </row>
    <row r="2231" spans="5:17" x14ac:dyDescent="0.25">
      <c r="E2231" s="5"/>
      <c r="F2231" s="5"/>
      <c r="G2231" s="5"/>
    </row>
    <row r="2232" spans="5:17" x14ac:dyDescent="0.25">
      <c r="E2232" s="5"/>
      <c r="F2232" s="5"/>
      <c r="G2232" s="5"/>
    </row>
    <row r="2233" spans="5:17" x14ac:dyDescent="0.25">
      <c r="E2233" s="5"/>
      <c r="F2233" s="5"/>
      <c r="G2233" s="5"/>
    </row>
    <row r="2234" spans="5:17" x14ac:dyDescent="0.25">
      <c r="E2234" s="5"/>
      <c r="F2234" s="5"/>
      <c r="G2234" s="5"/>
    </row>
    <row r="2235" spans="5:17" x14ac:dyDescent="0.25">
      <c r="E2235" s="5"/>
      <c r="F2235" s="5"/>
      <c r="G2235" s="5"/>
    </row>
    <row r="2236" spans="5:17" x14ac:dyDescent="0.25">
      <c r="E2236" s="5"/>
      <c r="F2236" s="5"/>
      <c r="G2236" s="5"/>
    </row>
    <row r="2237" spans="5:17" x14ac:dyDescent="0.25">
      <c r="E2237" s="5"/>
      <c r="F2237" s="5"/>
      <c r="G2237" s="5"/>
    </row>
    <row r="2238" spans="5:17" x14ac:dyDescent="0.25">
      <c r="E2238" s="5"/>
      <c r="F2238" s="5"/>
      <c r="G2238" s="5"/>
    </row>
    <row r="2239" spans="5:17" x14ac:dyDescent="0.25">
      <c r="E2239" s="5"/>
      <c r="F2239" s="5"/>
      <c r="G2239" s="5"/>
    </row>
    <row r="2240" spans="5:17" x14ac:dyDescent="0.25">
      <c r="E2240" s="5"/>
      <c r="F2240" s="5"/>
      <c r="G2240" s="5"/>
      <c r="H2240" s="5"/>
      <c r="I2240" s="5"/>
      <c r="Q2240" s="5"/>
    </row>
    <row r="2241" spans="5:13" x14ac:dyDescent="0.25">
      <c r="E2241" s="5"/>
      <c r="F2241" s="5"/>
      <c r="G2241" s="5"/>
      <c r="M2241" s="5"/>
    </row>
    <row r="2242" spans="5:13" x14ac:dyDescent="0.25">
      <c r="E2242" s="5"/>
      <c r="F2242" s="5"/>
      <c r="G2242" s="5"/>
    </row>
    <row r="2243" spans="5:13" x14ac:dyDescent="0.25">
      <c r="E2243" s="5"/>
      <c r="F2243" s="5"/>
      <c r="G2243" s="5"/>
    </row>
    <row r="2244" spans="5:13" x14ac:dyDescent="0.25">
      <c r="E2244" s="5"/>
      <c r="F2244" s="5"/>
      <c r="G2244" s="5"/>
    </row>
    <row r="2245" spans="5:13" x14ac:dyDescent="0.25">
      <c r="E2245" s="5"/>
      <c r="F2245" s="5"/>
      <c r="G2245" s="5"/>
    </row>
    <row r="2246" spans="5:13" x14ac:dyDescent="0.25">
      <c r="E2246" s="5"/>
      <c r="F2246" s="5"/>
      <c r="G2246" s="5"/>
    </row>
    <row r="2247" spans="5:13" x14ac:dyDescent="0.25">
      <c r="E2247" s="5"/>
      <c r="F2247" s="5"/>
      <c r="G2247" s="5"/>
    </row>
    <row r="2248" spans="5:13" x14ac:dyDescent="0.25">
      <c r="E2248" s="5"/>
      <c r="F2248" s="5"/>
      <c r="G2248" s="5"/>
    </row>
    <row r="2249" spans="5:13" x14ac:dyDescent="0.25">
      <c r="E2249" s="5"/>
      <c r="F2249" s="5"/>
      <c r="G2249" s="5"/>
    </row>
    <row r="2250" spans="5:13" x14ac:dyDescent="0.25">
      <c r="E2250" s="5"/>
      <c r="F2250" s="5"/>
      <c r="G2250" s="5"/>
    </row>
    <row r="2251" spans="5:13" x14ac:dyDescent="0.25">
      <c r="E2251" s="5"/>
      <c r="F2251" s="5"/>
      <c r="G2251" s="5"/>
    </row>
    <row r="2252" spans="5:13" x14ac:dyDescent="0.25">
      <c r="E2252" s="5"/>
      <c r="F2252" s="5"/>
      <c r="G2252" s="5"/>
    </row>
    <row r="2253" spans="5:13" x14ac:dyDescent="0.25">
      <c r="E2253" s="5"/>
      <c r="F2253" s="5"/>
      <c r="G2253" s="5"/>
    </row>
    <row r="2254" spans="5:13" x14ac:dyDescent="0.25">
      <c r="E2254" s="5"/>
      <c r="F2254" s="5"/>
      <c r="G2254" s="5"/>
    </row>
    <row r="2255" spans="5:13" x14ac:dyDescent="0.25">
      <c r="E2255" s="5"/>
      <c r="F2255" s="5"/>
      <c r="G2255" s="5"/>
    </row>
    <row r="2256" spans="5:13" x14ac:dyDescent="0.25">
      <c r="E2256" s="5"/>
      <c r="F2256" s="5"/>
      <c r="G2256" s="5"/>
    </row>
    <row r="2257" spans="5:7" x14ac:dyDescent="0.25">
      <c r="E2257" s="5"/>
      <c r="F2257" s="5"/>
      <c r="G2257" s="5"/>
    </row>
    <row r="2258" spans="5:7" x14ac:dyDescent="0.25">
      <c r="E2258" s="5"/>
      <c r="F2258" s="5"/>
      <c r="G2258" s="5"/>
    </row>
    <row r="2259" spans="5:7" x14ac:dyDescent="0.25">
      <c r="E2259" s="5"/>
      <c r="F2259" s="5"/>
      <c r="G2259" s="5"/>
    </row>
    <row r="2260" spans="5:7" x14ac:dyDescent="0.25">
      <c r="E2260" s="5"/>
      <c r="F2260" s="5"/>
      <c r="G2260" s="5"/>
    </row>
    <row r="2261" spans="5:7" x14ac:dyDescent="0.25">
      <c r="E2261" s="5"/>
      <c r="F2261" s="5"/>
      <c r="G2261" s="5"/>
    </row>
    <row r="2262" spans="5:7" x14ac:dyDescent="0.25">
      <c r="E2262" s="5"/>
      <c r="F2262" s="5"/>
      <c r="G2262" s="5"/>
    </row>
    <row r="2263" spans="5:7" x14ac:dyDescent="0.25">
      <c r="E2263" s="5"/>
      <c r="F2263" s="5"/>
      <c r="G2263" s="5"/>
    </row>
    <row r="2264" spans="5:7" x14ac:dyDescent="0.25">
      <c r="E2264" s="5"/>
      <c r="F2264" s="5"/>
      <c r="G2264" s="5"/>
    </row>
    <row r="2265" spans="5:7" x14ac:dyDescent="0.25">
      <c r="E2265" s="5"/>
      <c r="F2265" s="5"/>
      <c r="G2265" s="5"/>
    </row>
    <row r="2266" spans="5:7" x14ac:dyDescent="0.25">
      <c r="E2266" s="5"/>
      <c r="F2266" s="5"/>
      <c r="G2266" s="5"/>
    </row>
    <row r="2267" spans="5:7" x14ac:dyDescent="0.25">
      <c r="E2267" s="5"/>
      <c r="F2267" s="5"/>
      <c r="G2267" s="5"/>
    </row>
    <row r="2268" spans="5:7" x14ac:dyDescent="0.25">
      <c r="E2268" s="5"/>
      <c r="F2268" s="5"/>
      <c r="G2268" s="5"/>
    </row>
    <row r="2269" spans="5:7" x14ac:dyDescent="0.25">
      <c r="E2269" s="5"/>
      <c r="F2269" s="5"/>
      <c r="G2269" s="5"/>
    </row>
    <row r="2270" spans="5:7" x14ac:dyDescent="0.25">
      <c r="E2270" s="5"/>
      <c r="F2270" s="5"/>
      <c r="G2270" s="5"/>
    </row>
    <row r="2271" spans="5:7" x14ac:dyDescent="0.25">
      <c r="E2271" s="5"/>
      <c r="F2271" s="5"/>
      <c r="G2271" s="5"/>
    </row>
    <row r="2272" spans="5:7" x14ac:dyDescent="0.25">
      <c r="E2272" s="5"/>
      <c r="F2272" s="5"/>
      <c r="G2272" s="5"/>
    </row>
    <row r="2273" spans="5:11" x14ac:dyDescent="0.25">
      <c r="E2273" s="5"/>
      <c r="F2273" s="5"/>
      <c r="G2273" s="5"/>
    </row>
    <row r="2274" spans="5:11" x14ac:dyDescent="0.25">
      <c r="E2274" s="5"/>
      <c r="F2274" s="5"/>
      <c r="G2274" s="5"/>
    </row>
    <row r="2275" spans="5:11" x14ac:dyDescent="0.25">
      <c r="E2275" s="5"/>
      <c r="F2275" s="5"/>
      <c r="G2275" s="5"/>
    </row>
    <row r="2276" spans="5:11" x14ac:dyDescent="0.25">
      <c r="E2276" s="5"/>
      <c r="F2276" s="5"/>
      <c r="G2276" s="5"/>
    </row>
    <row r="2277" spans="5:11" x14ac:dyDescent="0.25">
      <c r="E2277" s="5"/>
      <c r="F2277" s="5"/>
      <c r="G2277" s="5"/>
    </row>
    <row r="2278" spans="5:11" x14ac:dyDescent="0.25">
      <c r="E2278" s="5"/>
      <c r="F2278" s="5"/>
      <c r="G2278" s="5"/>
      <c r="K2278" s="5"/>
    </row>
    <row r="2279" spans="5:11" x14ac:dyDescent="0.25">
      <c r="E2279" s="5"/>
      <c r="F2279" s="5"/>
      <c r="G2279" s="5"/>
    </row>
    <row r="2280" spans="5:11" x14ac:dyDescent="0.25">
      <c r="E2280" s="5"/>
      <c r="F2280" s="5"/>
      <c r="G2280" s="5"/>
    </row>
    <row r="2281" spans="5:11" x14ac:dyDescent="0.25">
      <c r="E2281" s="5"/>
      <c r="F2281" s="5"/>
      <c r="G2281" s="5"/>
    </row>
    <row r="2282" spans="5:11" x14ac:dyDescent="0.25">
      <c r="E2282" s="5"/>
      <c r="F2282" s="5"/>
      <c r="G2282" s="5"/>
    </row>
    <row r="2283" spans="5:11" x14ac:dyDescent="0.25">
      <c r="E2283" s="5"/>
      <c r="F2283" s="5"/>
      <c r="G2283" s="5"/>
    </row>
    <row r="2284" spans="5:11" x14ac:dyDescent="0.25">
      <c r="E2284" s="5"/>
      <c r="F2284" s="5"/>
      <c r="G2284" s="5"/>
    </row>
    <row r="2285" spans="5:11" x14ac:dyDescent="0.25">
      <c r="E2285" s="5"/>
      <c r="F2285" s="5"/>
      <c r="G2285" s="5"/>
    </row>
    <row r="2286" spans="5:11" x14ac:dyDescent="0.25">
      <c r="E2286" s="5"/>
      <c r="F2286" s="5"/>
      <c r="G2286" s="5"/>
    </row>
    <row r="2287" spans="5:11" x14ac:dyDescent="0.25">
      <c r="E2287" s="5"/>
      <c r="F2287" s="5"/>
      <c r="G2287" s="5"/>
    </row>
    <row r="2288" spans="5:11" x14ac:dyDescent="0.25">
      <c r="E2288" s="5"/>
      <c r="F2288" s="5"/>
      <c r="G2288" s="5"/>
    </row>
    <row r="2289" spans="5:7" x14ac:dyDescent="0.25">
      <c r="E2289" s="5"/>
      <c r="F2289" s="5"/>
      <c r="G2289" s="5"/>
    </row>
    <row r="2290" spans="5:7" x14ac:dyDescent="0.25">
      <c r="E2290" s="5"/>
      <c r="F2290" s="5"/>
      <c r="G2290" s="5"/>
    </row>
    <row r="2291" spans="5:7" x14ac:dyDescent="0.25">
      <c r="E2291" s="5"/>
      <c r="F2291" s="5"/>
      <c r="G2291" s="5"/>
    </row>
    <row r="2292" spans="5:7" x14ac:dyDescent="0.25">
      <c r="E2292" s="5"/>
      <c r="F2292" s="5"/>
      <c r="G2292" s="5"/>
    </row>
    <row r="2293" spans="5:7" x14ac:dyDescent="0.25">
      <c r="E2293" s="5"/>
      <c r="F2293" s="5"/>
      <c r="G2293" s="5"/>
    </row>
    <row r="2294" spans="5:7" x14ac:dyDescent="0.25">
      <c r="E2294" s="5"/>
      <c r="F2294" s="5"/>
      <c r="G2294" s="5"/>
    </row>
    <row r="2295" spans="5:7" x14ac:dyDescent="0.25">
      <c r="E2295" s="5"/>
      <c r="F2295" s="5"/>
      <c r="G2295" s="5"/>
    </row>
    <row r="2296" spans="5:7" x14ac:dyDescent="0.25">
      <c r="E2296" s="5"/>
      <c r="F2296" s="5"/>
      <c r="G2296" s="5"/>
    </row>
    <row r="2297" spans="5:7" x14ac:dyDescent="0.25">
      <c r="E2297" s="5"/>
      <c r="F2297" s="5"/>
      <c r="G2297" s="5"/>
    </row>
    <row r="2298" spans="5:7" x14ac:dyDescent="0.25">
      <c r="E2298" s="5"/>
      <c r="F2298" s="5"/>
      <c r="G2298" s="5"/>
    </row>
    <row r="2299" spans="5:7" x14ac:dyDescent="0.25">
      <c r="E2299" s="5"/>
      <c r="F2299" s="5"/>
      <c r="G2299" s="5"/>
    </row>
    <row r="2300" spans="5:7" x14ac:dyDescent="0.25">
      <c r="E2300" s="5"/>
      <c r="F2300" s="5"/>
      <c r="G2300" s="5"/>
    </row>
    <row r="2301" spans="5:7" x14ac:dyDescent="0.25">
      <c r="E2301" s="5"/>
      <c r="F2301" s="5"/>
      <c r="G2301" s="5"/>
    </row>
    <row r="2302" spans="5:7" x14ac:dyDescent="0.25">
      <c r="E2302" s="5"/>
      <c r="F2302" s="5"/>
      <c r="G2302" s="5"/>
    </row>
    <row r="2303" spans="5:7" x14ac:dyDescent="0.25">
      <c r="E2303" s="5"/>
      <c r="F2303" s="5"/>
      <c r="G2303" s="5"/>
    </row>
    <row r="2304" spans="5:7" x14ac:dyDescent="0.25">
      <c r="E2304" s="5"/>
      <c r="F2304" s="5"/>
      <c r="G2304" s="5"/>
    </row>
    <row r="2305" spans="5:7" x14ac:dyDescent="0.25">
      <c r="E2305" s="5"/>
      <c r="F2305" s="5"/>
      <c r="G2305" s="5"/>
    </row>
    <row r="2306" spans="5:7" x14ac:dyDescent="0.25">
      <c r="E2306" s="5"/>
      <c r="F2306" s="5"/>
      <c r="G2306" s="5"/>
    </row>
    <row r="2307" spans="5:7" x14ac:dyDescent="0.25">
      <c r="E2307" s="5"/>
      <c r="F2307" s="5"/>
      <c r="G2307" s="5"/>
    </row>
    <row r="2308" spans="5:7" x14ac:dyDescent="0.25">
      <c r="E2308" s="5"/>
      <c r="F2308" s="5"/>
      <c r="G2308" s="5"/>
    </row>
    <row r="2309" spans="5:7" x14ac:dyDescent="0.25">
      <c r="E2309" s="5"/>
      <c r="F2309" s="5"/>
      <c r="G2309" s="5"/>
    </row>
    <row r="2310" spans="5:7" x14ac:dyDescent="0.25">
      <c r="E2310" s="5"/>
      <c r="F2310" s="5"/>
      <c r="G2310" s="5"/>
    </row>
    <row r="2311" spans="5:7" x14ac:dyDescent="0.25">
      <c r="E2311" s="5"/>
      <c r="F2311" s="5"/>
      <c r="G2311" s="5"/>
    </row>
    <row r="2312" spans="5:7" x14ac:dyDescent="0.25">
      <c r="E2312" s="5"/>
      <c r="F2312" s="5"/>
      <c r="G2312" s="5"/>
    </row>
    <row r="2313" spans="5:7" x14ac:dyDescent="0.25">
      <c r="E2313" s="5"/>
      <c r="F2313" s="5"/>
      <c r="G2313" s="5"/>
    </row>
    <row r="2314" spans="5:7" x14ac:dyDescent="0.25">
      <c r="E2314" s="5"/>
      <c r="F2314" s="5"/>
      <c r="G2314" s="5"/>
    </row>
    <row r="2315" spans="5:7" x14ac:dyDescent="0.25">
      <c r="E2315" s="5"/>
      <c r="F2315" s="5"/>
      <c r="G2315" s="5"/>
    </row>
    <row r="2316" spans="5:7" x14ac:dyDescent="0.25">
      <c r="E2316" s="5"/>
      <c r="F2316" s="5"/>
      <c r="G2316" s="5"/>
    </row>
    <row r="2317" spans="5:7" x14ac:dyDescent="0.25">
      <c r="E2317" s="5"/>
      <c r="F2317" s="5"/>
      <c r="G2317" s="5"/>
    </row>
    <row r="2318" spans="5:7" x14ac:dyDescent="0.25">
      <c r="E2318" s="5"/>
      <c r="F2318" s="5"/>
      <c r="G2318" s="5"/>
    </row>
    <row r="2319" spans="5:7" x14ac:dyDescent="0.25">
      <c r="E2319" s="5"/>
      <c r="F2319" s="5"/>
      <c r="G2319" s="5"/>
    </row>
    <row r="2320" spans="5:7" x14ac:dyDescent="0.25">
      <c r="E2320" s="5"/>
      <c r="F2320" s="5"/>
      <c r="G2320" s="5"/>
    </row>
    <row r="2321" spans="5:7" x14ac:dyDescent="0.25">
      <c r="E2321" s="5"/>
      <c r="F2321" s="5"/>
      <c r="G2321" s="5"/>
    </row>
    <row r="2322" spans="5:7" x14ac:dyDescent="0.25">
      <c r="E2322" s="5"/>
      <c r="F2322" s="5"/>
      <c r="G2322" s="5"/>
    </row>
    <row r="2323" spans="5:7" x14ac:dyDescent="0.25">
      <c r="E2323" s="5"/>
      <c r="F2323" s="5"/>
      <c r="G2323" s="5"/>
    </row>
    <row r="2324" spans="5:7" x14ac:dyDescent="0.25">
      <c r="E2324" s="5"/>
      <c r="F2324" s="5"/>
      <c r="G2324" s="5"/>
    </row>
    <row r="2325" spans="5:7" x14ac:dyDescent="0.25">
      <c r="E2325" s="5"/>
      <c r="F2325" s="5"/>
      <c r="G2325" s="5"/>
    </row>
    <row r="2326" spans="5:7" x14ac:dyDescent="0.25">
      <c r="E2326" s="5"/>
      <c r="F2326" s="5"/>
      <c r="G2326" s="5"/>
    </row>
    <row r="2327" spans="5:7" x14ac:dyDescent="0.25">
      <c r="E2327" s="5"/>
      <c r="F2327" s="5"/>
      <c r="G2327" s="5"/>
    </row>
    <row r="2328" spans="5:7" x14ac:dyDescent="0.25">
      <c r="E2328" s="5"/>
      <c r="F2328" s="5"/>
      <c r="G2328" s="5"/>
    </row>
    <row r="2329" spans="5:7" x14ac:dyDescent="0.25">
      <c r="E2329" s="5"/>
      <c r="F2329" s="5"/>
      <c r="G2329" s="5"/>
    </row>
    <row r="2330" spans="5:7" x14ac:dyDescent="0.25">
      <c r="E2330" s="5"/>
      <c r="F2330" s="5"/>
      <c r="G2330" s="5"/>
    </row>
    <row r="2331" spans="5:7" x14ac:dyDescent="0.25">
      <c r="E2331" s="5"/>
      <c r="F2331" s="5"/>
      <c r="G2331" s="5"/>
    </row>
    <row r="2332" spans="5:7" x14ac:dyDescent="0.25">
      <c r="E2332" s="5"/>
      <c r="F2332" s="5"/>
      <c r="G2332" s="5"/>
    </row>
    <row r="2333" spans="5:7" x14ac:dyDescent="0.25">
      <c r="E2333" s="5"/>
      <c r="F2333" s="5"/>
      <c r="G2333" s="5"/>
    </row>
    <row r="2334" spans="5:7" x14ac:dyDescent="0.25">
      <c r="E2334" s="5"/>
      <c r="F2334" s="5"/>
      <c r="G2334" s="5"/>
    </row>
    <row r="2335" spans="5:7" x14ac:dyDescent="0.25">
      <c r="E2335" s="5"/>
      <c r="F2335" s="5"/>
      <c r="G2335" s="5"/>
    </row>
    <row r="2336" spans="5:7" x14ac:dyDescent="0.25">
      <c r="E2336" s="5"/>
      <c r="F2336" s="5"/>
      <c r="G2336" s="5"/>
    </row>
    <row r="2337" spans="5:7" x14ac:dyDescent="0.25">
      <c r="E2337" s="5"/>
      <c r="F2337" s="5"/>
      <c r="G2337" s="5"/>
    </row>
    <row r="2338" spans="5:7" x14ac:dyDescent="0.25">
      <c r="E2338" s="5"/>
      <c r="F2338" s="5"/>
      <c r="G2338" s="5"/>
    </row>
    <row r="2339" spans="5:7" x14ac:dyDescent="0.25">
      <c r="E2339" s="5"/>
      <c r="F2339" s="5"/>
      <c r="G2339" s="5"/>
    </row>
    <row r="2340" spans="5:7" x14ac:dyDescent="0.25">
      <c r="E2340" s="5"/>
      <c r="F2340" s="5"/>
      <c r="G2340" s="5"/>
    </row>
    <row r="2341" spans="5:7" x14ac:dyDescent="0.25">
      <c r="E2341" s="5"/>
      <c r="F2341" s="5"/>
      <c r="G2341" s="5"/>
    </row>
    <row r="2342" spans="5:7" x14ac:dyDescent="0.25">
      <c r="E2342" s="5"/>
      <c r="F2342" s="5"/>
      <c r="G2342" s="5"/>
    </row>
    <row r="2343" spans="5:7" x14ac:dyDescent="0.25">
      <c r="E2343" s="5"/>
      <c r="F2343" s="5"/>
      <c r="G2343" s="5"/>
    </row>
    <row r="2344" spans="5:7" x14ac:dyDescent="0.25">
      <c r="E2344" s="5"/>
      <c r="F2344" s="5"/>
      <c r="G2344" s="5"/>
    </row>
    <row r="2345" spans="5:7" x14ac:dyDescent="0.25">
      <c r="E2345" s="5"/>
      <c r="F2345" s="5"/>
      <c r="G2345" s="5"/>
    </row>
    <row r="2346" spans="5:7" x14ac:dyDescent="0.25">
      <c r="E2346" s="5"/>
      <c r="F2346" s="5"/>
      <c r="G2346" s="5"/>
    </row>
    <row r="2347" spans="5:7" x14ac:dyDescent="0.25">
      <c r="E2347" s="5"/>
      <c r="F2347" s="5"/>
      <c r="G2347" s="5"/>
    </row>
    <row r="2348" spans="5:7" x14ac:dyDescent="0.25">
      <c r="E2348" s="5"/>
      <c r="F2348" s="5"/>
      <c r="G2348" s="5"/>
    </row>
    <row r="2349" spans="5:7" x14ac:dyDescent="0.25">
      <c r="E2349" s="5"/>
      <c r="F2349" s="5"/>
      <c r="G2349" s="5"/>
    </row>
    <row r="2350" spans="5:7" x14ac:dyDescent="0.25">
      <c r="E2350" s="5"/>
      <c r="F2350" s="5"/>
      <c r="G2350" s="5"/>
    </row>
    <row r="2351" spans="5:7" x14ac:dyDescent="0.25">
      <c r="E2351" s="5"/>
      <c r="F2351" s="5"/>
      <c r="G2351" s="5"/>
    </row>
    <row r="2352" spans="5:7" x14ac:dyDescent="0.25">
      <c r="E2352" s="5"/>
      <c r="F2352" s="5"/>
      <c r="G2352" s="5"/>
    </row>
    <row r="2353" spans="5:7" x14ac:dyDescent="0.25">
      <c r="E2353" s="5"/>
      <c r="F2353" s="5"/>
      <c r="G2353" s="5"/>
    </row>
    <row r="2354" spans="5:7" x14ac:dyDescent="0.25">
      <c r="E2354" s="5"/>
      <c r="F2354" s="5"/>
      <c r="G2354" s="5"/>
    </row>
    <row r="2355" spans="5:7" x14ac:dyDescent="0.25">
      <c r="E2355" s="5"/>
      <c r="F2355" s="5"/>
      <c r="G2355" s="5"/>
    </row>
    <row r="2356" spans="5:7" x14ac:dyDescent="0.25">
      <c r="E2356" s="5"/>
      <c r="F2356" s="5"/>
      <c r="G2356" s="5"/>
    </row>
    <row r="2357" spans="5:7" x14ac:dyDescent="0.25">
      <c r="E2357" s="5"/>
      <c r="F2357" s="5"/>
      <c r="G2357" s="5"/>
    </row>
    <row r="2358" spans="5:7" x14ac:dyDescent="0.25">
      <c r="E2358" s="5"/>
      <c r="F2358" s="5"/>
      <c r="G2358" s="5"/>
    </row>
    <row r="2359" spans="5:7" x14ac:dyDescent="0.25">
      <c r="E2359" s="5"/>
      <c r="F2359" s="5"/>
      <c r="G2359" s="5"/>
    </row>
    <row r="2360" spans="5:7" x14ac:dyDescent="0.25">
      <c r="E2360" s="5"/>
      <c r="F2360" s="5"/>
      <c r="G2360" s="5"/>
    </row>
    <row r="2361" spans="5:7" x14ac:dyDescent="0.25">
      <c r="E2361" s="5"/>
      <c r="F2361" s="5"/>
      <c r="G2361" s="5"/>
    </row>
    <row r="2362" spans="5:7" x14ac:dyDescent="0.25">
      <c r="E2362" s="5"/>
      <c r="F2362" s="5"/>
      <c r="G2362" s="5"/>
    </row>
    <row r="2363" spans="5:7" x14ac:dyDescent="0.25">
      <c r="E2363" s="5"/>
      <c r="F2363" s="5"/>
      <c r="G2363" s="5"/>
    </row>
    <row r="2364" spans="5:7" x14ac:dyDescent="0.25">
      <c r="E2364" s="5"/>
      <c r="F2364" s="5"/>
      <c r="G2364" s="5"/>
    </row>
    <row r="2365" spans="5:7" x14ac:dyDescent="0.25">
      <c r="E2365" s="5"/>
      <c r="F2365" s="5"/>
      <c r="G2365" s="5"/>
    </row>
    <row r="2366" spans="5:7" x14ac:dyDescent="0.25">
      <c r="E2366" s="5"/>
      <c r="F2366" s="5"/>
      <c r="G2366" s="5"/>
    </row>
    <row r="2367" spans="5:7" x14ac:dyDescent="0.25">
      <c r="E2367" s="5"/>
      <c r="F2367" s="5"/>
      <c r="G2367" s="5"/>
    </row>
    <row r="2368" spans="5:7" x14ac:dyDescent="0.25">
      <c r="E2368" s="5"/>
      <c r="F2368" s="5"/>
      <c r="G2368" s="5"/>
    </row>
    <row r="2369" spans="5:7" x14ac:dyDescent="0.25">
      <c r="E2369" s="5"/>
      <c r="F2369" s="5"/>
      <c r="G2369" s="5"/>
    </row>
    <row r="2370" spans="5:7" x14ac:dyDescent="0.25">
      <c r="E2370" s="5"/>
      <c r="F2370" s="5"/>
      <c r="G2370" s="5"/>
    </row>
    <row r="2371" spans="5:7" x14ac:dyDescent="0.25">
      <c r="E2371" s="5"/>
      <c r="F2371" s="5"/>
      <c r="G2371" s="5"/>
    </row>
    <row r="2372" spans="5:7" x14ac:dyDescent="0.25">
      <c r="E2372" s="5"/>
      <c r="F2372" s="5"/>
      <c r="G2372" s="5"/>
    </row>
    <row r="2373" spans="5:7" x14ac:dyDescent="0.25">
      <c r="E2373" s="5"/>
      <c r="F2373" s="5"/>
      <c r="G2373" s="5"/>
    </row>
    <row r="2374" spans="5:7" x14ac:dyDescent="0.25">
      <c r="E2374" s="5"/>
      <c r="F2374" s="5"/>
      <c r="G2374" s="5"/>
    </row>
    <row r="2375" spans="5:7" x14ac:dyDescent="0.25">
      <c r="E2375" s="5"/>
      <c r="F2375" s="5"/>
      <c r="G2375" s="5"/>
    </row>
    <row r="2376" spans="5:7" x14ac:dyDescent="0.25">
      <c r="E2376" s="5"/>
      <c r="F2376" s="5"/>
      <c r="G2376" s="5"/>
    </row>
    <row r="2377" spans="5:7" x14ac:dyDescent="0.25">
      <c r="E2377" s="5"/>
      <c r="F2377" s="5"/>
      <c r="G2377" s="5"/>
    </row>
    <row r="2378" spans="5:7" x14ac:dyDescent="0.25">
      <c r="E2378" s="5"/>
      <c r="F2378" s="5"/>
      <c r="G2378" s="5"/>
    </row>
    <row r="2379" spans="5:7" x14ac:dyDescent="0.25">
      <c r="E2379" s="5"/>
      <c r="F2379" s="5"/>
      <c r="G2379" s="5"/>
    </row>
    <row r="2380" spans="5:7" x14ac:dyDescent="0.25">
      <c r="E2380" s="5"/>
      <c r="F2380" s="5"/>
      <c r="G2380" s="5"/>
    </row>
    <row r="2381" spans="5:7" x14ac:dyDescent="0.25">
      <c r="E2381" s="5"/>
      <c r="F2381" s="5"/>
      <c r="G2381" s="5"/>
    </row>
    <row r="2382" spans="5:7" x14ac:dyDescent="0.25">
      <c r="E2382" s="5"/>
      <c r="F2382" s="5"/>
      <c r="G2382" s="5"/>
    </row>
    <row r="2383" spans="5:7" x14ac:dyDescent="0.25">
      <c r="E2383" s="5"/>
      <c r="F2383" s="5"/>
      <c r="G2383" s="5"/>
    </row>
    <row r="2384" spans="5:7" x14ac:dyDescent="0.25">
      <c r="E2384" s="5"/>
      <c r="F2384" s="5"/>
      <c r="G2384" s="5"/>
    </row>
    <row r="2385" spans="5:7" x14ac:dyDescent="0.25">
      <c r="E2385" s="5"/>
      <c r="F2385" s="5"/>
      <c r="G2385" s="5"/>
    </row>
    <row r="2386" spans="5:7" x14ac:dyDescent="0.25">
      <c r="E2386" s="5"/>
      <c r="F2386" s="5"/>
      <c r="G2386" s="5"/>
    </row>
    <row r="2387" spans="5:7" x14ac:dyDescent="0.25">
      <c r="E2387" s="5"/>
      <c r="F2387" s="5"/>
      <c r="G2387" s="5"/>
    </row>
    <row r="2388" spans="5:7" x14ac:dyDescent="0.25">
      <c r="E2388" s="5"/>
      <c r="F2388" s="5"/>
      <c r="G2388" s="5"/>
    </row>
    <row r="2389" spans="5:7" x14ac:dyDescent="0.25">
      <c r="E2389" s="5"/>
      <c r="F2389" s="5"/>
      <c r="G2389" s="5"/>
    </row>
    <row r="2390" spans="5:7" x14ac:dyDescent="0.25">
      <c r="E2390" s="5"/>
      <c r="F2390" s="5"/>
      <c r="G2390" s="5"/>
    </row>
    <row r="2391" spans="5:7" x14ac:dyDescent="0.25">
      <c r="E2391" s="5"/>
      <c r="F2391" s="5"/>
      <c r="G2391" s="5"/>
    </row>
    <row r="2392" spans="5:7" x14ac:dyDescent="0.25">
      <c r="E2392" s="5"/>
      <c r="F2392" s="5"/>
      <c r="G2392" s="5"/>
    </row>
    <row r="2393" spans="5:7" x14ac:dyDescent="0.25">
      <c r="E2393" s="5"/>
      <c r="F2393" s="5"/>
      <c r="G2393" s="5"/>
    </row>
    <row r="2394" spans="5:7" x14ac:dyDescent="0.25">
      <c r="E2394" s="5"/>
      <c r="F2394" s="5"/>
      <c r="G2394" s="5"/>
    </row>
    <row r="2395" spans="5:7" x14ac:dyDescent="0.25">
      <c r="E2395" s="5"/>
      <c r="F2395" s="5"/>
      <c r="G2395" s="5"/>
    </row>
    <row r="2396" spans="5:7" x14ac:dyDescent="0.25">
      <c r="E2396" s="5"/>
      <c r="F2396" s="5"/>
      <c r="G2396" s="5"/>
    </row>
    <row r="2397" spans="5:7" x14ac:dyDescent="0.25">
      <c r="E2397" s="5"/>
      <c r="F2397" s="5"/>
      <c r="G2397" s="5"/>
    </row>
    <row r="2398" spans="5:7" x14ac:dyDescent="0.25">
      <c r="E2398" s="5"/>
      <c r="F2398" s="5"/>
      <c r="G2398" s="5"/>
    </row>
    <row r="2399" spans="5:7" x14ac:dyDescent="0.25">
      <c r="E2399" s="5"/>
      <c r="F2399" s="5"/>
      <c r="G2399" s="5"/>
    </row>
    <row r="2400" spans="5:7" x14ac:dyDescent="0.25">
      <c r="E2400" s="5"/>
      <c r="F2400" s="5"/>
      <c r="G2400" s="5"/>
    </row>
    <row r="2401" spans="5:7" x14ac:dyDescent="0.25">
      <c r="E2401" s="5"/>
      <c r="F2401" s="5"/>
      <c r="G2401" s="5"/>
    </row>
    <row r="2402" spans="5:7" x14ac:dyDescent="0.25">
      <c r="E2402" s="5"/>
      <c r="F2402" s="5"/>
      <c r="G2402" s="5"/>
    </row>
    <row r="2403" spans="5:7" x14ac:dyDescent="0.25">
      <c r="E2403" s="5"/>
      <c r="F2403" s="5"/>
      <c r="G2403" s="5"/>
    </row>
    <row r="2404" spans="5:7" x14ac:dyDescent="0.25">
      <c r="E2404" s="5"/>
      <c r="F2404" s="5"/>
      <c r="G2404" s="5"/>
    </row>
    <row r="2405" spans="5:7" x14ac:dyDescent="0.25">
      <c r="E2405" s="5"/>
      <c r="F2405" s="5"/>
      <c r="G2405" s="5"/>
    </row>
    <row r="2406" spans="5:7" x14ac:dyDescent="0.25">
      <c r="E2406" s="5"/>
      <c r="F2406" s="5"/>
      <c r="G2406" s="5"/>
    </row>
    <row r="2407" spans="5:7" x14ac:dyDescent="0.25">
      <c r="E2407" s="5"/>
      <c r="F2407" s="5"/>
      <c r="G2407" s="5"/>
    </row>
    <row r="2408" spans="5:7" x14ac:dyDescent="0.25">
      <c r="E2408" s="5"/>
      <c r="F2408" s="5"/>
      <c r="G2408" s="5"/>
    </row>
    <row r="2409" spans="5:7" x14ac:dyDescent="0.25">
      <c r="E2409" s="5"/>
      <c r="F2409" s="5"/>
      <c r="G2409" s="5"/>
    </row>
    <row r="2410" spans="5:7" x14ac:dyDescent="0.25">
      <c r="E2410" s="5"/>
      <c r="F2410" s="5"/>
      <c r="G2410" s="5"/>
    </row>
    <row r="2411" spans="5:7" x14ac:dyDescent="0.25">
      <c r="E2411" s="5"/>
      <c r="F2411" s="5"/>
      <c r="G2411" s="5"/>
    </row>
    <row r="2412" spans="5:7" x14ac:dyDescent="0.25">
      <c r="E2412" s="5"/>
      <c r="F2412" s="5"/>
      <c r="G2412" s="5"/>
    </row>
    <row r="2413" spans="5:7" x14ac:dyDescent="0.25">
      <c r="E2413" s="5"/>
      <c r="F2413" s="5"/>
      <c r="G2413" s="5"/>
    </row>
    <row r="2414" spans="5:7" x14ac:dyDescent="0.25">
      <c r="E2414" s="5"/>
      <c r="F2414" s="5"/>
      <c r="G2414" s="5"/>
    </row>
    <row r="2415" spans="5:7" x14ac:dyDescent="0.25">
      <c r="E2415" s="5"/>
      <c r="F2415" s="5"/>
      <c r="G2415" s="5"/>
    </row>
    <row r="2416" spans="5:7" x14ac:dyDescent="0.25">
      <c r="E2416" s="5"/>
      <c r="F2416" s="5"/>
      <c r="G2416" s="5"/>
    </row>
    <row r="2417" spans="5:7" x14ac:dyDescent="0.25">
      <c r="E2417" s="5"/>
      <c r="F2417" s="5"/>
      <c r="G2417" s="5"/>
    </row>
    <row r="2418" spans="5:7" x14ac:dyDescent="0.25">
      <c r="E2418" s="5"/>
      <c r="F2418" s="5"/>
      <c r="G2418" s="5"/>
    </row>
    <row r="2419" spans="5:7" x14ac:dyDescent="0.25">
      <c r="E2419" s="5"/>
      <c r="F2419" s="5"/>
      <c r="G2419" s="5"/>
    </row>
    <row r="2420" spans="5:7" x14ac:dyDescent="0.25">
      <c r="E2420" s="5"/>
      <c r="F2420" s="5"/>
      <c r="G2420" s="5"/>
    </row>
    <row r="2421" spans="5:7" x14ac:dyDescent="0.25">
      <c r="E2421" s="5"/>
      <c r="F2421" s="5"/>
      <c r="G2421" s="5"/>
    </row>
    <row r="2422" spans="5:7" x14ac:dyDescent="0.25">
      <c r="E2422" s="5"/>
      <c r="F2422" s="5"/>
      <c r="G2422" s="5"/>
    </row>
    <row r="2423" spans="5:7" x14ac:dyDescent="0.25">
      <c r="E2423" s="5"/>
      <c r="F2423" s="5"/>
      <c r="G2423" s="5"/>
    </row>
    <row r="2424" spans="5:7" x14ac:dyDescent="0.25">
      <c r="E2424" s="5"/>
      <c r="F2424" s="5"/>
      <c r="G2424" s="5"/>
    </row>
    <row r="2425" spans="5:7" x14ac:dyDescent="0.25">
      <c r="E2425" s="5"/>
      <c r="F2425" s="5"/>
      <c r="G2425" s="5"/>
    </row>
    <row r="2426" spans="5:7" x14ac:dyDescent="0.25">
      <c r="E2426" s="5"/>
      <c r="F2426" s="5"/>
      <c r="G2426" s="5"/>
    </row>
    <row r="2427" spans="5:7" x14ac:dyDescent="0.25">
      <c r="E2427" s="5"/>
      <c r="F2427" s="5"/>
      <c r="G2427" s="5"/>
    </row>
    <row r="2428" spans="5:7" x14ac:dyDescent="0.25">
      <c r="E2428" s="5"/>
      <c r="F2428" s="5"/>
      <c r="G2428" s="5"/>
    </row>
    <row r="2429" spans="5:7" x14ac:dyDescent="0.25">
      <c r="E2429" s="5"/>
      <c r="F2429" s="5"/>
      <c r="G2429" s="5"/>
    </row>
    <row r="2430" spans="5:7" x14ac:dyDescent="0.25">
      <c r="E2430" s="5"/>
      <c r="F2430" s="5"/>
      <c r="G2430" s="5"/>
    </row>
    <row r="2431" spans="5:7" x14ac:dyDescent="0.25">
      <c r="E2431" s="5"/>
      <c r="F2431" s="5"/>
      <c r="G2431" s="5"/>
    </row>
    <row r="2432" spans="5:7" x14ac:dyDescent="0.25">
      <c r="E2432" s="5"/>
      <c r="F2432" s="5"/>
      <c r="G2432" s="5"/>
    </row>
    <row r="2433" spans="5:7" x14ac:dyDescent="0.25">
      <c r="E2433" s="5"/>
      <c r="F2433" s="5"/>
      <c r="G2433" s="5"/>
    </row>
    <row r="2434" spans="5:7" x14ac:dyDescent="0.25">
      <c r="E2434" s="5"/>
      <c r="F2434" s="5"/>
      <c r="G2434" s="5"/>
    </row>
    <row r="2435" spans="5:7" x14ac:dyDescent="0.25">
      <c r="E2435" s="5"/>
      <c r="F2435" s="5"/>
      <c r="G2435" s="5"/>
    </row>
    <row r="2436" spans="5:7" x14ac:dyDescent="0.25">
      <c r="E2436" s="5"/>
      <c r="F2436" s="5"/>
      <c r="G2436" s="5"/>
    </row>
    <row r="2437" spans="5:7" x14ac:dyDescent="0.25">
      <c r="E2437" s="5"/>
      <c r="F2437" s="5"/>
      <c r="G2437" s="5"/>
    </row>
    <row r="2438" spans="5:7" x14ac:dyDescent="0.25">
      <c r="E2438" s="5"/>
      <c r="F2438" s="5"/>
      <c r="G2438" s="5"/>
    </row>
    <row r="2439" spans="5:7" x14ac:dyDescent="0.25">
      <c r="E2439" s="5"/>
      <c r="F2439" s="5"/>
      <c r="G2439" s="5"/>
    </row>
    <row r="2440" spans="5:7" x14ac:dyDescent="0.25">
      <c r="E2440" s="5"/>
      <c r="F2440" s="5"/>
      <c r="G2440" s="5"/>
    </row>
    <row r="2441" spans="5:7" x14ac:dyDescent="0.25">
      <c r="E2441" s="5"/>
      <c r="F2441" s="5"/>
      <c r="G2441" s="5"/>
    </row>
    <row r="2442" spans="5:7" x14ac:dyDescent="0.25">
      <c r="E2442" s="5"/>
      <c r="F2442" s="5"/>
      <c r="G2442" s="5"/>
    </row>
    <row r="2443" spans="5:7" x14ac:dyDescent="0.25">
      <c r="E2443" s="5"/>
      <c r="F2443" s="5"/>
      <c r="G2443" s="5"/>
    </row>
    <row r="2444" spans="5:7" x14ac:dyDescent="0.25">
      <c r="E2444" s="5"/>
      <c r="F2444" s="5"/>
      <c r="G2444" s="5"/>
    </row>
    <row r="2445" spans="5:7" x14ac:dyDescent="0.25">
      <c r="E2445" s="5"/>
      <c r="F2445" s="5"/>
      <c r="G2445" s="5"/>
    </row>
    <row r="2446" spans="5:7" x14ac:dyDescent="0.25">
      <c r="E2446" s="5"/>
      <c r="F2446" s="5"/>
    </row>
    <row r="2447" spans="5:7" x14ac:dyDescent="0.25">
      <c r="E2447" s="5"/>
      <c r="F2447" s="5"/>
    </row>
    <row r="2448" spans="5:7" x14ac:dyDescent="0.25">
      <c r="E2448" s="5"/>
      <c r="F2448" s="5"/>
    </row>
    <row r="2449" spans="5:6" x14ac:dyDescent="0.25">
      <c r="E2449" s="5"/>
      <c r="F2449" s="5"/>
    </row>
    <row r="2450" spans="5:6" x14ac:dyDescent="0.25">
      <c r="E2450" s="5"/>
      <c r="F2450" s="5"/>
    </row>
    <row r="2451" spans="5:6" x14ac:dyDescent="0.25">
      <c r="E2451" s="5"/>
      <c r="F2451" s="5"/>
    </row>
    <row r="2452" spans="5:6" x14ac:dyDescent="0.25">
      <c r="E2452" s="5"/>
      <c r="F2452" s="5"/>
    </row>
    <row r="2453" spans="5:6" x14ac:dyDescent="0.25">
      <c r="E2453" s="5"/>
      <c r="F2453" s="5"/>
    </row>
    <row r="2454" spans="5:6" x14ac:dyDescent="0.25">
      <c r="E2454" s="5"/>
      <c r="F2454" s="5"/>
    </row>
    <row r="2455" spans="5:6" x14ac:dyDescent="0.25">
      <c r="E2455" s="5"/>
      <c r="F2455" s="5"/>
    </row>
    <row r="2456" spans="5:6" x14ac:dyDescent="0.25">
      <c r="E2456" s="5"/>
      <c r="F2456" s="5"/>
    </row>
    <row r="2457" spans="5:6" x14ac:dyDescent="0.25">
      <c r="E2457" s="5"/>
      <c r="F2457" s="5"/>
    </row>
    <row r="2458" spans="5:6" x14ac:dyDescent="0.25">
      <c r="E2458" s="5"/>
      <c r="F2458" s="5"/>
    </row>
    <row r="2459" spans="5:6" x14ac:dyDescent="0.25">
      <c r="E2459" s="5"/>
      <c r="F2459" s="5"/>
    </row>
    <row r="2460" spans="5:6" x14ac:dyDescent="0.25">
      <c r="E2460" s="5"/>
      <c r="F2460" s="5"/>
    </row>
    <row r="2461" spans="5:6" x14ac:dyDescent="0.25">
      <c r="E2461" s="5"/>
      <c r="F2461" s="5"/>
    </row>
    <row r="2462" spans="5:6" x14ac:dyDescent="0.25">
      <c r="E2462" s="5"/>
      <c r="F2462" s="5"/>
    </row>
    <row r="2463" spans="5:6" x14ac:dyDescent="0.25">
      <c r="E2463" s="5"/>
      <c r="F2463" s="5"/>
    </row>
    <row r="2464" spans="5:6" x14ac:dyDescent="0.25">
      <c r="E2464" s="5"/>
      <c r="F2464" s="5"/>
    </row>
    <row r="2465" spans="5:15" x14ac:dyDescent="0.25">
      <c r="E2465" s="5"/>
      <c r="F2465" s="5"/>
    </row>
    <row r="2466" spans="5:15" x14ac:dyDescent="0.25">
      <c r="E2466" s="5"/>
      <c r="F2466" s="5"/>
    </row>
    <row r="2467" spans="5:15" x14ac:dyDescent="0.25">
      <c r="E2467" s="5"/>
      <c r="F2467" s="5"/>
    </row>
    <row r="2468" spans="5:15" x14ac:dyDescent="0.25">
      <c r="E2468" s="5"/>
      <c r="F2468" s="5"/>
    </row>
    <row r="2469" spans="5:15" x14ac:dyDescent="0.25">
      <c r="E2469" s="5"/>
      <c r="F2469" s="5"/>
    </row>
    <row r="2470" spans="5:15" x14ac:dyDescent="0.25">
      <c r="E2470" s="5"/>
      <c r="F2470" s="5"/>
    </row>
    <row r="2471" spans="5:15" x14ac:dyDescent="0.25">
      <c r="E2471" s="5"/>
      <c r="F2471" s="5"/>
    </row>
    <row r="2472" spans="5:15" x14ac:dyDescent="0.25">
      <c r="E2472" s="5"/>
      <c r="F2472" s="5"/>
    </row>
    <row r="2473" spans="5:15" x14ac:dyDescent="0.25">
      <c r="E2473" s="5"/>
      <c r="F2473" s="5"/>
    </row>
    <row r="2474" spans="5:15" x14ac:dyDescent="0.25">
      <c r="E2474" s="5"/>
      <c r="F2474" s="5"/>
    </row>
    <row r="2475" spans="5:15" x14ac:dyDescent="0.25">
      <c r="E2475" s="5"/>
      <c r="F2475" s="5"/>
      <c r="O2475" s="5"/>
    </row>
    <row r="2476" spans="5:15" x14ac:dyDescent="0.25">
      <c r="E2476" s="5"/>
      <c r="F2476" s="5"/>
    </row>
    <row r="2477" spans="5:15" x14ac:dyDescent="0.25">
      <c r="E2477" s="5"/>
      <c r="F2477" s="5"/>
    </row>
    <row r="2478" spans="5:15" x14ac:dyDescent="0.25">
      <c r="E2478" s="5"/>
      <c r="F2478" s="5"/>
    </row>
    <row r="2479" spans="5:15" x14ac:dyDescent="0.25">
      <c r="E2479" s="5"/>
      <c r="F2479" s="5"/>
    </row>
    <row r="2480" spans="5:15" x14ac:dyDescent="0.25">
      <c r="E2480" s="5"/>
      <c r="F2480" s="5"/>
    </row>
    <row r="2481" spans="5:6" x14ac:dyDescent="0.25">
      <c r="E2481" s="5"/>
      <c r="F2481" s="5"/>
    </row>
    <row r="2482" spans="5:6" x14ac:dyDescent="0.25">
      <c r="E2482" s="5"/>
      <c r="F2482" s="5"/>
    </row>
    <row r="2483" spans="5:6" x14ac:dyDescent="0.25">
      <c r="E2483" s="5"/>
      <c r="F2483" s="5"/>
    </row>
    <row r="2484" spans="5:6" x14ac:dyDescent="0.25">
      <c r="E2484" s="5"/>
      <c r="F2484" s="5"/>
    </row>
    <row r="2485" spans="5:6" x14ac:dyDescent="0.25">
      <c r="E2485" s="5"/>
      <c r="F2485" s="5"/>
    </row>
    <row r="2486" spans="5:6" x14ac:dyDescent="0.25">
      <c r="E2486" s="5"/>
      <c r="F2486" s="5"/>
    </row>
    <row r="2487" spans="5:6" x14ac:dyDescent="0.25">
      <c r="E2487" s="5"/>
      <c r="F2487" s="5"/>
    </row>
    <row r="2488" spans="5:6" x14ac:dyDescent="0.25">
      <c r="E2488" s="5"/>
      <c r="F2488" s="5"/>
    </row>
    <row r="2489" spans="5:6" x14ac:dyDescent="0.25">
      <c r="E2489" s="5"/>
      <c r="F2489" s="5"/>
    </row>
    <row r="2490" spans="5:6" x14ac:dyDescent="0.25">
      <c r="E2490" s="5"/>
      <c r="F2490" s="5"/>
    </row>
    <row r="2491" spans="5:6" x14ac:dyDescent="0.25">
      <c r="E2491" s="5"/>
      <c r="F2491" s="5"/>
    </row>
    <row r="2492" spans="5:6" x14ac:dyDescent="0.25">
      <c r="E2492" s="5"/>
      <c r="F2492" s="5"/>
    </row>
    <row r="2493" spans="5:6" x14ac:dyDescent="0.25">
      <c r="E2493" s="5"/>
      <c r="F2493" s="5"/>
    </row>
    <row r="2494" spans="5:6" x14ac:dyDescent="0.25">
      <c r="E2494" s="5"/>
      <c r="F2494" s="5"/>
    </row>
    <row r="2495" spans="5:6" x14ac:dyDescent="0.25">
      <c r="E2495" s="5"/>
      <c r="F2495" s="5"/>
    </row>
    <row r="2496" spans="5:6" x14ac:dyDescent="0.25">
      <c r="E2496" s="5"/>
      <c r="F2496" s="5"/>
    </row>
    <row r="2497" spans="5:6" x14ac:dyDescent="0.25">
      <c r="E2497" s="5"/>
      <c r="F2497" s="5"/>
    </row>
    <row r="2498" spans="5:6" x14ac:dyDescent="0.25">
      <c r="E2498" s="5"/>
      <c r="F2498" s="5"/>
    </row>
    <row r="2499" spans="5:6" x14ac:dyDescent="0.25">
      <c r="E2499" s="5"/>
      <c r="F2499" s="5"/>
    </row>
    <row r="2500" spans="5:6" x14ac:dyDescent="0.25">
      <c r="E2500" s="5"/>
      <c r="F2500" s="5"/>
    </row>
    <row r="2501" spans="5:6" x14ac:dyDescent="0.25">
      <c r="E2501" s="5"/>
      <c r="F2501" s="5"/>
    </row>
    <row r="2502" spans="5:6" x14ac:dyDescent="0.25">
      <c r="E2502" s="5"/>
      <c r="F2502" s="5"/>
    </row>
    <row r="2503" spans="5:6" x14ac:dyDescent="0.25">
      <c r="E2503" s="5"/>
      <c r="F2503" s="5"/>
    </row>
    <row r="2504" spans="5:6" x14ac:dyDescent="0.25">
      <c r="E2504" s="5"/>
      <c r="F2504" s="5"/>
    </row>
    <row r="2505" spans="5:6" x14ac:dyDescent="0.25">
      <c r="E2505" s="5"/>
      <c r="F2505" s="5"/>
    </row>
    <row r="2506" spans="5:6" x14ac:dyDescent="0.25">
      <c r="E2506" s="5"/>
      <c r="F2506" s="5"/>
    </row>
    <row r="2507" spans="5:6" x14ac:dyDescent="0.25">
      <c r="E2507" s="5"/>
      <c r="F2507" s="5"/>
    </row>
    <row r="2508" spans="5:6" x14ac:dyDescent="0.25">
      <c r="E2508" s="5"/>
      <c r="F2508" s="5"/>
    </row>
    <row r="2509" spans="5:6" x14ac:dyDescent="0.25">
      <c r="E2509" s="5"/>
      <c r="F2509" s="5"/>
    </row>
    <row r="2510" spans="5:6" x14ac:dyDescent="0.25">
      <c r="E2510" s="5"/>
      <c r="F2510" s="5"/>
    </row>
    <row r="2511" spans="5:6" x14ac:dyDescent="0.25">
      <c r="E2511" s="5"/>
      <c r="F2511" s="5"/>
    </row>
    <row r="2512" spans="5:6" x14ac:dyDescent="0.25">
      <c r="E2512" s="5"/>
      <c r="F2512" s="5"/>
    </row>
    <row r="2513" spans="5:6" x14ac:dyDescent="0.25">
      <c r="E2513" s="5"/>
      <c r="F2513" s="5"/>
    </row>
    <row r="2514" spans="5:6" x14ac:dyDescent="0.25">
      <c r="E2514" s="5"/>
      <c r="F2514" s="5"/>
    </row>
    <row r="2515" spans="5:6" x14ac:dyDescent="0.25">
      <c r="E2515" s="5"/>
      <c r="F2515" s="5"/>
    </row>
    <row r="2516" spans="5:6" x14ac:dyDescent="0.25">
      <c r="E2516" s="5"/>
      <c r="F2516" s="5"/>
    </row>
    <row r="2517" spans="5:6" x14ac:dyDescent="0.25">
      <c r="E2517" s="5"/>
      <c r="F2517" s="5"/>
    </row>
    <row r="2518" spans="5:6" x14ac:dyDescent="0.25">
      <c r="E2518" s="5"/>
      <c r="F2518" s="5"/>
    </row>
    <row r="2519" spans="5:6" x14ac:dyDescent="0.25">
      <c r="E2519" s="5"/>
      <c r="F2519" s="5"/>
    </row>
    <row r="2520" spans="5:6" x14ac:dyDescent="0.25">
      <c r="E2520" s="5"/>
      <c r="F2520" s="5"/>
    </row>
    <row r="2521" spans="5:6" x14ac:dyDescent="0.25">
      <c r="E2521" s="5"/>
      <c r="F2521" s="5"/>
    </row>
    <row r="2522" spans="5:6" x14ac:dyDescent="0.25">
      <c r="E2522" s="5"/>
      <c r="F2522" s="5"/>
    </row>
    <row r="2523" spans="5:6" x14ac:dyDescent="0.25">
      <c r="E2523" s="5"/>
      <c r="F2523" s="5"/>
    </row>
    <row r="2524" spans="5:6" x14ac:dyDescent="0.25">
      <c r="E2524" s="5"/>
      <c r="F2524" s="5"/>
    </row>
    <row r="2525" spans="5:6" x14ac:dyDescent="0.25">
      <c r="E2525" s="5"/>
      <c r="F2525" s="5"/>
    </row>
    <row r="2526" spans="5:6" x14ac:dyDescent="0.25">
      <c r="E2526" s="5"/>
      <c r="F2526" s="5"/>
    </row>
    <row r="2527" spans="5:6" x14ac:dyDescent="0.25">
      <c r="E2527" s="5"/>
      <c r="F2527" s="5"/>
    </row>
    <row r="2528" spans="5:6" x14ac:dyDescent="0.25">
      <c r="E2528" s="5"/>
      <c r="F2528" s="5"/>
    </row>
    <row r="2529" spans="5:6" x14ac:dyDescent="0.25">
      <c r="E2529" s="5"/>
      <c r="F2529" s="5"/>
    </row>
    <row r="2530" spans="5:6" x14ac:dyDescent="0.25">
      <c r="E2530" s="5"/>
      <c r="F2530" s="5"/>
    </row>
    <row r="2531" spans="5:6" x14ac:dyDescent="0.25">
      <c r="E2531" s="5"/>
      <c r="F2531" s="5"/>
    </row>
    <row r="2532" spans="5:6" x14ac:dyDescent="0.25">
      <c r="E2532" s="5"/>
      <c r="F2532" s="5"/>
    </row>
    <row r="2533" spans="5:6" x14ac:dyDescent="0.25">
      <c r="E2533" s="5"/>
      <c r="F2533" s="5"/>
    </row>
    <row r="2534" spans="5:6" x14ac:dyDescent="0.25">
      <c r="E2534" s="5"/>
      <c r="F2534" s="5"/>
    </row>
    <row r="2535" spans="5:6" x14ac:dyDescent="0.25">
      <c r="E2535" s="5"/>
      <c r="F2535" s="5"/>
    </row>
    <row r="2536" spans="5:6" x14ac:dyDescent="0.25">
      <c r="E2536" s="5"/>
      <c r="F2536" s="5"/>
    </row>
    <row r="2537" spans="5:6" x14ac:dyDescent="0.25">
      <c r="E2537" s="5"/>
      <c r="F2537" s="5"/>
    </row>
    <row r="2538" spans="5:6" x14ac:dyDescent="0.25">
      <c r="E2538" s="5"/>
      <c r="F2538" s="5"/>
    </row>
    <row r="2539" spans="5:6" x14ac:dyDescent="0.25">
      <c r="E2539" s="5"/>
      <c r="F2539" s="5"/>
    </row>
    <row r="2540" spans="5:6" x14ac:dyDescent="0.25">
      <c r="E2540" s="5"/>
      <c r="F2540" s="5"/>
    </row>
    <row r="2541" spans="5:6" x14ac:dyDescent="0.25">
      <c r="E2541" s="5"/>
      <c r="F2541" s="5"/>
    </row>
    <row r="2542" spans="5:6" x14ac:dyDescent="0.25">
      <c r="E2542" s="5"/>
      <c r="F2542" s="5"/>
    </row>
    <row r="2543" spans="5:6" x14ac:dyDescent="0.25">
      <c r="E2543" s="5"/>
      <c r="F2543" s="5"/>
    </row>
    <row r="2544" spans="5:6" x14ac:dyDescent="0.25">
      <c r="E2544" s="5"/>
      <c r="F2544" s="5"/>
    </row>
    <row r="2545" spans="5:6" x14ac:dyDescent="0.25">
      <c r="E2545" s="5"/>
      <c r="F2545" s="5"/>
    </row>
    <row r="2546" spans="5:6" x14ac:dyDescent="0.25">
      <c r="E2546" s="5"/>
      <c r="F2546" s="5"/>
    </row>
    <row r="2547" spans="5:6" x14ac:dyDescent="0.25">
      <c r="E2547" s="5"/>
      <c r="F2547" s="5"/>
    </row>
    <row r="2548" spans="5:6" x14ac:dyDescent="0.25">
      <c r="E2548" s="5"/>
      <c r="F2548" s="5"/>
    </row>
    <row r="2549" spans="5:6" x14ac:dyDescent="0.25">
      <c r="E2549" s="5"/>
      <c r="F2549" s="5"/>
    </row>
    <row r="2550" spans="5:6" x14ac:dyDescent="0.25">
      <c r="E2550" s="5"/>
      <c r="F2550" s="5"/>
    </row>
    <row r="2551" spans="5:6" x14ac:dyDescent="0.25">
      <c r="E2551" s="5"/>
      <c r="F2551" s="5"/>
    </row>
    <row r="2552" spans="5:6" x14ac:dyDescent="0.25">
      <c r="E2552" s="5"/>
      <c r="F2552" s="5"/>
    </row>
    <row r="2553" spans="5:6" x14ac:dyDescent="0.25">
      <c r="E2553" s="5"/>
      <c r="F2553" s="5"/>
    </row>
    <row r="2554" spans="5:6" x14ac:dyDescent="0.25">
      <c r="E2554" s="5"/>
      <c r="F2554" s="5"/>
    </row>
    <row r="2555" spans="5:6" x14ac:dyDescent="0.25">
      <c r="E2555" s="5"/>
      <c r="F2555" s="5"/>
    </row>
    <row r="2556" spans="5:6" x14ac:dyDescent="0.25">
      <c r="E2556" s="5"/>
      <c r="F2556" s="5"/>
    </row>
    <row r="2557" spans="5:6" x14ac:dyDescent="0.25">
      <c r="E2557" s="5"/>
      <c r="F2557" s="5"/>
    </row>
    <row r="2558" spans="5:6" x14ac:dyDescent="0.25">
      <c r="E2558" s="5"/>
      <c r="F2558" s="5"/>
    </row>
    <row r="2559" spans="5:6" x14ac:dyDescent="0.25">
      <c r="E2559" s="5"/>
      <c r="F2559" s="5"/>
    </row>
    <row r="2560" spans="5:6" x14ac:dyDescent="0.25">
      <c r="E2560" s="5"/>
      <c r="F2560" s="5"/>
    </row>
    <row r="2561" spans="5:6" x14ac:dyDescent="0.25">
      <c r="E2561" s="5"/>
      <c r="F2561" s="5"/>
    </row>
    <row r="2562" spans="5:6" x14ac:dyDescent="0.25">
      <c r="E2562" s="5"/>
      <c r="F2562" s="5"/>
    </row>
    <row r="2563" spans="5:6" x14ac:dyDescent="0.25">
      <c r="E2563" s="5"/>
      <c r="F2563" s="5"/>
    </row>
    <row r="2564" spans="5:6" x14ac:dyDescent="0.25">
      <c r="E2564" s="5"/>
      <c r="F2564" s="5"/>
    </row>
    <row r="2565" spans="5:6" x14ac:dyDescent="0.25">
      <c r="E2565" s="5"/>
      <c r="F2565" s="5"/>
    </row>
    <row r="2566" spans="5:6" x14ac:dyDescent="0.25">
      <c r="E2566" s="5"/>
      <c r="F2566" s="5"/>
    </row>
    <row r="2567" spans="5:6" x14ac:dyDescent="0.25">
      <c r="E2567" s="5"/>
      <c r="F2567" s="5"/>
    </row>
    <row r="2568" spans="5:6" x14ac:dyDescent="0.25">
      <c r="E2568" s="5"/>
      <c r="F2568" s="5"/>
    </row>
    <row r="2569" spans="5:6" x14ac:dyDescent="0.25">
      <c r="E2569" s="5"/>
      <c r="F2569" s="5"/>
    </row>
    <row r="2570" spans="5:6" x14ac:dyDescent="0.25">
      <c r="E2570" s="5"/>
      <c r="F2570" s="5"/>
    </row>
    <row r="2571" spans="5:6" x14ac:dyDescent="0.25">
      <c r="E2571" s="5"/>
      <c r="F2571" s="5"/>
    </row>
    <row r="2572" spans="5:6" x14ac:dyDescent="0.25">
      <c r="E2572" s="5"/>
      <c r="F2572" s="5"/>
    </row>
    <row r="2573" spans="5:6" x14ac:dyDescent="0.25">
      <c r="E2573" s="5"/>
      <c r="F2573" s="5"/>
    </row>
    <row r="2574" spans="5:6" x14ac:dyDescent="0.25">
      <c r="E2574" s="5"/>
      <c r="F2574" s="5"/>
    </row>
    <row r="2575" spans="5:6" x14ac:dyDescent="0.25">
      <c r="E2575" s="5"/>
      <c r="F2575" s="5"/>
    </row>
    <row r="2576" spans="5:6" x14ac:dyDescent="0.25">
      <c r="E2576" s="5"/>
      <c r="F2576" s="5"/>
    </row>
    <row r="2577" spans="5:6" x14ac:dyDescent="0.25">
      <c r="E2577" s="5"/>
      <c r="F2577" s="5"/>
    </row>
    <row r="2578" spans="5:6" x14ac:dyDescent="0.25">
      <c r="E2578" s="5"/>
      <c r="F2578" s="5"/>
    </row>
    <row r="2579" spans="5:6" x14ac:dyDescent="0.25">
      <c r="E2579" s="5"/>
      <c r="F2579" s="5"/>
    </row>
    <row r="2580" spans="5:6" x14ac:dyDescent="0.25">
      <c r="E2580" s="5"/>
      <c r="F2580" s="5"/>
    </row>
    <row r="2581" spans="5:6" x14ac:dyDescent="0.25">
      <c r="E2581" s="5"/>
      <c r="F2581" s="5"/>
    </row>
    <row r="2582" spans="5:6" x14ac:dyDescent="0.25">
      <c r="E2582" s="5"/>
      <c r="F2582" s="5"/>
    </row>
    <row r="2583" spans="5:6" x14ac:dyDescent="0.25">
      <c r="E2583" s="5"/>
      <c r="F2583" s="5"/>
    </row>
    <row r="2584" spans="5:6" x14ac:dyDescent="0.25">
      <c r="E2584" s="5"/>
      <c r="F2584" s="5"/>
    </row>
    <row r="2585" spans="5:6" x14ac:dyDescent="0.25">
      <c r="E2585" s="5"/>
      <c r="F2585" s="5"/>
    </row>
    <row r="2586" spans="5:6" x14ac:dyDescent="0.25">
      <c r="E2586" s="5"/>
      <c r="F2586" s="5"/>
    </row>
    <row r="2587" spans="5:6" x14ac:dyDescent="0.25">
      <c r="E2587" s="5"/>
      <c r="F2587" s="5"/>
    </row>
    <row r="2588" spans="5:6" x14ac:dyDescent="0.25">
      <c r="E2588" s="5"/>
      <c r="F2588" s="5"/>
    </row>
    <row r="2589" spans="5:6" x14ac:dyDescent="0.25">
      <c r="E2589" s="5"/>
      <c r="F2589" s="5"/>
    </row>
    <row r="2590" spans="5:6" x14ac:dyDescent="0.25">
      <c r="E2590" s="5"/>
      <c r="F2590" s="5"/>
    </row>
    <row r="2591" spans="5:6" x14ac:dyDescent="0.25">
      <c r="E2591" s="5"/>
      <c r="F2591" s="5"/>
    </row>
    <row r="2592" spans="5:6" x14ac:dyDescent="0.25">
      <c r="E2592" s="5"/>
      <c r="F2592" s="5"/>
    </row>
    <row r="2593" spans="5:17" x14ac:dyDescent="0.25">
      <c r="E2593" s="5"/>
      <c r="F2593" s="5"/>
    </row>
    <row r="2594" spans="5:17" x14ac:dyDescent="0.25">
      <c r="E2594" s="5"/>
      <c r="F2594" s="5"/>
    </row>
    <row r="2595" spans="5:17" x14ac:dyDescent="0.25">
      <c r="E2595" s="5"/>
      <c r="F2595" s="5"/>
    </row>
    <row r="2596" spans="5:17" x14ac:dyDescent="0.25">
      <c r="E2596" s="5"/>
      <c r="F2596" s="5"/>
    </row>
    <row r="2597" spans="5:17" x14ac:dyDescent="0.25">
      <c r="E2597" s="5"/>
      <c r="F2597" s="5"/>
    </row>
    <row r="2598" spans="5:17" x14ac:dyDescent="0.25">
      <c r="E2598" s="5"/>
      <c r="F2598" s="5"/>
    </row>
    <row r="2599" spans="5:17" x14ac:dyDescent="0.25">
      <c r="E2599" s="5"/>
      <c r="F2599" s="5"/>
    </row>
    <row r="2600" spans="5:17" x14ac:dyDescent="0.25">
      <c r="E2600" s="5"/>
      <c r="F2600" s="5"/>
    </row>
    <row r="2601" spans="5:17" x14ac:dyDescent="0.25">
      <c r="E2601" s="5"/>
      <c r="F2601" s="5"/>
    </row>
    <row r="2602" spans="5:17" x14ac:dyDescent="0.25">
      <c r="E2602" s="5"/>
      <c r="F2602" s="5"/>
    </row>
    <row r="2603" spans="5:17" x14ac:dyDescent="0.25">
      <c r="E2603" s="5"/>
      <c r="F2603" s="5"/>
    </row>
    <row r="2604" spans="5:17" x14ac:dyDescent="0.25">
      <c r="E2604" s="5"/>
      <c r="F2604" s="5"/>
    </row>
    <row r="2605" spans="5:17" x14ac:dyDescent="0.25">
      <c r="E2605" s="5"/>
      <c r="F2605" s="5"/>
    </row>
    <row r="2606" spans="5:17" x14ac:dyDescent="0.25">
      <c r="E2606" s="5"/>
      <c r="F2606" s="5"/>
      <c r="H2606" s="5"/>
      <c r="I2606" s="5"/>
      <c r="Q2606" s="5"/>
    </row>
    <row r="2607" spans="5:17" x14ac:dyDescent="0.25">
      <c r="E2607" s="5"/>
      <c r="F2607" s="5"/>
      <c r="M2607" s="5"/>
    </row>
    <row r="2608" spans="5:17" x14ac:dyDescent="0.25">
      <c r="E2608" s="5"/>
      <c r="F2608" s="5"/>
    </row>
    <row r="2609" spans="5:11" x14ac:dyDescent="0.25">
      <c r="E2609" s="5"/>
      <c r="F2609" s="5"/>
    </row>
    <row r="2610" spans="5:11" x14ac:dyDescent="0.25">
      <c r="E2610" s="5"/>
      <c r="F2610" s="5"/>
    </row>
    <row r="2611" spans="5:11" x14ac:dyDescent="0.25">
      <c r="E2611" s="5"/>
      <c r="F2611" s="5"/>
    </row>
    <row r="2612" spans="5:11" x14ac:dyDescent="0.25">
      <c r="E2612" s="5"/>
      <c r="F2612" s="5"/>
    </row>
    <row r="2613" spans="5:11" x14ac:dyDescent="0.25">
      <c r="E2613" s="5"/>
      <c r="F2613" s="5"/>
    </row>
    <row r="2614" spans="5:11" x14ac:dyDescent="0.25">
      <c r="E2614" s="5"/>
      <c r="F2614" s="5"/>
    </row>
    <row r="2615" spans="5:11" x14ac:dyDescent="0.25">
      <c r="E2615" s="5"/>
      <c r="F2615" s="5"/>
    </row>
    <row r="2616" spans="5:11" x14ac:dyDescent="0.25">
      <c r="E2616" s="5"/>
      <c r="F2616" s="5"/>
    </row>
    <row r="2617" spans="5:11" x14ac:dyDescent="0.25">
      <c r="E2617" s="5"/>
      <c r="F2617" s="5"/>
    </row>
    <row r="2618" spans="5:11" x14ac:dyDescent="0.25">
      <c r="E2618" s="5"/>
      <c r="F2618" s="5"/>
    </row>
    <row r="2619" spans="5:11" x14ac:dyDescent="0.25">
      <c r="E2619" s="5"/>
      <c r="F2619" s="5"/>
    </row>
    <row r="2620" spans="5:11" x14ac:dyDescent="0.25">
      <c r="E2620" s="5"/>
      <c r="F2620" s="5"/>
    </row>
    <row r="2621" spans="5:11" x14ac:dyDescent="0.25">
      <c r="E2621" s="5"/>
      <c r="F2621" s="5"/>
    </row>
    <row r="2622" spans="5:11" x14ac:dyDescent="0.25">
      <c r="E2622" s="5"/>
      <c r="F2622" s="5"/>
    </row>
    <row r="2623" spans="5:11" x14ac:dyDescent="0.25">
      <c r="E2623" s="5"/>
      <c r="F2623" s="5"/>
    </row>
    <row r="2624" spans="5:11" x14ac:dyDescent="0.25">
      <c r="E2624" s="5"/>
      <c r="F2624" s="5"/>
      <c r="K2624" s="5"/>
    </row>
    <row r="2625" spans="5:6" x14ac:dyDescent="0.25">
      <c r="E2625" s="5"/>
      <c r="F2625" s="5"/>
    </row>
    <row r="2626" spans="5:6" x14ac:dyDescent="0.25">
      <c r="E2626" s="5"/>
      <c r="F2626" s="5"/>
    </row>
    <row r="2627" spans="5:6" x14ac:dyDescent="0.25">
      <c r="E2627" s="5"/>
      <c r="F2627" s="5"/>
    </row>
    <row r="2628" spans="5:6" x14ac:dyDescent="0.25">
      <c r="E2628" s="5"/>
      <c r="F2628" s="5"/>
    </row>
    <row r="2629" spans="5:6" x14ac:dyDescent="0.25">
      <c r="E2629" s="5"/>
      <c r="F2629" s="5"/>
    </row>
    <row r="2630" spans="5:6" x14ac:dyDescent="0.25">
      <c r="E2630" s="5"/>
      <c r="F2630" s="5"/>
    </row>
    <row r="2631" spans="5:6" x14ac:dyDescent="0.25">
      <c r="E2631" s="5"/>
      <c r="F2631" s="5"/>
    </row>
    <row r="2632" spans="5:6" x14ac:dyDescent="0.25">
      <c r="E2632" s="5"/>
      <c r="F2632" s="5"/>
    </row>
    <row r="2633" spans="5:6" x14ac:dyDescent="0.25">
      <c r="E2633" s="5"/>
      <c r="F2633" s="5"/>
    </row>
    <row r="2634" spans="5:6" x14ac:dyDescent="0.25">
      <c r="E2634" s="5"/>
      <c r="F2634" s="5"/>
    </row>
    <row r="2635" spans="5:6" x14ac:dyDescent="0.25">
      <c r="E2635" s="5"/>
      <c r="F2635" s="5"/>
    </row>
    <row r="2636" spans="5:6" x14ac:dyDescent="0.25">
      <c r="E2636" s="5"/>
      <c r="F2636" s="5"/>
    </row>
    <row r="2637" spans="5:6" x14ac:dyDescent="0.25">
      <c r="E2637" s="5"/>
      <c r="F2637" s="5"/>
    </row>
    <row r="2638" spans="5:6" x14ac:dyDescent="0.25">
      <c r="E2638" s="5"/>
      <c r="F2638" s="5"/>
    </row>
    <row r="2639" spans="5:6" x14ac:dyDescent="0.25">
      <c r="E2639" s="5"/>
      <c r="F2639" s="5"/>
    </row>
    <row r="2640" spans="5:6" x14ac:dyDescent="0.25">
      <c r="E2640" s="5"/>
      <c r="F2640" s="5"/>
    </row>
    <row r="2641" spans="5:6" x14ac:dyDescent="0.25">
      <c r="E2641" s="5"/>
      <c r="F2641" s="5"/>
    </row>
    <row r="2642" spans="5:6" x14ac:dyDescent="0.25">
      <c r="E2642" s="5"/>
      <c r="F2642" s="5"/>
    </row>
    <row r="2643" spans="5:6" x14ac:dyDescent="0.25">
      <c r="E2643" s="5"/>
      <c r="F2643" s="5"/>
    </row>
    <row r="2644" spans="5:6" x14ac:dyDescent="0.25">
      <c r="E2644" s="5"/>
      <c r="F2644" s="5"/>
    </row>
    <row r="2645" spans="5:6" x14ac:dyDescent="0.25">
      <c r="E2645" s="5"/>
      <c r="F2645" s="5"/>
    </row>
    <row r="2646" spans="5:6" x14ac:dyDescent="0.25">
      <c r="E2646" s="5"/>
      <c r="F2646" s="5"/>
    </row>
    <row r="2647" spans="5:6" x14ac:dyDescent="0.25">
      <c r="E2647" s="5"/>
      <c r="F2647" s="5"/>
    </row>
    <row r="2648" spans="5:6" x14ac:dyDescent="0.25">
      <c r="E2648" s="5"/>
      <c r="F2648" s="5"/>
    </row>
    <row r="2649" spans="5:6" x14ac:dyDescent="0.25">
      <c r="E2649" s="5"/>
      <c r="F2649" s="5"/>
    </row>
    <row r="2650" spans="5:6" x14ac:dyDescent="0.25">
      <c r="E2650" s="5"/>
      <c r="F2650" s="5"/>
    </row>
    <row r="2651" spans="5:6" x14ac:dyDescent="0.25">
      <c r="E2651" s="5"/>
      <c r="F2651" s="5"/>
    </row>
    <row r="2652" spans="5:6" x14ac:dyDescent="0.25">
      <c r="E2652" s="5"/>
      <c r="F2652" s="5"/>
    </row>
    <row r="2653" spans="5:6" x14ac:dyDescent="0.25">
      <c r="E2653" s="5"/>
      <c r="F2653" s="5"/>
    </row>
    <row r="2654" spans="5:6" x14ac:dyDescent="0.25">
      <c r="E2654" s="5"/>
      <c r="F2654" s="5"/>
    </row>
    <row r="2655" spans="5:6" x14ac:dyDescent="0.25">
      <c r="E2655" s="5"/>
      <c r="F2655" s="5"/>
    </row>
    <row r="2656" spans="5:6" x14ac:dyDescent="0.25">
      <c r="E2656" s="5"/>
      <c r="F2656" s="5"/>
    </row>
    <row r="2657" spans="5:6" x14ac:dyDescent="0.25">
      <c r="E2657" s="5"/>
      <c r="F2657" s="5"/>
    </row>
    <row r="2658" spans="5:6" x14ac:dyDescent="0.25">
      <c r="E2658" s="5"/>
      <c r="F2658" s="5"/>
    </row>
    <row r="2659" spans="5:6" x14ac:dyDescent="0.25">
      <c r="E2659" s="5"/>
      <c r="F2659" s="5"/>
    </row>
    <row r="2660" spans="5:6" x14ac:dyDescent="0.25">
      <c r="E2660" s="5"/>
      <c r="F2660" s="5"/>
    </row>
    <row r="2661" spans="5:6" x14ac:dyDescent="0.25">
      <c r="E2661" s="5"/>
      <c r="F2661" s="5"/>
    </row>
    <row r="2662" spans="5:6" x14ac:dyDescent="0.25">
      <c r="E2662" s="5"/>
      <c r="F2662" s="5"/>
    </row>
    <row r="2663" spans="5:6" x14ac:dyDescent="0.25">
      <c r="E2663" s="5"/>
      <c r="F2663" s="5"/>
    </row>
    <row r="2664" spans="5:6" x14ac:dyDescent="0.25">
      <c r="E2664" s="5"/>
      <c r="F2664" s="5"/>
    </row>
    <row r="2665" spans="5:6" x14ac:dyDescent="0.25">
      <c r="E2665" s="5"/>
      <c r="F2665" s="5"/>
    </row>
    <row r="2666" spans="5:6" x14ac:dyDescent="0.25">
      <c r="E2666" s="5"/>
      <c r="F2666" s="5"/>
    </row>
    <row r="2667" spans="5:6" x14ac:dyDescent="0.25">
      <c r="E2667" s="5"/>
      <c r="F2667" s="5"/>
    </row>
    <row r="2668" spans="5:6" x14ac:dyDescent="0.25">
      <c r="E2668" s="5"/>
      <c r="F2668" s="5"/>
    </row>
    <row r="2669" spans="5:6" x14ac:dyDescent="0.25">
      <c r="E2669" s="5"/>
      <c r="F2669" s="5"/>
    </row>
    <row r="2670" spans="5:6" x14ac:dyDescent="0.25">
      <c r="E2670" s="5"/>
      <c r="F2670" s="5"/>
    </row>
    <row r="2671" spans="5:6" x14ac:dyDescent="0.25">
      <c r="E2671" s="5"/>
      <c r="F2671" s="5"/>
    </row>
    <row r="2672" spans="5:6" x14ac:dyDescent="0.25">
      <c r="E2672" s="5"/>
      <c r="F2672" s="5"/>
    </row>
    <row r="2673" spans="5:6" x14ac:dyDescent="0.25">
      <c r="E2673" s="5"/>
      <c r="F2673" s="5"/>
    </row>
    <row r="2674" spans="5:6" x14ac:dyDescent="0.25">
      <c r="E2674" s="5"/>
      <c r="F2674" s="5"/>
    </row>
    <row r="2675" spans="5:6" x14ac:dyDescent="0.25">
      <c r="E2675" s="5"/>
      <c r="F2675" s="5"/>
    </row>
    <row r="2676" spans="5:6" x14ac:dyDescent="0.25">
      <c r="E2676" s="5"/>
      <c r="F2676" s="5"/>
    </row>
    <row r="2677" spans="5:6" x14ac:dyDescent="0.25">
      <c r="E2677" s="5"/>
      <c r="F2677" s="5"/>
    </row>
    <row r="2678" spans="5:6" x14ac:dyDescent="0.25">
      <c r="E2678" s="5"/>
      <c r="F2678" s="5"/>
    </row>
    <row r="2679" spans="5:6" x14ac:dyDescent="0.25">
      <c r="E2679" s="5"/>
      <c r="F2679" s="5"/>
    </row>
    <row r="2680" spans="5:6" x14ac:dyDescent="0.25">
      <c r="E2680" s="5"/>
      <c r="F2680" s="5"/>
    </row>
    <row r="2681" spans="5:6" x14ac:dyDescent="0.25">
      <c r="E2681" s="5"/>
      <c r="F2681" s="5"/>
    </row>
    <row r="2682" spans="5:6" x14ac:dyDescent="0.25">
      <c r="E2682" s="5"/>
      <c r="F2682" s="5"/>
    </row>
    <row r="2683" spans="5:6" x14ac:dyDescent="0.25">
      <c r="E2683" s="5"/>
      <c r="F2683" s="5"/>
    </row>
    <row r="2684" spans="5:6" x14ac:dyDescent="0.25">
      <c r="E2684" s="5"/>
      <c r="F2684" s="5"/>
    </row>
    <row r="2685" spans="5:6" x14ac:dyDescent="0.25">
      <c r="E2685" s="5"/>
      <c r="F2685" s="5"/>
    </row>
    <row r="2686" spans="5:6" x14ac:dyDescent="0.25">
      <c r="E2686" s="5"/>
      <c r="F2686" s="5"/>
    </row>
    <row r="2687" spans="5:6" x14ac:dyDescent="0.25">
      <c r="E2687" s="5"/>
      <c r="F2687" s="5"/>
    </row>
    <row r="2688" spans="5:6" x14ac:dyDescent="0.25">
      <c r="E2688" s="5"/>
      <c r="F2688" s="5"/>
    </row>
    <row r="2689" spans="5:6" x14ac:dyDescent="0.25">
      <c r="E2689" s="5"/>
      <c r="F2689" s="5"/>
    </row>
    <row r="2690" spans="5:6" x14ac:dyDescent="0.25">
      <c r="E2690" s="5"/>
      <c r="F2690" s="5"/>
    </row>
    <row r="2691" spans="5:6" x14ac:dyDescent="0.25">
      <c r="E2691" s="5"/>
      <c r="F2691" s="5"/>
    </row>
    <row r="2692" spans="5:6" x14ac:dyDescent="0.25">
      <c r="E2692" s="5"/>
      <c r="F2692" s="5"/>
    </row>
    <row r="2693" spans="5:6" x14ac:dyDescent="0.25">
      <c r="E2693" s="5"/>
      <c r="F2693" s="5"/>
    </row>
    <row r="2694" spans="5:6" x14ac:dyDescent="0.25">
      <c r="E2694" s="5"/>
      <c r="F2694" s="5"/>
    </row>
    <row r="2695" spans="5:6" x14ac:dyDescent="0.25">
      <c r="E2695" s="5"/>
      <c r="F2695" s="5"/>
    </row>
    <row r="2696" spans="5:6" x14ac:dyDescent="0.25">
      <c r="E2696" s="5"/>
      <c r="F2696" s="5"/>
    </row>
    <row r="2697" spans="5:6" x14ac:dyDescent="0.25">
      <c r="E2697" s="5"/>
      <c r="F2697" s="5"/>
    </row>
    <row r="2698" spans="5:6" x14ac:dyDescent="0.25">
      <c r="E2698" s="5"/>
      <c r="F2698" s="5"/>
    </row>
    <row r="2699" spans="5:6" x14ac:dyDescent="0.25">
      <c r="E2699" s="5"/>
      <c r="F2699" s="5"/>
    </row>
    <row r="2700" spans="5:6" x14ac:dyDescent="0.25">
      <c r="E2700" s="5"/>
      <c r="F2700" s="5"/>
    </row>
    <row r="2701" spans="5:6" x14ac:dyDescent="0.25">
      <c r="E2701" s="5"/>
      <c r="F2701" s="5"/>
    </row>
    <row r="2702" spans="5:6" x14ac:dyDescent="0.25">
      <c r="E2702" s="5"/>
      <c r="F2702" s="5"/>
    </row>
    <row r="2703" spans="5:6" x14ac:dyDescent="0.25">
      <c r="E2703" s="5"/>
      <c r="F2703" s="5"/>
    </row>
    <row r="2704" spans="5:6" x14ac:dyDescent="0.25">
      <c r="E2704" s="5"/>
      <c r="F2704" s="5"/>
    </row>
    <row r="2705" spans="5:6" x14ac:dyDescent="0.25">
      <c r="E2705" s="5"/>
      <c r="F2705" s="5"/>
    </row>
    <row r="2706" spans="5:6" x14ac:dyDescent="0.25">
      <c r="E2706" s="5"/>
      <c r="F2706" s="5"/>
    </row>
    <row r="2707" spans="5:6" x14ac:dyDescent="0.25">
      <c r="E2707" s="5"/>
      <c r="F2707" s="5"/>
    </row>
    <row r="2708" spans="5:6" x14ac:dyDescent="0.25">
      <c r="E2708" s="5"/>
      <c r="F2708" s="5"/>
    </row>
    <row r="2709" spans="5:6" x14ac:dyDescent="0.25">
      <c r="E2709" s="5"/>
      <c r="F2709" s="5"/>
    </row>
    <row r="2710" spans="5:6" x14ac:dyDescent="0.25">
      <c r="E2710" s="5"/>
      <c r="F2710" s="5"/>
    </row>
    <row r="2711" spans="5:6" x14ac:dyDescent="0.25">
      <c r="E2711" s="5"/>
      <c r="F2711" s="5"/>
    </row>
    <row r="2712" spans="5:6" x14ac:dyDescent="0.25">
      <c r="E2712" s="5"/>
      <c r="F2712" s="5"/>
    </row>
    <row r="2713" spans="5:6" x14ac:dyDescent="0.25">
      <c r="E2713" s="5"/>
      <c r="F2713" s="5"/>
    </row>
    <row r="2714" spans="5:6" x14ac:dyDescent="0.25">
      <c r="E2714" s="5"/>
      <c r="F2714" s="5"/>
    </row>
    <row r="2715" spans="5:6" x14ac:dyDescent="0.25">
      <c r="E2715" s="5"/>
      <c r="F2715" s="5"/>
    </row>
    <row r="2716" spans="5:6" x14ac:dyDescent="0.25">
      <c r="E2716" s="5"/>
      <c r="F2716" s="5"/>
    </row>
    <row r="2717" spans="5:6" x14ac:dyDescent="0.25">
      <c r="E2717" s="5"/>
      <c r="F2717" s="5"/>
    </row>
    <row r="2718" spans="5:6" x14ac:dyDescent="0.25">
      <c r="E2718" s="5"/>
      <c r="F2718" s="5"/>
    </row>
    <row r="2719" spans="5:6" x14ac:dyDescent="0.25">
      <c r="E2719" s="5"/>
      <c r="F2719" s="5"/>
    </row>
    <row r="2720" spans="5:6" x14ac:dyDescent="0.25">
      <c r="E2720" s="5"/>
      <c r="F2720" s="5"/>
    </row>
    <row r="2721" spans="5:6" x14ac:dyDescent="0.25">
      <c r="E2721" s="5"/>
      <c r="F2721" s="5"/>
    </row>
    <row r="2722" spans="5:6" x14ac:dyDescent="0.25">
      <c r="E2722" s="5"/>
      <c r="F2722" s="5"/>
    </row>
    <row r="2723" spans="5:6" x14ac:dyDescent="0.25">
      <c r="E2723" s="5"/>
      <c r="F2723" s="5"/>
    </row>
    <row r="2724" spans="5:6" x14ac:dyDescent="0.25">
      <c r="E2724" s="5"/>
      <c r="F2724" s="5"/>
    </row>
    <row r="2725" spans="5:6" x14ac:dyDescent="0.25">
      <c r="E2725" s="5"/>
      <c r="F2725" s="5"/>
    </row>
    <row r="2726" spans="5:6" x14ac:dyDescent="0.25">
      <c r="E2726" s="5"/>
      <c r="F2726" s="5"/>
    </row>
    <row r="2727" spans="5:6" x14ac:dyDescent="0.25">
      <c r="E2727" s="5"/>
      <c r="F2727" s="5"/>
    </row>
    <row r="2728" spans="5:6" x14ac:dyDescent="0.25">
      <c r="E2728" s="5"/>
      <c r="F2728" s="5"/>
    </row>
    <row r="2729" spans="5:6" x14ac:dyDescent="0.25">
      <c r="E2729" s="5"/>
      <c r="F2729" s="5"/>
    </row>
    <row r="2730" spans="5:6" x14ac:dyDescent="0.25">
      <c r="E2730" s="5"/>
      <c r="F2730" s="5"/>
    </row>
    <row r="2731" spans="5:6" x14ac:dyDescent="0.25">
      <c r="E2731" s="5"/>
      <c r="F2731" s="5"/>
    </row>
    <row r="2732" spans="5:6" x14ac:dyDescent="0.25">
      <c r="E2732" s="5"/>
      <c r="F2732" s="5"/>
    </row>
    <row r="2733" spans="5:6" x14ac:dyDescent="0.25">
      <c r="E2733" s="5"/>
      <c r="F2733" s="5"/>
    </row>
    <row r="2734" spans="5:6" x14ac:dyDescent="0.25">
      <c r="E2734" s="5"/>
      <c r="F2734" s="5"/>
    </row>
    <row r="2735" spans="5:6" x14ac:dyDescent="0.25">
      <c r="E2735" s="5"/>
      <c r="F2735" s="5"/>
    </row>
    <row r="2736" spans="5:6" x14ac:dyDescent="0.25">
      <c r="E2736" s="5"/>
      <c r="F2736" s="5"/>
    </row>
    <row r="2737" spans="5:6" x14ac:dyDescent="0.25">
      <c r="E2737" s="5"/>
      <c r="F2737" s="5"/>
    </row>
    <row r="2738" spans="5:6" x14ac:dyDescent="0.25">
      <c r="E2738" s="5"/>
      <c r="F2738" s="5"/>
    </row>
    <row r="2739" spans="5:6" x14ac:dyDescent="0.25">
      <c r="E2739" s="5"/>
      <c r="F2739" s="5"/>
    </row>
    <row r="2740" spans="5:6" x14ac:dyDescent="0.25">
      <c r="E2740" s="5"/>
      <c r="F2740" s="5"/>
    </row>
    <row r="2741" spans="5:6" x14ac:dyDescent="0.25">
      <c r="E2741" s="5"/>
      <c r="F2741" s="5"/>
    </row>
    <row r="2742" spans="5:6" x14ac:dyDescent="0.25">
      <c r="E2742" s="5"/>
      <c r="F2742" s="5"/>
    </row>
    <row r="2743" spans="5:6" x14ac:dyDescent="0.25">
      <c r="E2743" s="5"/>
      <c r="F2743" s="5"/>
    </row>
    <row r="2744" spans="5:6" x14ac:dyDescent="0.25">
      <c r="E2744" s="5"/>
      <c r="F2744" s="5"/>
    </row>
    <row r="2745" spans="5:6" x14ac:dyDescent="0.25">
      <c r="E2745" s="5"/>
      <c r="F2745" s="5"/>
    </row>
    <row r="2746" spans="5:6" x14ac:dyDescent="0.25">
      <c r="E2746" s="5"/>
      <c r="F2746" s="5"/>
    </row>
    <row r="2747" spans="5:6" x14ac:dyDescent="0.25">
      <c r="E2747" s="5"/>
      <c r="F2747" s="5"/>
    </row>
    <row r="2748" spans="5:6" x14ac:dyDescent="0.25">
      <c r="E2748" s="5"/>
      <c r="F2748" s="5"/>
    </row>
    <row r="2749" spans="5:6" x14ac:dyDescent="0.25">
      <c r="E2749" s="5"/>
      <c r="F2749" s="5"/>
    </row>
    <row r="2750" spans="5:6" x14ac:dyDescent="0.25">
      <c r="E2750" s="5"/>
      <c r="F2750" s="5"/>
    </row>
    <row r="2751" spans="5:6" x14ac:dyDescent="0.25">
      <c r="E2751" s="5"/>
      <c r="F2751" s="5"/>
    </row>
    <row r="2752" spans="5:6" x14ac:dyDescent="0.25">
      <c r="E2752" s="5"/>
      <c r="F2752" s="5"/>
    </row>
    <row r="2753" spans="5:6" x14ac:dyDescent="0.25">
      <c r="E2753" s="5"/>
      <c r="F2753" s="5"/>
    </row>
    <row r="2754" spans="5:6" x14ac:dyDescent="0.25">
      <c r="E2754" s="5"/>
      <c r="F2754" s="5"/>
    </row>
    <row r="2755" spans="5:6" x14ac:dyDescent="0.25">
      <c r="E2755" s="5"/>
      <c r="F2755" s="5"/>
    </row>
    <row r="2756" spans="5:6" x14ac:dyDescent="0.25">
      <c r="E2756" s="5"/>
      <c r="F2756" s="5"/>
    </row>
    <row r="2757" spans="5:6" x14ac:dyDescent="0.25">
      <c r="E2757" s="5"/>
      <c r="F2757" s="5"/>
    </row>
    <row r="2758" spans="5:6" x14ac:dyDescent="0.25">
      <c r="E2758" s="5"/>
      <c r="F2758" s="5"/>
    </row>
    <row r="2759" spans="5:6" x14ac:dyDescent="0.25">
      <c r="E2759" s="5"/>
      <c r="F2759" s="5"/>
    </row>
    <row r="2760" spans="5:6" x14ac:dyDescent="0.25">
      <c r="E2760" s="5"/>
      <c r="F2760" s="5"/>
    </row>
    <row r="2761" spans="5:6" x14ac:dyDescent="0.25">
      <c r="E2761" s="5"/>
      <c r="F2761" s="5"/>
    </row>
    <row r="2762" spans="5:6" x14ac:dyDescent="0.25">
      <c r="E2762" s="5"/>
      <c r="F2762" s="5"/>
    </row>
    <row r="2763" spans="5:6" x14ac:dyDescent="0.25">
      <c r="E2763" s="5"/>
      <c r="F2763" s="5"/>
    </row>
    <row r="2764" spans="5:6" x14ac:dyDescent="0.25">
      <c r="E2764" s="5"/>
      <c r="F2764" s="5"/>
    </row>
    <row r="2765" spans="5:6" x14ac:dyDescent="0.25">
      <c r="E2765" s="5"/>
      <c r="F2765" s="5"/>
    </row>
    <row r="2766" spans="5:6" x14ac:dyDescent="0.25">
      <c r="E2766" s="5"/>
      <c r="F2766" s="5"/>
    </row>
    <row r="2767" spans="5:6" x14ac:dyDescent="0.25">
      <c r="E2767" s="5"/>
      <c r="F2767" s="5"/>
    </row>
    <row r="2768" spans="5:6" x14ac:dyDescent="0.25">
      <c r="E2768" s="5"/>
      <c r="F2768" s="5"/>
    </row>
    <row r="2769" spans="5:6" x14ac:dyDescent="0.25">
      <c r="E2769" s="5"/>
      <c r="F2769" s="5"/>
    </row>
    <row r="2770" spans="5:6" x14ac:dyDescent="0.25">
      <c r="E2770" s="5"/>
      <c r="F2770" s="5"/>
    </row>
    <row r="2771" spans="5:6" x14ac:dyDescent="0.25">
      <c r="E2771" s="5"/>
      <c r="F2771" s="5"/>
    </row>
    <row r="2772" spans="5:6" x14ac:dyDescent="0.25">
      <c r="E2772" s="5"/>
      <c r="F2772" s="5"/>
    </row>
    <row r="2773" spans="5:6" x14ac:dyDescent="0.25">
      <c r="E2773" s="5"/>
      <c r="F2773" s="5"/>
    </row>
    <row r="2774" spans="5:6" x14ac:dyDescent="0.25">
      <c r="E2774" s="5"/>
      <c r="F2774" s="5"/>
    </row>
    <row r="2775" spans="5:6" x14ac:dyDescent="0.25">
      <c r="E2775" s="5"/>
      <c r="F2775" s="5"/>
    </row>
    <row r="2776" spans="5:6" x14ac:dyDescent="0.25">
      <c r="E2776" s="5"/>
      <c r="F2776" s="5"/>
    </row>
    <row r="2777" spans="5:6" x14ac:dyDescent="0.25">
      <c r="E2777" s="5"/>
      <c r="F2777" s="5"/>
    </row>
    <row r="2778" spans="5:6" x14ac:dyDescent="0.25">
      <c r="E2778" s="5"/>
      <c r="F2778" s="5"/>
    </row>
    <row r="2779" spans="5:6" x14ac:dyDescent="0.25">
      <c r="E2779" s="5"/>
      <c r="F2779" s="5"/>
    </row>
    <row r="2780" spans="5:6" x14ac:dyDescent="0.25">
      <c r="E2780" s="5"/>
      <c r="F2780" s="5"/>
    </row>
    <row r="2781" spans="5:6" x14ac:dyDescent="0.25">
      <c r="E2781" s="5"/>
      <c r="F2781" s="5"/>
    </row>
    <row r="2782" spans="5:6" x14ac:dyDescent="0.25">
      <c r="E2782" s="5"/>
      <c r="F2782" s="5"/>
    </row>
    <row r="2783" spans="5:6" x14ac:dyDescent="0.25">
      <c r="E2783" s="5"/>
      <c r="F2783" s="5"/>
    </row>
    <row r="2784" spans="5:6" x14ac:dyDescent="0.25">
      <c r="E2784" s="5"/>
      <c r="F2784" s="5"/>
    </row>
    <row r="2785" spans="5:6" x14ac:dyDescent="0.25">
      <c r="E2785" s="5"/>
      <c r="F2785" s="5"/>
    </row>
    <row r="2786" spans="5:6" x14ac:dyDescent="0.25">
      <c r="E2786" s="5"/>
      <c r="F2786" s="5"/>
    </row>
    <row r="2787" spans="5:6" x14ac:dyDescent="0.25">
      <c r="E2787" s="5"/>
      <c r="F2787" s="5"/>
    </row>
    <row r="2788" spans="5:6" x14ac:dyDescent="0.25">
      <c r="E2788" s="5"/>
      <c r="F2788" s="5"/>
    </row>
    <row r="2789" spans="5:6" x14ac:dyDescent="0.25">
      <c r="E2789" s="5"/>
      <c r="F2789" s="5"/>
    </row>
    <row r="2790" spans="5:6" x14ac:dyDescent="0.25">
      <c r="E2790" s="5"/>
      <c r="F2790" s="5"/>
    </row>
    <row r="2791" spans="5:6" x14ac:dyDescent="0.25">
      <c r="E2791" s="5"/>
      <c r="F2791" s="5"/>
    </row>
    <row r="2792" spans="5:6" x14ac:dyDescent="0.25">
      <c r="E2792" s="5"/>
      <c r="F2792" s="5"/>
    </row>
    <row r="2793" spans="5:6" x14ac:dyDescent="0.25">
      <c r="E2793" s="5"/>
      <c r="F2793" s="5"/>
    </row>
    <row r="2794" spans="5:6" x14ac:dyDescent="0.25">
      <c r="E2794" s="5"/>
      <c r="F2794" s="5"/>
    </row>
    <row r="2795" spans="5:6" x14ac:dyDescent="0.25">
      <c r="E2795" s="5"/>
      <c r="F2795" s="5"/>
    </row>
    <row r="2796" spans="5:6" x14ac:dyDescent="0.25">
      <c r="E2796" s="5"/>
      <c r="F2796" s="5"/>
    </row>
    <row r="2797" spans="5:6" x14ac:dyDescent="0.25">
      <c r="E2797" s="5"/>
      <c r="F2797" s="5"/>
    </row>
    <row r="2798" spans="5:6" x14ac:dyDescent="0.25">
      <c r="E2798" s="5"/>
      <c r="F2798" s="5"/>
    </row>
    <row r="2799" spans="5:6" x14ac:dyDescent="0.25">
      <c r="E2799" s="5"/>
      <c r="F2799" s="5"/>
    </row>
    <row r="2800" spans="5:6" x14ac:dyDescent="0.25">
      <c r="E2800" s="5"/>
      <c r="F2800" s="5"/>
    </row>
    <row r="2801" spans="5:6" x14ac:dyDescent="0.25">
      <c r="E2801" s="5"/>
      <c r="F2801" s="5"/>
    </row>
    <row r="2802" spans="5:6" x14ac:dyDescent="0.25">
      <c r="E2802" s="5"/>
      <c r="F2802" s="5"/>
    </row>
    <row r="2803" spans="5:6" x14ac:dyDescent="0.25">
      <c r="E2803" s="5"/>
      <c r="F2803" s="5"/>
    </row>
    <row r="2804" spans="5:6" x14ac:dyDescent="0.25">
      <c r="E2804" s="5"/>
      <c r="F2804" s="5"/>
    </row>
    <row r="2805" spans="5:6" x14ac:dyDescent="0.25">
      <c r="E2805" s="5"/>
      <c r="F2805" s="5"/>
    </row>
    <row r="2806" spans="5:6" x14ac:dyDescent="0.25">
      <c r="E2806" s="5"/>
      <c r="F2806" s="5"/>
    </row>
    <row r="2807" spans="5:6" x14ac:dyDescent="0.25">
      <c r="E2807" s="5"/>
      <c r="F2807" s="5"/>
    </row>
    <row r="2808" spans="5:6" x14ac:dyDescent="0.25">
      <c r="E2808" s="5"/>
      <c r="F2808" s="5"/>
    </row>
    <row r="2809" spans="5:6" x14ac:dyDescent="0.25">
      <c r="E2809" s="5"/>
      <c r="F2809" s="5"/>
    </row>
    <row r="2810" spans="5:6" x14ac:dyDescent="0.25">
      <c r="E2810" s="5"/>
      <c r="F2810" s="5"/>
    </row>
    <row r="2811" spans="5:6" x14ac:dyDescent="0.25">
      <c r="E2811" s="5"/>
      <c r="F2811" s="5"/>
    </row>
    <row r="2812" spans="5:6" x14ac:dyDescent="0.25">
      <c r="E2812" s="5"/>
      <c r="F2812" s="5"/>
    </row>
    <row r="2813" spans="5:6" x14ac:dyDescent="0.25">
      <c r="E2813" s="5"/>
      <c r="F2813" s="5"/>
    </row>
    <row r="2814" spans="5:6" x14ac:dyDescent="0.25">
      <c r="E2814" s="5"/>
      <c r="F2814" s="5"/>
    </row>
    <row r="2815" spans="5:6" x14ac:dyDescent="0.25">
      <c r="E2815" s="5"/>
      <c r="F2815" s="5"/>
    </row>
    <row r="2816" spans="5:6" x14ac:dyDescent="0.25">
      <c r="E2816" s="5"/>
      <c r="F2816" s="5"/>
    </row>
    <row r="2817" spans="5:6" x14ac:dyDescent="0.25">
      <c r="E2817" s="5"/>
      <c r="F2817" s="5"/>
    </row>
    <row r="2818" spans="5:6" x14ac:dyDescent="0.25">
      <c r="E2818" s="5"/>
      <c r="F2818" s="5"/>
    </row>
    <row r="2819" spans="5:6" x14ac:dyDescent="0.25">
      <c r="E2819" s="5"/>
      <c r="F2819" s="5"/>
    </row>
    <row r="2820" spans="5:6" x14ac:dyDescent="0.25">
      <c r="E2820" s="5"/>
      <c r="F2820" s="5"/>
    </row>
    <row r="2821" spans="5:6" x14ac:dyDescent="0.25">
      <c r="E2821" s="5"/>
      <c r="F2821" s="5"/>
    </row>
    <row r="2822" spans="5:6" x14ac:dyDescent="0.25">
      <c r="E2822" s="5"/>
      <c r="F2822" s="5"/>
    </row>
    <row r="2823" spans="5:6" x14ac:dyDescent="0.25">
      <c r="E2823" s="5"/>
      <c r="F2823" s="5"/>
    </row>
    <row r="2824" spans="5:6" x14ac:dyDescent="0.25">
      <c r="E2824" s="5"/>
      <c r="F2824" s="5"/>
    </row>
    <row r="2825" spans="5:6" x14ac:dyDescent="0.25">
      <c r="E2825" s="5"/>
      <c r="F2825" s="5"/>
    </row>
    <row r="2826" spans="5:6" x14ac:dyDescent="0.25">
      <c r="E2826" s="5"/>
      <c r="F2826" s="5"/>
    </row>
    <row r="2827" spans="5:6" x14ac:dyDescent="0.25">
      <c r="E2827" s="5"/>
      <c r="F2827" s="5"/>
    </row>
    <row r="2828" spans="5:6" x14ac:dyDescent="0.25">
      <c r="E2828" s="5"/>
      <c r="F2828" s="5"/>
    </row>
    <row r="2829" spans="5:6" x14ac:dyDescent="0.25">
      <c r="E2829" s="5"/>
      <c r="F2829" s="5"/>
    </row>
    <row r="2830" spans="5:6" x14ac:dyDescent="0.25">
      <c r="E2830" s="5"/>
      <c r="F2830" s="5"/>
    </row>
    <row r="2831" spans="5:6" x14ac:dyDescent="0.25">
      <c r="E2831" s="5"/>
      <c r="F2831" s="5"/>
    </row>
    <row r="2832" spans="5:6" x14ac:dyDescent="0.25">
      <c r="E2832" s="5"/>
      <c r="F2832" s="5"/>
    </row>
    <row r="2833" spans="5:6" x14ac:dyDescent="0.25">
      <c r="E2833" s="5"/>
      <c r="F2833" s="5"/>
    </row>
    <row r="2834" spans="5:6" x14ac:dyDescent="0.25">
      <c r="E2834" s="5"/>
      <c r="F2834" s="5"/>
    </row>
    <row r="2835" spans="5:6" x14ac:dyDescent="0.25">
      <c r="E2835" s="5"/>
      <c r="F2835" s="5"/>
    </row>
    <row r="2836" spans="5:6" x14ac:dyDescent="0.25">
      <c r="E2836" s="5"/>
      <c r="F2836" s="5"/>
    </row>
    <row r="2837" spans="5:6" x14ac:dyDescent="0.25">
      <c r="E2837" s="5"/>
      <c r="F2837" s="5"/>
    </row>
    <row r="2838" spans="5:6" x14ac:dyDescent="0.25">
      <c r="E2838" s="5"/>
      <c r="F2838" s="5"/>
    </row>
    <row r="2839" spans="5:6" x14ac:dyDescent="0.25">
      <c r="E2839" s="5"/>
      <c r="F2839" s="5"/>
    </row>
    <row r="2840" spans="5:6" x14ac:dyDescent="0.25">
      <c r="E2840" s="5"/>
      <c r="F2840" s="5"/>
    </row>
    <row r="2841" spans="5:6" x14ac:dyDescent="0.25">
      <c r="E2841" s="5"/>
      <c r="F2841" s="5"/>
    </row>
    <row r="2842" spans="5:6" x14ac:dyDescent="0.25">
      <c r="E2842" s="5"/>
      <c r="F2842" s="5"/>
    </row>
    <row r="2843" spans="5:6" x14ac:dyDescent="0.25">
      <c r="E2843" s="5"/>
      <c r="F2843" s="5"/>
    </row>
    <row r="2844" spans="5:6" x14ac:dyDescent="0.25">
      <c r="E2844" s="5"/>
      <c r="F2844" s="5"/>
    </row>
    <row r="2845" spans="5:6" x14ac:dyDescent="0.25">
      <c r="E2845" s="5"/>
      <c r="F2845" s="5"/>
    </row>
    <row r="2846" spans="5:6" x14ac:dyDescent="0.25">
      <c r="E2846" s="5"/>
      <c r="F2846" s="5"/>
    </row>
    <row r="2847" spans="5:6" x14ac:dyDescent="0.25">
      <c r="E2847" s="5"/>
      <c r="F2847" s="5"/>
    </row>
    <row r="2848" spans="5:6" x14ac:dyDescent="0.25">
      <c r="E2848" s="5"/>
      <c r="F2848" s="5"/>
    </row>
    <row r="2849" spans="5:6" x14ac:dyDescent="0.25">
      <c r="E2849" s="5"/>
      <c r="F2849" s="5"/>
    </row>
    <row r="2850" spans="5:6" x14ac:dyDescent="0.25">
      <c r="E2850" s="5"/>
      <c r="F2850" s="5"/>
    </row>
    <row r="2851" spans="5:6" x14ac:dyDescent="0.25">
      <c r="E2851" s="5"/>
      <c r="F2851" s="5"/>
    </row>
    <row r="2852" spans="5:6" x14ac:dyDescent="0.25">
      <c r="E2852" s="5"/>
      <c r="F2852" s="5"/>
    </row>
    <row r="2853" spans="5:6" x14ac:dyDescent="0.25">
      <c r="E2853" s="5"/>
      <c r="F2853" s="5"/>
    </row>
    <row r="2854" spans="5:6" x14ac:dyDescent="0.25">
      <c r="E2854" s="5"/>
      <c r="F2854" s="5"/>
    </row>
    <row r="2855" spans="5:6" x14ac:dyDescent="0.25">
      <c r="E2855" s="5"/>
      <c r="F2855" s="5"/>
    </row>
    <row r="2856" spans="5:6" x14ac:dyDescent="0.25">
      <c r="E2856" s="5"/>
      <c r="F2856" s="5"/>
    </row>
    <row r="2857" spans="5:6" x14ac:dyDescent="0.25">
      <c r="E2857" s="5"/>
      <c r="F2857" s="5"/>
    </row>
    <row r="2858" spans="5:6" x14ac:dyDescent="0.25">
      <c r="E2858" s="5"/>
      <c r="F2858" s="5"/>
    </row>
    <row r="2859" spans="5:6" x14ac:dyDescent="0.25">
      <c r="E2859" s="5"/>
      <c r="F2859" s="5"/>
    </row>
    <row r="2860" spans="5:6" x14ac:dyDescent="0.25">
      <c r="E2860" s="5"/>
      <c r="F2860" s="5"/>
    </row>
    <row r="2861" spans="5:6" x14ac:dyDescent="0.25">
      <c r="E2861" s="5"/>
      <c r="F2861" s="5"/>
    </row>
    <row r="2862" spans="5:6" x14ac:dyDescent="0.25">
      <c r="E2862" s="5"/>
      <c r="F2862" s="5"/>
    </row>
    <row r="2863" spans="5:6" x14ac:dyDescent="0.25">
      <c r="E2863" s="5"/>
      <c r="F2863" s="5"/>
    </row>
    <row r="2864" spans="5:6" x14ac:dyDescent="0.25">
      <c r="E2864" s="5"/>
      <c r="F2864" s="5"/>
    </row>
    <row r="2865" spans="5:6" x14ac:dyDescent="0.25">
      <c r="E2865" s="5"/>
      <c r="F2865" s="5"/>
    </row>
    <row r="2866" spans="5:6" x14ac:dyDescent="0.25">
      <c r="E2866" s="5"/>
      <c r="F2866" s="5"/>
    </row>
    <row r="2867" spans="5:6" x14ac:dyDescent="0.25">
      <c r="E2867" s="5"/>
      <c r="F2867" s="5"/>
    </row>
    <row r="2868" spans="5:6" x14ac:dyDescent="0.25">
      <c r="E2868" s="5"/>
      <c r="F2868" s="5"/>
    </row>
    <row r="2869" spans="5:6" x14ac:dyDescent="0.25">
      <c r="E2869" s="5"/>
      <c r="F2869" s="5"/>
    </row>
    <row r="2870" spans="5:6" x14ac:dyDescent="0.25">
      <c r="E2870" s="5"/>
      <c r="F2870" s="5"/>
    </row>
    <row r="2871" spans="5:6" x14ac:dyDescent="0.25">
      <c r="E2871" s="5"/>
      <c r="F2871" s="5"/>
    </row>
    <row r="2872" spans="5:6" x14ac:dyDescent="0.25">
      <c r="E2872" s="5"/>
      <c r="F2872" s="5"/>
    </row>
    <row r="2873" spans="5:6" x14ac:dyDescent="0.25">
      <c r="E2873" s="5"/>
      <c r="F2873" s="5"/>
    </row>
    <row r="2874" spans="5:6" x14ac:dyDescent="0.25">
      <c r="E2874" s="5"/>
      <c r="F2874" s="5"/>
    </row>
    <row r="2875" spans="5:6" x14ac:dyDescent="0.25">
      <c r="E2875" s="5"/>
      <c r="F2875" s="5"/>
    </row>
    <row r="2876" spans="5:6" x14ac:dyDescent="0.25">
      <c r="E2876" s="5"/>
      <c r="F2876" s="5"/>
    </row>
    <row r="2877" spans="5:6" x14ac:dyDescent="0.25">
      <c r="E2877" s="5"/>
      <c r="F2877" s="5"/>
    </row>
    <row r="2878" spans="5:6" x14ac:dyDescent="0.25">
      <c r="E2878" s="5"/>
      <c r="F2878" s="5"/>
    </row>
    <row r="2879" spans="5:6" x14ac:dyDescent="0.25">
      <c r="E2879" s="5"/>
      <c r="F2879" s="5"/>
    </row>
    <row r="2880" spans="5:6" x14ac:dyDescent="0.25">
      <c r="E2880" s="5"/>
      <c r="F2880" s="5"/>
    </row>
    <row r="2881" spans="5:15" x14ac:dyDescent="0.25">
      <c r="E2881" s="5"/>
      <c r="F2881" s="5"/>
    </row>
    <row r="2882" spans="5:15" x14ac:dyDescent="0.25">
      <c r="E2882" s="5"/>
      <c r="F2882" s="5"/>
    </row>
    <row r="2883" spans="5:15" x14ac:dyDescent="0.25">
      <c r="E2883" s="5"/>
      <c r="F2883" s="5"/>
    </row>
    <row r="2884" spans="5:15" x14ac:dyDescent="0.25">
      <c r="E2884" s="5"/>
      <c r="F2884" s="5"/>
    </row>
    <row r="2885" spans="5:15" x14ac:dyDescent="0.25">
      <c r="E2885" s="5"/>
      <c r="F2885" s="5"/>
    </row>
    <row r="2886" spans="5:15" x14ac:dyDescent="0.25">
      <c r="E2886" s="5"/>
      <c r="F2886" s="5"/>
    </row>
    <row r="2887" spans="5:15" x14ac:dyDescent="0.25">
      <c r="E2887" s="5"/>
      <c r="F2887" s="5"/>
    </row>
    <row r="2888" spans="5:15" x14ac:dyDescent="0.25">
      <c r="E2888" s="5"/>
      <c r="F2888" s="5"/>
    </row>
    <row r="2889" spans="5:15" x14ac:dyDescent="0.25">
      <c r="E2889" s="5"/>
      <c r="F2889" s="5"/>
    </row>
    <row r="2890" spans="5:15" x14ac:dyDescent="0.25">
      <c r="E2890" s="5"/>
      <c r="F2890" s="5"/>
    </row>
    <row r="2891" spans="5:15" x14ac:dyDescent="0.25">
      <c r="E2891" s="5"/>
      <c r="F2891" s="5"/>
    </row>
    <row r="2892" spans="5:15" x14ac:dyDescent="0.25">
      <c r="E2892" s="5"/>
      <c r="F2892" s="5"/>
    </row>
    <row r="2893" spans="5:15" x14ac:dyDescent="0.25">
      <c r="E2893" s="5"/>
      <c r="F2893" s="5"/>
    </row>
    <row r="2894" spans="5:15" x14ac:dyDescent="0.25">
      <c r="E2894" s="5"/>
      <c r="F2894" s="5"/>
    </row>
    <row r="2895" spans="5:15" x14ac:dyDescent="0.25">
      <c r="E2895" s="5"/>
      <c r="F2895" s="5"/>
    </row>
    <row r="2896" spans="5:15" x14ac:dyDescent="0.25">
      <c r="E2896" s="5"/>
      <c r="F2896" s="5"/>
      <c r="O2896" s="5"/>
    </row>
    <row r="2897" spans="5:6" x14ac:dyDescent="0.25">
      <c r="E2897" s="5"/>
      <c r="F2897" s="5"/>
    </row>
    <row r="2898" spans="5:6" x14ac:dyDescent="0.25">
      <c r="E2898" s="5"/>
      <c r="F2898" s="5"/>
    </row>
    <row r="2899" spans="5:6" x14ac:dyDescent="0.25">
      <c r="E2899" s="5"/>
      <c r="F2899" s="5"/>
    </row>
    <row r="2900" spans="5:6" x14ac:dyDescent="0.25">
      <c r="E2900" s="5"/>
      <c r="F2900" s="5"/>
    </row>
    <row r="2901" spans="5:6" x14ac:dyDescent="0.25">
      <c r="E2901" s="5"/>
      <c r="F2901" s="5"/>
    </row>
    <row r="2902" spans="5:6" x14ac:dyDescent="0.25">
      <c r="E2902" s="5"/>
      <c r="F2902" s="5"/>
    </row>
    <row r="2903" spans="5:6" x14ac:dyDescent="0.25">
      <c r="E2903" s="5"/>
      <c r="F2903" s="5"/>
    </row>
    <row r="2904" spans="5:6" x14ac:dyDescent="0.25">
      <c r="E2904" s="5"/>
      <c r="F2904" s="5"/>
    </row>
    <row r="2905" spans="5:6" x14ac:dyDescent="0.25">
      <c r="E2905" s="5"/>
      <c r="F2905" s="5"/>
    </row>
    <row r="2906" spans="5:6" x14ac:dyDescent="0.25">
      <c r="E2906" s="5"/>
      <c r="F2906" s="5"/>
    </row>
    <row r="2907" spans="5:6" x14ac:dyDescent="0.25">
      <c r="E2907" s="5"/>
      <c r="F2907" s="5"/>
    </row>
    <row r="2908" spans="5:6" x14ac:dyDescent="0.25">
      <c r="E2908" s="5"/>
      <c r="F2908" s="5"/>
    </row>
    <row r="2909" spans="5:6" x14ac:dyDescent="0.25">
      <c r="E2909" s="5"/>
      <c r="F2909" s="5"/>
    </row>
    <row r="2910" spans="5:6" x14ac:dyDescent="0.25">
      <c r="E2910" s="5"/>
      <c r="F2910" s="5"/>
    </row>
    <row r="2911" spans="5:6" x14ac:dyDescent="0.25">
      <c r="E2911" s="5"/>
      <c r="F2911" s="5"/>
    </row>
    <row r="2912" spans="5:6" x14ac:dyDescent="0.25">
      <c r="E2912" s="5"/>
      <c r="F2912" s="5"/>
    </row>
    <row r="2913" spans="5:6" x14ac:dyDescent="0.25">
      <c r="E2913" s="5"/>
      <c r="F2913" s="5"/>
    </row>
    <row r="2914" spans="5:6" x14ac:dyDescent="0.25">
      <c r="E2914" s="5"/>
      <c r="F2914" s="5"/>
    </row>
    <row r="2915" spans="5:6" x14ac:dyDescent="0.25">
      <c r="E2915" s="5"/>
      <c r="F2915" s="5"/>
    </row>
    <row r="2916" spans="5:6" x14ac:dyDescent="0.25">
      <c r="E2916" s="5"/>
      <c r="F2916" s="5"/>
    </row>
    <row r="2917" spans="5:6" x14ac:dyDescent="0.25">
      <c r="E2917" s="5"/>
      <c r="F2917" s="5"/>
    </row>
    <row r="2918" spans="5:6" x14ac:dyDescent="0.25">
      <c r="E2918" s="5"/>
      <c r="F2918" s="5"/>
    </row>
    <row r="2919" spans="5:6" x14ac:dyDescent="0.25">
      <c r="E2919" s="5"/>
      <c r="F2919" s="5"/>
    </row>
    <row r="2920" spans="5:6" x14ac:dyDescent="0.25">
      <c r="E2920" s="5"/>
      <c r="F2920" s="5"/>
    </row>
    <row r="2921" spans="5:6" x14ac:dyDescent="0.25">
      <c r="E2921" s="5"/>
      <c r="F2921" s="5"/>
    </row>
    <row r="2922" spans="5:6" x14ac:dyDescent="0.25">
      <c r="E2922" s="5"/>
      <c r="F2922" s="5"/>
    </row>
    <row r="2923" spans="5:6" x14ac:dyDescent="0.25">
      <c r="E2923" s="5"/>
      <c r="F2923" s="5"/>
    </row>
    <row r="2924" spans="5:6" x14ac:dyDescent="0.25">
      <c r="E2924" s="5"/>
      <c r="F2924" s="5"/>
    </row>
    <row r="2925" spans="5:6" x14ac:dyDescent="0.25">
      <c r="E2925" s="5"/>
      <c r="F2925" s="5"/>
    </row>
    <row r="2926" spans="5:6" x14ac:dyDescent="0.25">
      <c r="E2926" s="5"/>
      <c r="F2926" s="5"/>
    </row>
    <row r="2927" spans="5:6" x14ac:dyDescent="0.25">
      <c r="E2927" s="5"/>
      <c r="F2927" s="5"/>
    </row>
    <row r="2928" spans="5:6" x14ac:dyDescent="0.25">
      <c r="E2928" s="5"/>
      <c r="F2928" s="5"/>
    </row>
    <row r="2929" spans="5:6" x14ac:dyDescent="0.25">
      <c r="E2929" s="5"/>
      <c r="F2929" s="5"/>
    </row>
    <row r="2930" spans="5:6" x14ac:dyDescent="0.25">
      <c r="E2930" s="5"/>
      <c r="F2930" s="5"/>
    </row>
    <row r="2931" spans="5:6" x14ac:dyDescent="0.25">
      <c r="E2931" s="5"/>
      <c r="F2931" s="5"/>
    </row>
    <row r="2932" spans="5:6" x14ac:dyDescent="0.25">
      <c r="E2932" s="5"/>
      <c r="F2932" s="5"/>
    </row>
    <row r="2933" spans="5:6" x14ac:dyDescent="0.25">
      <c r="E2933" s="5"/>
      <c r="F2933" s="5"/>
    </row>
    <row r="2934" spans="5:6" x14ac:dyDescent="0.25">
      <c r="E2934" s="5"/>
      <c r="F2934" s="5"/>
    </row>
    <row r="2935" spans="5:6" x14ac:dyDescent="0.25">
      <c r="E2935" s="5"/>
      <c r="F2935" s="5"/>
    </row>
    <row r="2936" spans="5:6" x14ac:dyDescent="0.25">
      <c r="E2936" s="5"/>
      <c r="F2936" s="5"/>
    </row>
    <row r="2937" spans="5:6" x14ac:dyDescent="0.25">
      <c r="E2937" s="5"/>
      <c r="F2937" s="5"/>
    </row>
    <row r="2938" spans="5:6" x14ac:dyDescent="0.25">
      <c r="E2938" s="5"/>
      <c r="F2938" s="5"/>
    </row>
    <row r="2939" spans="5:6" x14ac:dyDescent="0.25">
      <c r="E2939" s="5"/>
      <c r="F2939" s="5"/>
    </row>
    <row r="2940" spans="5:6" x14ac:dyDescent="0.25">
      <c r="E2940" s="5"/>
      <c r="F2940" s="5"/>
    </row>
    <row r="2941" spans="5:6" x14ac:dyDescent="0.25">
      <c r="E2941" s="5"/>
      <c r="F2941" s="5"/>
    </row>
    <row r="2942" spans="5:6" x14ac:dyDescent="0.25">
      <c r="E2942" s="5"/>
      <c r="F2942" s="5"/>
    </row>
    <row r="2943" spans="5:6" x14ac:dyDescent="0.25">
      <c r="E2943" s="5"/>
      <c r="F2943" s="5"/>
    </row>
    <row r="2944" spans="5:6" x14ac:dyDescent="0.25">
      <c r="E2944" s="5"/>
      <c r="F2944" s="5"/>
    </row>
    <row r="2945" spans="5:6" x14ac:dyDescent="0.25">
      <c r="E2945" s="5"/>
      <c r="F2945" s="5"/>
    </row>
    <row r="2946" spans="5:6" x14ac:dyDescent="0.25">
      <c r="E2946" s="5"/>
      <c r="F2946" s="5"/>
    </row>
    <row r="2947" spans="5:6" x14ac:dyDescent="0.25">
      <c r="E2947" s="5"/>
      <c r="F2947" s="5"/>
    </row>
    <row r="2948" spans="5:6" x14ac:dyDescent="0.25">
      <c r="E2948" s="5"/>
      <c r="F2948" s="5"/>
    </row>
    <row r="2949" spans="5:6" x14ac:dyDescent="0.25">
      <c r="E2949" s="5"/>
      <c r="F2949" s="5"/>
    </row>
    <row r="2950" spans="5:6" x14ac:dyDescent="0.25">
      <c r="E2950" s="5"/>
      <c r="F2950" s="5"/>
    </row>
    <row r="2951" spans="5:6" x14ac:dyDescent="0.25">
      <c r="E2951" s="5"/>
      <c r="F2951" s="5"/>
    </row>
    <row r="2952" spans="5:6" x14ac:dyDescent="0.25">
      <c r="E2952" s="5"/>
      <c r="F2952" s="5"/>
    </row>
    <row r="2953" spans="5:6" x14ac:dyDescent="0.25">
      <c r="E2953" s="5"/>
      <c r="F2953" s="5"/>
    </row>
    <row r="2954" spans="5:6" x14ac:dyDescent="0.25">
      <c r="E2954" s="5"/>
      <c r="F2954" s="5"/>
    </row>
    <row r="2955" spans="5:6" x14ac:dyDescent="0.25">
      <c r="E2955" s="5"/>
      <c r="F2955" s="5"/>
    </row>
    <row r="2956" spans="5:6" x14ac:dyDescent="0.25">
      <c r="E2956" s="5"/>
      <c r="F2956" s="5"/>
    </row>
    <row r="2957" spans="5:6" x14ac:dyDescent="0.25">
      <c r="E2957" s="5"/>
      <c r="F2957" s="5"/>
    </row>
    <row r="2958" spans="5:6" x14ac:dyDescent="0.25">
      <c r="E2958" s="5"/>
      <c r="F2958" s="5"/>
    </row>
    <row r="2959" spans="5:6" x14ac:dyDescent="0.25">
      <c r="E2959" s="5"/>
      <c r="F2959" s="5"/>
    </row>
    <row r="2960" spans="5:6" x14ac:dyDescent="0.25">
      <c r="E2960" s="5"/>
      <c r="F2960" s="5"/>
    </row>
    <row r="2961" spans="5:17" x14ac:dyDescent="0.25">
      <c r="E2961" s="5"/>
      <c r="F2961" s="5"/>
    </row>
    <row r="2962" spans="5:17" x14ac:dyDescent="0.25">
      <c r="E2962" s="5"/>
      <c r="F2962" s="5"/>
    </row>
    <row r="2963" spans="5:17" x14ac:dyDescent="0.25">
      <c r="E2963" s="5"/>
      <c r="F2963" s="5"/>
    </row>
    <row r="2964" spans="5:17" x14ac:dyDescent="0.25">
      <c r="E2964" s="5"/>
      <c r="F2964" s="5"/>
    </row>
    <row r="2965" spans="5:17" x14ac:dyDescent="0.25">
      <c r="E2965" s="5"/>
      <c r="F2965" s="5"/>
    </row>
    <row r="2966" spans="5:17" x14ac:dyDescent="0.25">
      <c r="E2966" s="5"/>
      <c r="F2966" s="5"/>
    </row>
    <row r="2967" spans="5:17" x14ac:dyDescent="0.25">
      <c r="E2967" s="5"/>
      <c r="F2967" s="5"/>
    </row>
    <row r="2968" spans="5:17" x14ac:dyDescent="0.25">
      <c r="E2968" s="5"/>
      <c r="F2968" s="5"/>
    </row>
    <row r="2969" spans="5:17" x14ac:dyDescent="0.25">
      <c r="E2969" s="5"/>
      <c r="F2969" s="5"/>
    </row>
    <row r="2970" spans="5:17" x14ac:dyDescent="0.25">
      <c r="E2970" s="5"/>
      <c r="F2970" s="5"/>
    </row>
    <row r="2971" spans="5:17" x14ac:dyDescent="0.25">
      <c r="E2971" s="5"/>
      <c r="F2971" s="5"/>
    </row>
    <row r="2972" spans="5:17" x14ac:dyDescent="0.25">
      <c r="E2972" s="5"/>
      <c r="F2972" s="5"/>
      <c r="H2972" s="5"/>
      <c r="I2972" s="5"/>
      <c r="Q2972" s="5"/>
    </row>
    <row r="2973" spans="5:17" x14ac:dyDescent="0.25">
      <c r="E2973" s="5"/>
      <c r="F2973" s="5"/>
      <c r="M2973" s="5"/>
    </row>
    <row r="2974" spans="5:17" x14ac:dyDescent="0.25">
      <c r="E2974" s="5"/>
      <c r="F2974" s="5"/>
    </row>
    <row r="2975" spans="5:17" x14ac:dyDescent="0.25">
      <c r="E2975" s="5"/>
      <c r="F2975" s="5"/>
    </row>
    <row r="2976" spans="5:17" x14ac:dyDescent="0.25">
      <c r="E2976" s="5"/>
      <c r="F2976" s="5"/>
    </row>
    <row r="2977" spans="5:6" x14ac:dyDescent="0.25">
      <c r="E2977" s="5"/>
      <c r="F2977" s="5"/>
    </row>
    <row r="2978" spans="5:6" x14ac:dyDescent="0.25">
      <c r="E2978" s="5"/>
      <c r="F2978" s="5"/>
    </row>
    <row r="2979" spans="5:6" x14ac:dyDescent="0.25">
      <c r="E2979" s="5"/>
      <c r="F2979" s="5"/>
    </row>
    <row r="2980" spans="5:6" x14ac:dyDescent="0.25">
      <c r="E2980" s="5"/>
      <c r="F2980" s="5"/>
    </row>
    <row r="2981" spans="5:6" x14ac:dyDescent="0.25">
      <c r="E2981" s="5"/>
      <c r="F2981" s="5"/>
    </row>
    <row r="2982" spans="5:6" x14ac:dyDescent="0.25">
      <c r="E2982" s="5"/>
      <c r="F2982" s="5"/>
    </row>
    <row r="2983" spans="5:6" x14ac:dyDescent="0.25">
      <c r="E2983" s="5"/>
      <c r="F2983" s="5"/>
    </row>
    <row r="2984" spans="5:6" x14ac:dyDescent="0.25">
      <c r="E2984" s="5"/>
      <c r="F2984" s="5"/>
    </row>
    <row r="2985" spans="5:6" x14ac:dyDescent="0.25">
      <c r="E2985" s="5"/>
      <c r="F2985" s="5"/>
    </row>
    <row r="2986" spans="5:6" x14ac:dyDescent="0.25">
      <c r="E2986" s="5"/>
      <c r="F2986" s="5"/>
    </row>
    <row r="2987" spans="5:6" x14ac:dyDescent="0.25">
      <c r="E2987" s="5"/>
      <c r="F2987" s="5"/>
    </row>
    <row r="2988" spans="5:6" x14ac:dyDescent="0.25">
      <c r="E2988" s="5"/>
      <c r="F2988" s="5"/>
    </row>
    <row r="2989" spans="5:6" x14ac:dyDescent="0.25">
      <c r="E2989" s="5"/>
      <c r="F2989" s="5"/>
    </row>
    <row r="2990" spans="5:6" x14ac:dyDescent="0.25">
      <c r="E2990" s="5"/>
      <c r="F2990" s="5"/>
    </row>
    <row r="2991" spans="5:6" x14ac:dyDescent="0.25">
      <c r="E2991" s="5"/>
      <c r="F2991" s="5"/>
    </row>
    <row r="2992" spans="5:6" x14ac:dyDescent="0.25">
      <c r="E2992" s="5"/>
      <c r="F2992" s="5"/>
    </row>
    <row r="2993" spans="5:6" x14ac:dyDescent="0.25">
      <c r="E2993" s="5"/>
      <c r="F2993" s="5"/>
    </row>
    <row r="2994" spans="5:6" x14ac:dyDescent="0.25">
      <c r="E2994" s="5"/>
      <c r="F2994" s="5"/>
    </row>
    <row r="2995" spans="5:6" x14ac:dyDescent="0.25">
      <c r="E2995" s="5"/>
      <c r="F2995" s="5"/>
    </row>
    <row r="2996" spans="5:6" x14ac:dyDescent="0.25">
      <c r="E2996" s="5"/>
      <c r="F2996" s="5"/>
    </row>
    <row r="2997" spans="5:6" x14ac:dyDescent="0.25">
      <c r="E2997" s="5"/>
      <c r="F2997" s="5"/>
    </row>
    <row r="2998" spans="5:6" x14ac:dyDescent="0.25">
      <c r="E2998" s="5"/>
      <c r="F2998" s="5"/>
    </row>
    <row r="2999" spans="5:6" x14ac:dyDescent="0.25">
      <c r="E2999" s="5"/>
      <c r="F2999" s="5"/>
    </row>
    <row r="3000" spans="5:6" x14ac:dyDescent="0.25">
      <c r="E3000" s="5"/>
      <c r="F3000" s="5"/>
    </row>
    <row r="3001" spans="5:6" x14ac:dyDescent="0.25">
      <c r="E3001" s="5"/>
      <c r="F3001" s="5"/>
    </row>
    <row r="3002" spans="5:6" x14ac:dyDescent="0.25">
      <c r="E3002" s="5"/>
      <c r="F3002" s="5"/>
    </row>
    <row r="3003" spans="5:6" x14ac:dyDescent="0.25">
      <c r="E3003" s="5"/>
      <c r="F3003" s="5"/>
    </row>
    <row r="3004" spans="5:6" x14ac:dyDescent="0.25">
      <c r="E3004" s="5"/>
      <c r="F3004" s="5"/>
    </row>
    <row r="3005" spans="5:6" x14ac:dyDescent="0.25">
      <c r="E3005" s="5"/>
      <c r="F3005" s="5"/>
    </row>
    <row r="3006" spans="5:6" x14ac:dyDescent="0.25">
      <c r="E3006" s="5"/>
      <c r="F3006" s="5"/>
    </row>
    <row r="3007" spans="5:6" x14ac:dyDescent="0.25">
      <c r="E3007" s="5"/>
      <c r="F3007" s="5"/>
    </row>
    <row r="3008" spans="5:6" x14ac:dyDescent="0.25">
      <c r="E3008" s="5"/>
      <c r="F3008" s="5"/>
    </row>
    <row r="3009" spans="5:6" x14ac:dyDescent="0.25">
      <c r="E3009" s="5"/>
      <c r="F3009" s="5"/>
    </row>
    <row r="3010" spans="5:6" x14ac:dyDescent="0.25">
      <c r="E3010" s="5"/>
      <c r="F3010" s="5"/>
    </row>
    <row r="3011" spans="5:6" x14ac:dyDescent="0.25">
      <c r="E3011" s="5"/>
      <c r="F3011" s="5"/>
    </row>
    <row r="3012" spans="5:6" x14ac:dyDescent="0.25">
      <c r="E3012" s="5"/>
      <c r="F3012" s="5"/>
    </row>
    <row r="3013" spans="5:6" x14ac:dyDescent="0.25">
      <c r="E3013" s="5"/>
      <c r="F3013" s="5"/>
    </row>
    <row r="3014" spans="5:6" x14ac:dyDescent="0.25">
      <c r="E3014" s="5"/>
      <c r="F3014" s="5"/>
    </row>
    <row r="3015" spans="5:6" x14ac:dyDescent="0.25">
      <c r="E3015" s="5"/>
      <c r="F3015" s="5"/>
    </row>
    <row r="3016" spans="5:6" x14ac:dyDescent="0.25">
      <c r="E3016" s="5"/>
      <c r="F3016" s="5"/>
    </row>
    <row r="3017" spans="5:6" x14ac:dyDescent="0.25">
      <c r="E3017" s="5"/>
      <c r="F3017" s="5"/>
    </row>
    <row r="3018" spans="5:6" x14ac:dyDescent="0.25">
      <c r="E3018" s="5"/>
      <c r="F3018" s="5"/>
    </row>
    <row r="3019" spans="5:6" x14ac:dyDescent="0.25">
      <c r="E3019" s="5"/>
      <c r="F3019" s="5"/>
    </row>
    <row r="3020" spans="5:6" x14ac:dyDescent="0.25">
      <c r="E3020" s="5"/>
      <c r="F3020" s="5"/>
    </row>
    <row r="3021" spans="5:6" x14ac:dyDescent="0.25">
      <c r="E3021" s="5"/>
      <c r="F3021" s="5"/>
    </row>
    <row r="3022" spans="5:6" x14ac:dyDescent="0.25">
      <c r="E3022" s="5"/>
      <c r="F3022" s="5"/>
    </row>
    <row r="3023" spans="5:6" x14ac:dyDescent="0.25">
      <c r="E3023" s="5"/>
      <c r="F3023" s="5"/>
    </row>
    <row r="3024" spans="5:6" x14ac:dyDescent="0.25">
      <c r="E3024" s="5"/>
      <c r="F3024" s="5"/>
    </row>
    <row r="3025" spans="5:6" x14ac:dyDescent="0.25">
      <c r="E3025" s="5"/>
      <c r="F3025" s="5"/>
    </row>
    <row r="3026" spans="5:6" x14ac:dyDescent="0.25">
      <c r="E3026" s="5"/>
      <c r="F3026" s="5"/>
    </row>
    <row r="3027" spans="5:6" x14ac:dyDescent="0.25">
      <c r="E3027" s="5"/>
      <c r="F3027" s="5"/>
    </row>
    <row r="3028" spans="5:6" x14ac:dyDescent="0.25">
      <c r="E3028" s="5"/>
      <c r="F3028" s="5"/>
    </row>
    <row r="3029" spans="5:6" x14ac:dyDescent="0.25">
      <c r="E3029" s="5"/>
      <c r="F3029" s="5"/>
    </row>
    <row r="3030" spans="5:6" x14ac:dyDescent="0.25">
      <c r="E3030" s="5"/>
      <c r="F3030" s="5"/>
    </row>
    <row r="3031" spans="5:6" x14ac:dyDescent="0.25">
      <c r="E3031" s="5"/>
      <c r="F3031" s="5"/>
    </row>
    <row r="3032" spans="5:6" x14ac:dyDescent="0.25">
      <c r="E3032" s="5"/>
      <c r="F3032" s="5"/>
    </row>
    <row r="3033" spans="5:6" x14ac:dyDescent="0.25">
      <c r="E3033" s="5"/>
      <c r="F3033" s="5"/>
    </row>
    <row r="3034" spans="5:6" x14ac:dyDescent="0.25">
      <c r="E3034" s="5"/>
      <c r="F3034" s="5"/>
    </row>
    <row r="3035" spans="5:6" x14ac:dyDescent="0.25">
      <c r="E3035" s="5"/>
      <c r="F3035" s="5"/>
    </row>
    <row r="3036" spans="5:6" x14ac:dyDescent="0.25">
      <c r="E3036" s="5"/>
      <c r="F3036" s="5"/>
    </row>
    <row r="3037" spans="5:6" x14ac:dyDescent="0.25">
      <c r="E3037" s="5"/>
      <c r="F3037" s="5"/>
    </row>
    <row r="3038" spans="5:6" x14ac:dyDescent="0.25">
      <c r="E3038" s="5"/>
      <c r="F3038" s="5"/>
    </row>
    <row r="3039" spans="5:6" x14ac:dyDescent="0.25">
      <c r="E3039" s="5"/>
      <c r="F3039" s="5"/>
    </row>
    <row r="3040" spans="5:6" x14ac:dyDescent="0.25">
      <c r="E3040" s="5"/>
      <c r="F3040" s="5"/>
    </row>
    <row r="3041" spans="5:6" x14ac:dyDescent="0.25">
      <c r="E3041" s="5"/>
      <c r="F3041" s="5"/>
    </row>
    <row r="3042" spans="5:6" x14ac:dyDescent="0.25">
      <c r="E3042" s="5"/>
      <c r="F3042" s="5"/>
    </row>
    <row r="3043" spans="5:6" x14ac:dyDescent="0.25">
      <c r="E3043" s="5"/>
      <c r="F3043" s="5"/>
    </row>
    <row r="3044" spans="5:6" x14ac:dyDescent="0.25">
      <c r="E3044" s="5"/>
      <c r="F3044" s="5"/>
    </row>
    <row r="3045" spans="5:6" x14ac:dyDescent="0.25">
      <c r="E3045" s="5"/>
      <c r="F3045" s="5"/>
    </row>
    <row r="3046" spans="5:6" x14ac:dyDescent="0.25">
      <c r="E3046" s="5"/>
      <c r="F3046" s="5"/>
    </row>
    <row r="3047" spans="5:6" x14ac:dyDescent="0.25">
      <c r="E3047" s="5"/>
      <c r="F3047" s="5"/>
    </row>
    <row r="3048" spans="5:6" x14ac:dyDescent="0.25">
      <c r="E3048" s="5"/>
      <c r="F3048" s="5"/>
    </row>
    <row r="3049" spans="5:6" x14ac:dyDescent="0.25">
      <c r="E3049" s="5"/>
      <c r="F3049" s="5"/>
    </row>
    <row r="3050" spans="5:6" x14ac:dyDescent="0.25">
      <c r="E3050" s="5"/>
      <c r="F3050" s="5"/>
    </row>
    <row r="3051" spans="5:6" x14ac:dyDescent="0.25">
      <c r="E3051" s="5"/>
      <c r="F3051" s="5"/>
    </row>
    <row r="3052" spans="5:6" x14ac:dyDescent="0.25">
      <c r="E3052" s="5"/>
      <c r="F3052" s="5"/>
    </row>
    <row r="3053" spans="5:6" x14ac:dyDescent="0.25">
      <c r="E3053" s="5"/>
      <c r="F3053" s="5"/>
    </row>
    <row r="3054" spans="5:6" x14ac:dyDescent="0.25">
      <c r="E3054" s="5"/>
      <c r="F3054" s="5"/>
    </row>
    <row r="3055" spans="5:6" x14ac:dyDescent="0.25">
      <c r="E3055" s="5"/>
      <c r="F3055" s="5"/>
    </row>
    <row r="3056" spans="5:6" x14ac:dyDescent="0.25">
      <c r="E3056" s="5"/>
      <c r="F3056" s="5"/>
    </row>
    <row r="3057" spans="5:6" x14ac:dyDescent="0.25">
      <c r="E3057" s="5"/>
      <c r="F3057" s="5"/>
    </row>
    <row r="3058" spans="5:6" x14ac:dyDescent="0.25">
      <c r="E3058" s="5"/>
      <c r="F3058" s="5"/>
    </row>
    <row r="3059" spans="5:6" x14ac:dyDescent="0.25">
      <c r="E3059" s="5"/>
      <c r="F3059" s="5"/>
    </row>
    <row r="3060" spans="5:6" x14ac:dyDescent="0.25">
      <c r="E3060" s="5"/>
      <c r="F3060" s="5"/>
    </row>
    <row r="3061" spans="5:6" x14ac:dyDescent="0.25">
      <c r="E3061" s="5"/>
      <c r="F3061" s="5"/>
    </row>
    <row r="3062" spans="5:6" x14ac:dyDescent="0.25">
      <c r="E3062" s="5"/>
      <c r="F3062" s="5"/>
    </row>
    <row r="3063" spans="5:6" x14ac:dyDescent="0.25">
      <c r="E3063" s="5"/>
      <c r="F3063" s="5"/>
    </row>
    <row r="3064" spans="5:6" x14ac:dyDescent="0.25">
      <c r="E3064" s="5"/>
      <c r="F3064" s="5"/>
    </row>
    <row r="3065" spans="5:6" x14ac:dyDescent="0.25">
      <c r="E3065" s="5"/>
      <c r="F3065" s="5"/>
    </row>
    <row r="3066" spans="5:6" x14ac:dyDescent="0.25">
      <c r="E3066" s="5"/>
      <c r="F3066" s="5"/>
    </row>
    <row r="3067" spans="5:6" x14ac:dyDescent="0.25">
      <c r="E3067" s="5"/>
      <c r="F3067" s="5"/>
    </row>
    <row r="3068" spans="5:6" x14ac:dyDescent="0.25">
      <c r="E3068" s="5"/>
      <c r="F3068" s="5"/>
    </row>
    <row r="3069" spans="5:6" x14ac:dyDescent="0.25">
      <c r="E3069" s="5"/>
      <c r="F3069" s="5"/>
    </row>
    <row r="3070" spans="5:6" x14ac:dyDescent="0.25">
      <c r="E3070" s="5"/>
      <c r="F3070" s="5"/>
    </row>
    <row r="3071" spans="5:6" x14ac:dyDescent="0.25">
      <c r="E3071" s="5"/>
      <c r="F3071" s="5"/>
    </row>
    <row r="3072" spans="5:6" x14ac:dyDescent="0.25">
      <c r="E3072" s="5"/>
      <c r="F3072" s="5"/>
    </row>
    <row r="3073" spans="5:6" x14ac:dyDescent="0.25">
      <c r="E3073" s="5"/>
      <c r="F3073" s="5"/>
    </row>
    <row r="3074" spans="5:6" x14ac:dyDescent="0.25">
      <c r="E3074" s="5"/>
      <c r="F3074" s="5"/>
    </row>
    <row r="3075" spans="5:6" x14ac:dyDescent="0.25">
      <c r="E3075" s="5"/>
      <c r="F3075" s="5"/>
    </row>
    <row r="3076" spans="5:6" x14ac:dyDescent="0.25">
      <c r="E3076" s="5"/>
      <c r="F3076" s="5"/>
    </row>
    <row r="3077" spans="5:6" x14ac:dyDescent="0.25">
      <c r="E3077" s="5"/>
      <c r="F3077" s="5"/>
    </row>
    <row r="3078" spans="5:6" x14ac:dyDescent="0.25">
      <c r="E3078" s="5"/>
      <c r="F3078" s="5"/>
    </row>
    <row r="3079" spans="5:6" x14ac:dyDescent="0.25">
      <c r="E3079" s="5"/>
      <c r="F3079" s="5"/>
    </row>
    <row r="3080" spans="5:6" x14ac:dyDescent="0.25">
      <c r="E3080" s="5"/>
      <c r="F3080" s="5"/>
    </row>
    <row r="3081" spans="5:6" x14ac:dyDescent="0.25">
      <c r="E3081" s="5"/>
      <c r="F3081" s="5"/>
    </row>
    <row r="3082" spans="5:6" x14ac:dyDescent="0.25">
      <c r="E3082" s="5"/>
      <c r="F3082" s="5"/>
    </row>
    <row r="3083" spans="5:6" x14ac:dyDescent="0.25">
      <c r="E3083" s="5"/>
      <c r="F3083" s="5"/>
    </row>
    <row r="3084" spans="5:6" x14ac:dyDescent="0.25">
      <c r="E3084" s="5"/>
      <c r="F3084" s="5"/>
    </row>
    <row r="3085" spans="5:6" x14ac:dyDescent="0.25">
      <c r="E3085" s="5"/>
      <c r="F3085" s="5"/>
    </row>
    <row r="3086" spans="5:6" x14ac:dyDescent="0.25">
      <c r="E3086" s="5"/>
      <c r="F3086" s="5"/>
    </row>
    <row r="3087" spans="5:6" x14ac:dyDescent="0.25">
      <c r="E3087" s="5"/>
      <c r="F3087" s="5"/>
    </row>
    <row r="3088" spans="5:6" x14ac:dyDescent="0.25">
      <c r="E3088" s="5"/>
      <c r="F3088" s="5"/>
    </row>
    <row r="3089" spans="5:6" x14ac:dyDescent="0.25">
      <c r="E3089" s="5"/>
      <c r="F3089" s="5"/>
    </row>
    <row r="3090" spans="5:6" x14ac:dyDescent="0.25">
      <c r="E3090" s="5"/>
      <c r="F3090" s="5"/>
    </row>
    <row r="3091" spans="5:6" x14ac:dyDescent="0.25">
      <c r="E3091" s="5"/>
      <c r="F3091" s="5"/>
    </row>
    <row r="3092" spans="5:6" x14ac:dyDescent="0.25">
      <c r="E3092" s="5"/>
      <c r="F3092" s="5"/>
    </row>
    <row r="3093" spans="5:6" x14ac:dyDescent="0.25">
      <c r="E3093" s="5"/>
      <c r="F3093" s="5"/>
    </row>
    <row r="3094" spans="5:6" x14ac:dyDescent="0.25">
      <c r="E3094" s="5"/>
      <c r="F3094" s="5"/>
    </row>
    <row r="3095" spans="5:6" x14ac:dyDescent="0.25">
      <c r="E3095" s="5"/>
      <c r="F3095" s="5"/>
    </row>
    <row r="3096" spans="5:6" x14ac:dyDescent="0.25">
      <c r="E3096" s="5"/>
      <c r="F3096" s="5"/>
    </row>
    <row r="3097" spans="5:6" x14ac:dyDescent="0.25">
      <c r="E3097" s="5"/>
      <c r="F3097" s="5"/>
    </row>
    <row r="3098" spans="5:6" x14ac:dyDescent="0.25">
      <c r="E3098" s="5"/>
      <c r="F3098" s="5"/>
    </row>
    <row r="3099" spans="5:6" x14ac:dyDescent="0.25">
      <c r="E3099" s="5"/>
      <c r="F3099" s="5"/>
    </row>
    <row r="3100" spans="5:6" x14ac:dyDescent="0.25">
      <c r="E3100" s="5"/>
      <c r="F3100" s="5"/>
    </row>
    <row r="3101" spans="5:6" x14ac:dyDescent="0.25">
      <c r="E3101" s="5"/>
      <c r="F3101" s="5"/>
    </row>
    <row r="3102" spans="5:6" x14ac:dyDescent="0.25">
      <c r="E3102" s="5"/>
      <c r="F3102" s="5"/>
    </row>
    <row r="3103" spans="5:6" x14ac:dyDescent="0.25">
      <c r="E3103" s="5"/>
      <c r="F3103" s="5"/>
    </row>
    <row r="3104" spans="5:6" x14ac:dyDescent="0.25">
      <c r="E3104" s="5"/>
      <c r="F3104" s="5"/>
    </row>
    <row r="3105" spans="5:6" x14ac:dyDescent="0.25">
      <c r="E3105" s="5"/>
      <c r="F3105" s="5"/>
    </row>
    <row r="3106" spans="5:6" x14ac:dyDescent="0.25">
      <c r="E3106" s="5"/>
      <c r="F3106" s="5"/>
    </row>
    <row r="3107" spans="5:6" x14ac:dyDescent="0.25">
      <c r="E3107" s="5"/>
      <c r="F3107" s="5"/>
    </row>
    <row r="3108" spans="5:6" x14ac:dyDescent="0.25">
      <c r="E3108" s="5"/>
      <c r="F3108" s="5"/>
    </row>
    <row r="3109" spans="5:6" x14ac:dyDescent="0.25">
      <c r="E3109" s="5"/>
      <c r="F3109" s="5"/>
    </row>
    <row r="3110" spans="5:6" x14ac:dyDescent="0.25">
      <c r="E3110" s="5"/>
      <c r="F3110" s="5"/>
    </row>
    <row r="3111" spans="5:6" x14ac:dyDescent="0.25">
      <c r="E3111" s="5"/>
      <c r="F3111" s="5"/>
    </row>
    <row r="3112" spans="5:6" x14ac:dyDescent="0.25">
      <c r="E3112" s="5"/>
      <c r="F3112" s="5"/>
    </row>
    <row r="3113" spans="5:6" x14ac:dyDescent="0.25">
      <c r="E3113" s="5"/>
      <c r="F3113" s="5"/>
    </row>
    <row r="3114" spans="5:6" x14ac:dyDescent="0.25">
      <c r="E3114" s="5"/>
      <c r="F3114" s="5"/>
    </row>
    <row r="3115" spans="5:6" x14ac:dyDescent="0.25">
      <c r="E3115" s="5"/>
      <c r="F3115" s="5"/>
    </row>
    <row r="3116" spans="5:6" x14ac:dyDescent="0.25">
      <c r="E3116" s="5"/>
      <c r="F3116" s="5"/>
    </row>
    <row r="3117" spans="5:6" x14ac:dyDescent="0.25">
      <c r="E3117" s="5"/>
      <c r="F3117" s="5"/>
    </row>
    <row r="3118" spans="5:6" x14ac:dyDescent="0.25">
      <c r="E3118" s="5"/>
      <c r="F3118" s="5"/>
    </row>
    <row r="3119" spans="5:6" x14ac:dyDescent="0.25">
      <c r="E3119" s="5"/>
      <c r="F3119" s="5"/>
    </row>
    <row r="3120" spans="5:6" x14ac:dyDescent="0.25">
      <c r="E3120" s="5"/>
      <c r="F3120" s="5"/>
    </row>
    <row r="3121" spans="5:6" x14ac:dyDescent="0.25">
      <c r="E3121" s="5"/>
      <c r="F3121" s="5"/>
    </row>
    <row r="3122" spans="5:6" x14ac:dyDescent="0.25">
      <c r="E3122" s="5"/>
      <c r="F3122" s="5"/>
    </row>
    <row r="3123" spans="5:6" x14ac:dyDescent="0.25">
      <c r="E3123" s="5"/>
      <c r="F3123" s="5"/>
    </row>
    <row r="3124" spans="5:6" x14ac:dyDescent="0.25">
      <c r="E3124" s="5"/>
      <c r="F3124" s="5"/>
    </row>
    <row r="3125" spans="5:6" x14ac:dyDescent="0.25">
      <c r="E3125" s="5"/>
      <c r="F3125" s="5"/>
    </row>
    <row r="3126" spans="5:6" x14ac:dyDescent="0.25">
      <c r="E3126" s="5"/>
      <c r="F3126" s="5"/>
    </row>
    <row r="3127" spans="5:6" x14ac:dyDescent="0.25">
      <c r="E3127" s="5"/>
      <c r="F3127" s="5"/>
    </row>
    <row r="3128" spans="5:6" x14ac:dyDescent="0.25">
      <c r="E3128" s="5"/>
      <c r="F3128" s="5"/>
    </row>
    <row r="3129" spans="5:6" x14ac:dyDescent="0.25">
      <c r="E3129" s="5"/>
      <c r="F3129" s="5"/>
    </row>
    <row r="3130" spans="5:6" x14ac:dyDescent="0.25">
      <c r="E3130" s="5"/>
      <c r="F3130" s="5"/>
    </row>
    <row r="3131" spans="5:6" x14ac:dyDescent="0.25">
      <c r="E3131" s="5"/>
      <c r="F3131" s="5"/>
    </row>
    <row r="3132" spans="5:6" x14ac:dyDescent="0.25">
      <c r="E3132" s="5"/>
      <c r="F3132" s="5"/>
    </row>
    <row r="3133" spans="5:6" x14ac:dyDescent="0.25">
      <c r="E3133" s="5"/>
      <c r="F3133" s="5"/>
    </row>
    <row r="3134" spans="5:6" x14ac:dyDescent="0.25">
      <c r="E3134" s="5"/>
      <c r="F3134" s="5"/>
    </row>
    <row r="3135" spans="5:6" x14ac:dyDescent="0.25">
      <c r="E3135" s="5"/>
      <c r="F3135" s="5"/>
    </row>
    <row r="3136" spans="5:6" x14ac:dyDescent="0.25">
      <c r="E3136" s="5"/>
      <c r="F3136" s="5"/>
    </row>
    <row r="3137" spans="5:6" x14ac:dyDescent="0.25">
      <c r="E3137" s="5"/>
      <c r="F3137" s="5"/>
    </row>
    <row r="3138" spans="5:6" x14ac:dyDescent="0.25">
      <c r="E3138" s="5"/>
      <c r="F3138" s="5"/>
    </row>
    <row r="3139" spans="5:6" x14ac:dyDescent="0.25">
      <c r="E3139" s="5"/>
      <c r="F3139" s="5"/>
    </row>
    <row r="3140" spans="5:6" x14ac:dyDescent="0.25">
      <c r="E3140" s="5"/>
      <c r="F3140" s="5"/>
    </row>
    <row r="3141" spans="5:6" x14ac:dyDescent="0.25">
      <c r="E3141" s="5"/>
      <c r="F3141" s="5"/>
    </row>
    <row r="3142" spans="5:6" x14ac:dyDescent="0.25">
      <c r="E3142" s="5"/>
      <c r="F3142" s="5"/>
    </row>
    <row r="3143" spans="5:6" x14ac:dyDescent="0.25">
      <c r="E3143" s="5"/>
      <c r="F3143" s="5"/>
    </row>
    <row r="3144" spans="5:6" x14ac:dyDescent="0.25">
      <c r="E3144" s="5"/>
      <c r="F3144" s="5"/>
    </row>
    <row r="3145" spans="5:6" x14ac:dyDescent="0.25">
      <c r="E3145" s="5"/>
      <c r="F3145" s="5"/>
    </row>
    <row r="3146" spans="5:6" x14ac:dyDescent="0.25">
      <c r="E3146" s="5"/>
      <c r="F3146" s="5"/>
    </row>
    <row r="3147" spans="5:6" x14ac:dyDescent="0.25">
      <c r="E3147" s="5"/>
      <c r="F3147" s="5"/>
    </row>
    <row r="3148" spans="5:6" x14ac:dyDescent="0.25">
      <c r="E3148" s="5"/>
      <c r="F3148" s="5"/>
    </row>
    <row r="3149" spans="5:6" x14ac:dyDescent="0.25">
      <c r="E3149" s="5"/>
      <c r="F3149" s="5"/>
    </row>
    <row r="3150" spans="5:6" x14ac:dyDescent="0.25">
      <c r="E3150" s="5"/>
      <c r="F3150" s="5"/>
    </row>
    <row r="3151" spans="5:6" x14ac:dyDescent="0.25">
      <c r="E3151" s="5"/>
      <c r="F3151" s="5"/>
    </row>
    <row r="3152" spans="5:6" x14ac:dyDescent="0.25">
      <c r="E3152" s="5"/>
      <c r="F3152" s="5"/>
    </row>
    <row r="3153" spans="5:6" x14ac:dyDescent="0.25">
      <c r="E3153" s="5"/>
      <c r="F3153" s="5"/>
    </row>
    <row r="3154" spans="5:6" x14ac:dyDescent="0.25">
      <c r="E3154" s="5"/>
      <c r="F3154" s="5"/>
    </row>
    <row r="3155" spans="5:6" x14ac:dyDescent="0.25">
      <c r="E3155" s="5"/>
      <c r="F3155" s="5"/>
    </row>
    <row r="3156" spans="5:6" x14ac:dyDescent="0.25">
      <c r="E3156" s="5"/>
      <c r="F3156" s="5"/>
    </row>
    <row r="3157" spans="5:6" x14ac:dyDescent="0.25">
      <c r="E3157" s="5"/>
      <c r="F3157" s="5"/>
    </row>
    <row r="3158" spans="5:6" x14ac:dyDescent="0.25">
      <c r="E3158" s="5"/>
      <c r="F3158" s="5"/>
    </row>
    <row r="3159" spans="5:6" x14ac:dyDescent="0.25">
      <c r="E3159" s="5"/>
      <c r="F3159" s="5"/>
    </row>
    <row r="3160" spans="5:6" x14ac:dyDescent="0.25">
      <c r="E3160" s="5"/>
      <c r="F3160" s="5"/>
    </row>
    <row r="3161" spans="5:6" x14ac:dyDescent="0.25">
      <c r="E3161" s="5"/>
      <c r="F3161" s="5"/>
    </row>
    <row r="3162" spans="5:6" x14ac:dyDescent="0.25">
      <c r="E3162" s="5"/>
      <c r="F3162" s="5"/>
    </row>
    <row r="3163" spans="5:6" x14ac:dyDescent="0.25">
      <c r="E3163" s="5"/>
      <c r="F3163" s="5"/>
    </row>
    <row r="3164" spans="5:6" x14ac:dyDescent="0.25">
      <c r="E3164" s="5"/>
      <c r="F3164" s="5"/>
    </row>
    <row r="3165" spans="5:6" x14ac:dyDescent="0.25">
      <c r="E3165" s="5"/>
      <c r="F3165" s="5"/>
    </row>
    <row r="3166" spans="5:6" x14ac:dyDescent="0.25">
      <c r="E3166" s="5"/>
      <c r="F3166" s="5"/>
    </row>
    <row r="3167" spans="5:6" x14ac:dyDescent="0.25">
      <c r="E3167" s="5"/>
      <c r="F3167" s="5"/>
    </row>
    <row r="3168" spans="5:6" x14ac:dyDescent="0.25">
      <c r="E3168" s="5"/>
      <c r="F3168" s="5"/>
    </row>
    <row r="3169" spans="5:11" x14ac:dyDescent="0.25">
      <c r="E3169" s="5"/>
      <c r="F3169" s="5"/>
    </row>
    <row r="3170" spans="5:11" x14ac:dyDescent="0.25">
      <c r="E3170" s="5"/>
      <c r="F3170" s="5"/>
    </row>
    <row r="3171" spans="5:11" x14ac:dyDescent="0.25">
      <c r="E3171" s="5"/>
      <c r="F3171" s="5"/>
    </row>
    <row r="3172" spans="5:11" x14ac:dyDescent="0.25">
      <c r="E3172" s="5"/>
      <c r="F3172" s="5"/>
    </row>
    <row r="3173" spans="5:11" x14ac:dyDescent="0.25">
      <c r="E3173" s="5"/>
      <c r="F3173" s="5"/>
    </row>
    <row r="3174" spans="5:11" x14ac:dyDescent="0.25">
      <c r="E3174" s="5"/>
      <c r="F3174" s="5"/>
      <c r="K3174" s="5"/>
    </row>
    <row r="3175" spans="5:11" x14ac:dyDescent="0.25">
      <c r="E3175" s="5"/>
      <c r="F3175" s="5"/>
    </row>
    <row r="3176" spans="5:11" x14ac:dyDescent="0.25">
      <c r="E3176" s="5"/>
      <c r="F3176" s="5"/>
    </row>
    <row r="3177" spans="5:11" x14ac:dyDescent="0.25">
      <c r="E3177" s="5"/>
      <c r="F3177" s="5"/>
    </row>
    <row r="3178" spans="5:11" x14ac:dyDescent="0.25">
      <c r="E3178" s="5"/>
      <c r="F3178" s="5"/>
    </row>
    <row r="3179" spans="5:11" x14ac:dyDescent="0.25">
      <c r="E3179" s="5"/>
      <c r="F3179" s="5"/>
    </row>
    <row r="3180" spans="5:11" x14ac:dyDescent="0.25">
      <c r="E3180" s="5"/>
      <c r="F3180" s="5"/>
    </row>
    <row r="3181" spans="5:11" x14ac:dyDescent="0.25">
      <c r="E3181" s="5"/>
      <c r="F3181" s="5"/>
    </row>
    <row r="3182" spans="5:11" x14ac:dyDescent="0.25">
      <c r="E3182" s="5"/>
      <c r="F3182" s="5"/>
    </row>
    <row r="3183" spans="5:11" x14ac:dyDescent="0.25">
      <c r="E3183" s="5"/>
      <c r="F3183" s="5"/>
    </row>
    <row r="3184" spans="5:11" x14ac:dyDescent="0.25">
      <c r="E3184" s="5"/>
      <c r="F3184" s="5"/>
    </row>
    <row r="3185" spans="5:6" x14ac:dyDescent="0.25">
      <c r="E3185" s="5"/>
      <c r="F3185" s="5"/>
    </row>
    <row r="3186" spans="5:6" x14ac:dyDescent="0.25">
      <c r="E3186" s="5"/>
      <c r="F3186" s="5"/>
    </row>
    <row r="3187" spans="5:6" x14ac:dyDescent="0.25">
      <c r="E3187" s="5"/>
      <c r="F3187" s="5"/>
    </row>
    <row r="3188" spans="5:6" x14ac:dyDescent="0.25">
      <c r="E3188" s="5"/>
      <c r="F3188" s="5"/>
    </row>
    <row r="3189" spans="5:6" x14ac:dyDescent="0.25">
      <c r="E3189" s="5"/>
      <c r="F3189" s="5"/>
    </row>
    <row r="3190" spans="5:6" x14ac:dyDescent="0.25">
      <c r="E3190" s="5"/>
      <c r="F3190" s="5"/>
    </row>
    <row r="3191" spans="5:6" x14ac:dyDescent="0.25">
      <c r="E3191" s="5"/>
      <c r="F3191" s="5"/>
    </row>
    <row r="3192" spans="5:6" x14ac:dyDescent="0.25">
      <c r="E3192" s="5"/>
      <c r="F3192" s="5"/>
    </row>
    <row r="3193" spans="5:6" x14ac:dyDescent="0.25">
      <c r="E3193" s="5"/>
      <c r="F3193" s="5"/>
    </row>
    <row r="3194" spans="5:6" x14ac:dyDescent="0.25">
      <c r="E3194" s="5"/>
      <c r="F3194" s="5"/>
    </row>
    <row r="3195" spans="5:6" x14ac:dyDescent="0.25">
      <c r="E3195" s="5"/>
      <c r="F3195" s="5"/>
    </row>
    <row r="3196" spans="5:6" x14ac:dyDescent="0.25">
      <c r="E3196" s="5"/>
      <c r="F3196" s="5"/>
    </row>
    <row r="3197" spans="5:6" x14ac:dyDescent="0.25">
      <c r="E3197" s="5"/>
      <c r="F3197" s="5"/>
    </row>
    <row r="3198" spans="5:6" x14ac:dyDescent="0.25">
      <c r="E3198" s="5"/>
      <c r="F3198" s="5"/>
    </row>
    <row r="3199" spans="5:6" x14ac:dyDescent="0.25">
      <c r="E3199" s="5"/>
      <c r="F3199" s="5"/>
    </row>
    <row r="3200" spans="5:6" x14ac:dyDescent="0.25">
      <c r="E3200" s="5"/>
      <c r="F3200" s="5"/>
    </row>
    <row r="3201" spans="5:6" x14ac:dyDescent="0.25">
      <c r="E3201" s="5"/>
      <c r="F3201" s="5"/>
    </row>
    <row r="3202" spans="5:6" x14ac:dyDescent="0.25">
      <c r="E3202" s="5"/>
      <c r="F3202" s="5"/>
    </row>
    <row r="3203" spans="5:6" x14ac:dyDescent="0.25">
      <c r="E3203" s="5"/>
      <c r="F3203" s="5"/>
    </row>
    <row r="3204" spans="5:6" x14ac:dyDescent="0.25">
      <c r="E3204" s="5"/>
      <c r="F3204" s="5"/>
    </row>
    <row r="3205" spans="5:6" x14ac:dyDescent="0.25">
      <c r="E3205" s="5"/>
      <c r="F3205" s="5"/>
    </row>
    <row r="3206" spans="5:6" x14ac:dyDescent="0.25">
      <c r="E3206" s="5"/>
      <c r="F3206" s="5"/>
    </row>
    <row r="3207" spans="5:6" x14ac:dyDescent="0.25">
      <c r="E3207" s="5"/>
      <c r="F3207" s="5"/>
    </row>
    <row r="3208" spans="5:6" x14ac:dyDescent="0.25">
      <c r="E3208" s="5"/>
      <c r="F3208" s="5"/>
    </row>
    <row r="3209" spans="5:6" x14ac:dyDescent="0.25">
      <c r="E3209" s="5"/>
      <c r="F3209" s="5"/>
    </row>
    <row r="3210" spans="5:6" x14ac:dyDescent="0.25">
      <c r="E3210" s="5"/>
      <c r="F3210" s="5"/>
    </row>
    <row r="3211" spans="5:6" x14ac:dyDescent="0.25">
      <c r="E3211" s="5"/>
      <c r="F3211" s="5"/>
    </row>
    <row r="3212" spans="5:6" x14ac:dyDescent="0.25">
      <c r="E3212" s="5"/>
      <c r="F3212" s="5"/>
    </row>
    <row r="3213" spans="5:6" x14ac:dyDescent="0.25">
      <c r="E3213" s="5"/>
      <c r="F3213" s="5"/>
    </row>
    <row r="3214" spans="5:6" x14ac:dyDescent="0.25">
      <c r="E3214" s="5"/>
      <c r="F3214" s="5"/>
    </row>
    <row r="3215" spans="5:6" x14ac:dyDescent="0.25">
      <c r="E3215" s="5"/>
      <c r="F3215" s="5"/>
    </row>
    <row r="3216" spans="5:6" x14ac:dyDescent="0.25">
      <c r="E3216" s="5"/>
      <c r="F3216" s="5"/>
    </row>
    <row r="3217" spans="5:6" x14ac:dyDescent="0.25">
      <c r="E3217" s="5"/>
      <c r="F3217" s="5"/>
    </row>
    <row r="3218" spans="5:6" x14ac:dyDescent="0.25">
      <c r="E3218" s="5"/>
      <c r="F3218" s="5"/>
    </row>
    <row r="3219" spans="5:6" x14ac:dyDescent="0.25">
      <c r="E3219" s="5"/>
      <c r="F3219" s="5"/>
    </row>
    <row r="3220" spans="5:6" x14ac:dyDescent="0.25">
      <c r="E3220" s="5"/>
      <c r="F3220" s="5"/>
    </row>
    <row r="3221" spans="5:6" x14ac:dyDescent="0.25">
      <c r="E3221" s="5"/>
      <c r="F3221" s="5"/>
    </row>
    <row r="3222" spans="5:6" x14ac:dyDescent="0.25">
      <c r="E3222" s="5"/>
      <c r="F3222" s="5"/>
    </row>
    <row r="3223" spans="5:6" x14ac:dyDescent="0.25">
      <c r="E3223" s="5"/>
      <c r="F3223" s="5"/>
    </row>
    <row r="3224" spans="5:6" x14ac:dyDescent="0.25">
      <c r="E3224" s="5"/>
      <c r="F3224" s="5"/>
    </row>
    <row r="3225" spans="5:6" x14ac:dyDescent="0.25">
      <c r="E3225" s="5"/>
      <c r="F3225" s="5"/>
    </row>
    <row r="3226" spans="5:6" x14ac:dyDescent="0.25">
      <c r="E3226" s="5"/>
      <c r="F3226" s="5"/>
    </row>
    <row r="3227" spans="5:6" x14ac:dyDescent="0.25">
      <c r="E3227" s="5"/>
      <c r="F3227" s="5"/>
    </row>
    <row r="3228" spans="5:6" x14ac:dyDescent="0.25">
      <c r="E3228" s="5"/>
      <c r="F3228" s="5"/>
    </row>
    <row r="3229" spans="5:6" x14ac:dyDescent="0.25">
      <c r="E3229" s="5"/>
      <c r="F3229" s="5"/>
    </row>
    <row r="3230" spans="5:6" x14ac:dyDescent="0.25">
      <c r="E3230" s="5"/>
      <c r="F3230" s="5"/>
    </row>
    <row r="3231" spans="5:6" x14ac:dyDescent="0.25">
      <c r="E3231" s="5"/>
      <c r="F3231" s="5"/>
    </row>
    <row r="3232" spans="5:6" x14ac:dyDescent="0.25">
      <c r="E3232" s="5"/>
      <c r="F3232" s="5"/>
    </row>
    <row r="3233" spans="5:6" x14ac:dyDescent="0.25">
      <c r="E3233" s="5"/>
      <c r="F3233" s="5"/>
    </row>
    <row r="3234" spans="5:6" x14ac:dyDescent="0.25">
      <c r="E3234" s="5"/>
      <c r="F3234" s="5"/>
    </row>
    <row r="3235" spans="5:6" x14ac:dyDescent="0.25">
      <c r="E3235" s="5"/>
      <c r="F3235" s="5"/>
    </row>
    <row r="3236" spans="5:6" x14ac:dyDescent="0.25">
      <c r="E3236" s="5"/>
      <c r="F3236" s="5"/>
    </row>
    <row r="3237" spans="5:6" x14ac:dyDescent="0.25">
      <c r="E3237" s="5"/>
      <c r="F3237" s="5"/>
    </row>
    <row r="3238" spans="5:6" x14ac:dyDescent="0.25">
      <c r="E3238" s="5"/>
      <c r="F3238" s="5"/>
    </row>
    <row r="3239" spans="5:6" x14ac:dyDescent="0.25">
      <c r="E3239" s="5"/>
      <c r="F3239" s="5"/>
    </row>
    <row r="3240" spans="5:6" x14ac:dyDescent="0.25">
      <c r="E3240" s="5"/>
      <c r="F3240" s="5"/>
    </row>
    <row r="3241" spans="5:6" x14ac:dyDescent="0.25">
      <c r="E3241" s="5"/>
      <c r="F3241" s="5"/>
    </row>
    <row r="3242" spans="5:6" x14ac:dyDescent="0.25">
      <c r="E3242" s="5"/>
      <c r="F3242" s="5"/>
    </row>
    <row r="3243" spans="5:6" x14ac:dyDescent="0.25">
      <c r="E3243" s="5"/>
      <c r="F3243" s="5"/>
    </row>
    <row r="3244" spans="5:6" x14ac:dyDescent="0.25">
      <c r="E3244" s="5"/>
      <c r="F3244" s="5"/>
    </row>
    <row r="3245" spans="5:6" x14ac:dyDescent="0.25">
      <c r="E3245" s="5"/>
      <c r="F3245" s="5"/>
    </row>
    <row r="3246" spans="5:6" x14ac:dyDescent="0.25">
      <c r="E3246" s="5"/>
      <c r="F3246" s="5"/>
    </row>
    <row r="3247" spans="5:6" x14ac:dyDescent="0.25">
      <c r="E3247" s="5"/>
      <c r="F3247" s="5"/>
    </row>
    <row r="3248" spans="5:6" x14ac:dyDescent="0.25">
      <c r="E3248" s="5"/>
      <c r="F3248" s="5"/>
    </row>
    <row r="3249" spans="5:15" x14ac:dyDescent="0.25">
      <c r="E3249" s="5"/>
      <c r="F3249" s="5"/>
    </row>
    <row r="3250" spans="5:15" x14ac:dyDescent="0.25">
      <c r="E3250" s="5"/>
      <c r="F3250" s="5"/>
    </row>
    <row r="3251" spans="5:15" x14ac:dyDescent="0.25">
      <c r="E3251" s="5"/>
      <c r="F3251" s="5"/>
    </row>
    <row r="3252" spans="5:15" x14ac:dyDescent="0.25">
      <c r="E3252" s="5"/>
      <c r="F3252" s="5"/>
    </row>
    <row r="3253" spans="5:15" x14ac:dyDescent="0.25">
      <c r="E3253" s="5"/>
      <c r="F3253" s="5"/>
    </row>
    <row r="3254" spans="5:15" x14ac:dyDescent="0.25">
      <c r="E3254" s="5"/>
      <c r="F3254" s="5"/>
    </row>
    <row r="3255" spans="5:15" x14ac:dyDescent="0.25">
      <c r="E3255" s="5"/>
      <c r="F3255" s="5"/>
    </row>
    <row r="3256" spans="5:15" x14ac:dyDescent="0.25">
      <c r="E3256" s="5"/>
      <c r="F3256" s="5"/>
    </row>
    <row r="3257" spans="5:15" x14ac:dyDescent="0.25">
      <c r="E3257" s="5"/>
      <c r="F3257" s="5"/>
    </row>
    <row r="3258" spans="5:15" x14ac:dyDescent="0.25">
      <c r="E3258" s="5"/>
      <c r="F3258" s="5"/>
    </row>
    <row r="3259" spans="5:15" x14ac:dyDescent="0.25">
      <c r="E3259" s="5"/>
      <c r="F3259" s="5"/>
    </row>
    <row r="3260" spans="5:15" x14ac:dyDescent="0.25">
      <c r="E3260" s="5"/>
      <c r="F3260" s="5"/>
    </row>
    <row r="3261" spans="5:15" x14ac:dyDescent="0.25">
      <c r="E3261" s="5"/>
      <c r="F3261" s="5"/>
    </row>
    <row r="3262" spans="5:15" x14ac:dyDescent="0.25">
      <c r="E3262" s="5"/>
      <c r="F3262" s="5"/>
    </row>
    <row r="3263" spans="5:15" x14ac:dyDescent="0.25">
      <c r="E3263" s="5"/>
      <c r="F3263" s="5"/>
      <c r="O3263" s="5"/>
    </row>
    <row r="3264" spans="5:15" x14ac:dyDescent="0.25">
      <c r="E3264" s="5"/>
      <c r="F3264" s="5"/>
    </row>
    <row r="3265" spans="5:6" x14ac:dyDescent="0.25">
      <c r="E3265" s="5"/>
      <c r="F3265" s="5"/>
    </row>
    <row r="3266" spans="5:6" x14ac:dyDescent="0.25">
      <c r="E3266" s="5"/>
      <c r="F3266" s="5"/>
    </row>
    <row r="3267" spans="5:6" x14ac:dyDescent="0.25">
      <c r="E3267" s="5"/>
      <c r="F3267" s="5"/>
    </row>
    <row r="3268" spans="5:6" x14ac:dyDescent="0.25">
      <c r="E3268" s="5"/>
      <c r="F3268" s="5"/>
    </row>
    <row r="3269" spans="5:6" x14ac:dyDescent="0.25">
      <c r="E3269" s="5"/>
      <c r="F3269" s="5"/>
    </row>
    <row r="3270" spans="5:6" x14ac:dyDescent="0.25">
      <c r="E3270" s="5"/>
      <c r="F3270" s="5"/>
    </row>
    <row r="3271" spans="5:6" x14ac:dyDescent="0.25">
      <c r="E3271" s="5"/>
      <c r="F3271" s="5"/>
    </row>
    <row r="3272" spans="5:6" x14ac:dyDescent="0.25">
      <c r="E3272" s="5"/>
      <c r="F3272" s="5"/>
    </row>
    <row r="3273" spans="5:6" x14ac:dyDescent="0.25">
      <c r="E3273" s="5"/>
      <c r="F3273" s="5"/>
    </row>
    <row r="3274" spans="5:6" x14ac:dyDescent="0.25">
      <c r="E3274" s="5"/>
      <c r="F3274" s="5"/>
    </row>
    <row r="3275" spans="5:6" x14ac:dyDescent="0.25">
      <c r="E3275" s="5"/>
      <c r="F3275" s="5"/>
    </row>
    <row r="3276" spans="5:6" x14ac:dyDescent="0.25">
      <c r="E3276" s="5"/>
      <c r="F3276" s="5"/>
    </row>
    <row r="3277" spans="5:6" x14ac:dyDescent="0.25">
      <c r="E3277" s="5"/>
      <c r="F3277" s="5"/>
    </row>
    <row r="3278" spans="5:6" x14ac:dyDescent="0.25">
      <c r="E3278" s="5"/>
      <c r="F3278" s="5"/>
    </row>
    <row r="3279" spans="5:6" x14ac:dyDescent="0.25">
      <c r="E3279" s="5"/>
      <c r="F3279" s="5"/>
    </row>
    <row r="3280" spans="5:6" x14ac:dyDescent="0.25">
      <c r="E3280" s="5"/>
      <c r="F3280" s="5"/>
    </row>
    <row r="3281" spans="5:6" x14ac:dyDescent="0.25">
      <c r="E3281" s="5"/>
      <c r="F3281" s="5"/>
    </row>
    <row r="3282" spans="5:6" x14ac:dyDescent="0.25">
      <c r="E3282" s="5"/>
      <c r="F3282" s="5"/>
    </row>
    <row r="3283" spans="5:6" x14ac:dyDescent="0.25">
      <c r="E3283" s="5"/>
      <c r="F3283" s="5"/>
    </row>
    <row r="3284" spans="5:6" x14ac:dyDescent="0.25">
      <c r="E3284" s="5"/>
      <c r="F3284" s="5"/>
    </row>
    <row r="3285" spans="5:6" x14ac:dyDescent="0.25">
      <c r="E3285" s="5"/>
      <c r="F3285" s="5"/>
    </row>
    <row r="3286" spans="5:6" x14ac:dyDescent="0.25">
      <c r="E3286" s="5"/>
      <c r="F3286" s="5"/>
    </row>
    <row r="3287" spans="5:6" x14ac:dyDescent="0.25">
      <c r="E3287" s="5"/>
      <c r="F3287" s="5"/>
    </row>
    <row r="3288" spans="5:6" x14ac:dyDescent="0.25">
      <c r="E3288" s="5"/>
      <c r="F3288" s="5"/>
    </row>
    <row r="3289" spans="5:6" x14ac:dyDescent="0.25">
      <c r="E3289" s="5"/>
      <c r="F3289" s="5"/>
    </row>
    <row r="3290" spans="5:6" x14ac:dyDescent="0.25">
      <c r="E3290" s="5"/>
      <c r="F3290" s="5"/>
    </row>
    <row r="3291" spans="5:6" x14ac:dyDescent="0.25">
      <c r="E3291" s="5"/>
      <c r="F3291" s="5"/>
    </row>
    <row r="3292" spans="5:6" x14ac:dyDescent="0.25">
      <c r="E3292" s="5"/>
      <c r="F3292" s="5"/>
    </row>
    <row r="3293" spans="5:6" x14ac:dyDescent="0.25">
      <c r="E3293" s="5"/>
      <c r="F3293" s="5"/>
    </row>
    <row r="3294" spans="5:6" x14ac:dyDescent="0.25">
      <c r="E3294" s="5"/>
      <c r="F3294" s="5"/>
    </row>
    <row r="3295" spans="5:6" x14ac:dyDescent="0.25">
      <c r="E3295" s="5"/>
      <c r="F3295" s="5"/>
    </row>
    <row r="3296" spans="5:6" x14ac:dyDescent="0.25">
      <c r="E3296" s="5"/>
      <c r="F3296" s="5"/>
    </row>
    <row r="3297" spans="5:6" x14ac:dyDescent="0.25">
      <c r="E3297" s="5"/>
      <c r="F3297" s="5"/>
    </row>
    <row r="3298" spans="5:6" x14ac:dyDescent="0.25">
      <c r="E3298" s="5"/>
      <c r="F3298" s="5"/>
    </row>
    <row r="3299" spans="5:6" x14ac:dyDescent="0.25">
      <c r="E3299" s="5"/>
      <c r="F3299" s="5"/>
    </row>
    <row r="3300" spans="5:6" x14ac:dyDescent="0.25">
      <c r="E3300" s="5"/>
      <c r="F3300" s="5"/>
    </row>
    <row r="3301" spans="5:6" x14ac:dyDescent="0.25">
      <c r="E3301" s="5"/>
      <c r="F3301" s="5"/>
    </row>
    <row r="3302" spans="5:6" x14ac:dyDescent="0.25">
      <c r="E3302" s="5"/>
      <c r="F3302" s="5"/>
    </row>
    <row r="3303" spans="5:6" x14ac:dyDescent="0.25">
      <c r="E3303" s="5"/>
      <c r="F3303" s="5"/>
    </row>
    <row r="3304" spans="5:6" x14ac:dyDescent="0.25">
      <c r="E3304" s="5"/>
      <c r="F3304" s="5"/>
    </row>
    <row r="3305" spans="5:6" x14ac:dyDescent="0.25">
      <c r="E3305" s="5"/>
      <c r="F3305" s="5"/>
    </row>
    <row r="3306" spans="5:6" x14ac:dyDescent="0.25">
      <c r="E3306" s="5"/>
      <c r="F3306" s="5"/>
    </row>
    <row r="3307" spans="5:6" x14ac:dyDescent="0.25">
      <c r="E3307" s="5"/>
      <c r="F3307" s="5"/>
    </row>
    <row r="3308" spans="5:6" x14ac:dyDescent="0.25">
      <c r="E3308" s="5"/>
      <c r="F3308" s="5"/>
    </row>
    <row r="3309" spans="5:6" x14ac:dyDescent="0.25">
      <c r="E3309" s="5"/>
      <c r="F3309" s="5"/>
    </row>
    <row r="3310" spans="5:6" x14ac:dyDescent="0.25">
      <c r="E3310" s="5"/>
      <c r="F3310" s="5"/>
    </row>
    <row r="3311" spans="5:6" x14ac:dyDescent="0.25">
      <c r="E3311" s="5"/>
      <c r="F3311" s="5"/>
    </row>
    <row r="3312" spans="5:6" x14ac:dyDescent="0.25">
      <c r="E3312" s="5"/>
      <c r="F3312" s="5"/>
    </row>
    <row r="3313" spans="5:6" x14ac:dyDescent="0.25">
      <c r="E3313" s="5"/>
      <c r="F3313" s="5"/>
    </row>
    <row r="3314" spans="5:6" x14ac:dyDescent="0.25">
      <c r="E3314" s="5"/>
      <c r="F3314" s="5"/>
    </row>
    <row r="3315" spans="5:6" x14ac:dyDescent="0.25">
      <c r="E3315" s="5"/>
      <c r="F3315" s="5"/>
    </row>
    <row r="3316" spans="5:6" x14ac:dyDescent="0.25">
      <c r="E3316" s="5"/>
      <c r="F3316" s="5"/>
    </row>
    <row r="3317" spans="5:6" x14ac:dyDescent="0.25">
      <c r="E3317" s="5"/>
      <c r="F3317" s="5"/>
    </row>
    <row r="3318" spans="5:6" x14ac:dyDescent="0.25">
      <c r="E3318" s="5"/>
      <c r="F3318" s="5"/>
    </row>
    <row r="3319" spans="5:6" x14ac:dyDescent="0.25">
      <c r="E3319" s="5"/>
      <c r="F3319" s="5"/>
    </row>
    <row r="3320" spans="5:6" x14ac:dyDescent="0.25">
      <c r="E3320" s="5"/>
      <c r="F3320" s="5"/>
    </row>
    <row r="3321" spans="5:6" x14ac:dyDescent="0.25">
      <c r="E3321" s="5"/>
      <c r="F3321" s="5"/>
    </row>
    <row r="3322" spans="5:6" x14ac:dyDescent="0.25">
      <c r="E3322" s="5"/>
      <c r="F3322" s="5"/>
    </row>
    <row r="3323" spans="5:6" x14ac:dyDescent="0.25">
      <c r="E3323" s="5"/>
      <c r="F3323" s="5"/>
    </row>
    <row r="3324" spans="5:6" x14ac:dyDescent="0.25">
      <c r="E3324" s="5"/>
      <c r="F3324" s="5"/>
    </row>
    <row r="3325" spans="5:6" x14ac:dyDescent="0.25">
      <c r="E3325" s="5"/>
      <c r="F3325" s="5"/>
    </row>
    <row r="3326" spans="5:6" x14ac:dyDescent="0.25">
      <c r="E3326" s="5"/>
      <c r="F3326" s="5"/>
    </row>
    <row r="3327" spans="5:6" x14ac:dyDescent="0.25">
      <c r="E3327" s="5"/>
      <c r="F3327" s="5"/>
    </row>
    <row r="3328" spans="5:6" x14ac:dyDescent="0.25">
      <c r="E3328" s="5"/>
      <c r="F3328" s="5"/>
    </row>
    <row r="3329" spans="5:17" x14ac:dyDescent="0.25">
      <c r="E3329" s="5"/>
      <c r="F3329" s="5"/>
    </row>
    <row r="3330" spans="5:17" x14ac:dyDescent="0.25">
      <c r="E3330" s="5"/>
      <c r="F3330" s="5"/>
    </row>
    <row r="3331" spans="5:17" x14ac:dyDescent="0.25">
      <c r="E3331" s="5"/>
      <c r="F3331" s="5"/>
    </row>
    <row r="3332" spans="5:17" x14ac:dyDescent="0.25">
      <c r="E3332" s="5"/>
      <c r="F3332" s="5"/>
    </row>
    <row r="3333" spans="5:17" x14ac:dyDescent="0.25">
      <c r="E3333" s="5"/>
      <c r="F3333" s="5"/>
    </row>
    <row r="3334" spans="5:17" x14ac:dyDescent="0.25">
      <c r="E3334" s="5"/>
      <c r="F3334" s="5"/>
    </row>
    <row r="3335" spans="5:17" x14ac:dyDescent="0.25">
      <c r="E3335" s="5"/>
      <c r="F3335" s="5"/>
    </row>
    <row r="3336" spans="5:17" x14ac:dyDescent="0.25">
      <c r="E3336" s="5"/>
      <c r="F3336" s="5"/>
    </row>
    <row r="3337" spans="5:17" x14ac:dyDescent="0.25">
      <c r="E3337" s="5"/>
      <c r="F3337" s="5"/>
    </row>
    <row r="3338" spans="5:17" x14ac:dyDescent="0.25">
      <c r="E3338" s="5"/>
      <c r="F3338" s="5"/>
      <c r="H3338" s="5"/>
      <c r="I3338" s="5"/>
      <c r="Q3338" s="5"/>
    </row>
    <row r="3339" spans="5:17" x14ac:dyDescent="0.25">
      <c r="E3339" s="5"/>
      <c r="F3339" s="5"/>
      <c r="M3339" s="5"/>
    </row>
    <row r="3340" spans="5:17" x14ac:dyDescent="0.25">
      <c r="E3340" s="5"/>
      <c r="F3340" s="5"/>
    </row>
    <row r="3341" spans="5:17" x14ac:dyDescent="0.25">
      <c r="E3341" s="5"/>
      <c r="F3341" s="5"/>
    </row>
    <row r="3342" spans="5:17" x14ac:dyDescent="0.25">
      <c r="E3342" s="5"/>
      <c r="F3342" s="5"/>
    </row>
    <row r="3343" spans="5:17" x14ac:dyDescent="0.25">
      <c r="E3343" s="5"/>
      <c r="F3343" s="5"/>
    </row>
    <row r="3344" spans="5:17" x14ac:dyDescent="0.25">
      <c r="E3344" s="5"/>
      <c r="F3344" s="5"/>
    </row>
    <row r="3345" spans="5:6" x14ac:dyDescent="0.25">
      <c r="E3345" s="5"/>
      <c r="F3345" s="5"/>
    </row>
    <row r="3346" spans="5:6" x14ac:dyDescent="0.25">
      <c r="E3346" s="5"/>
      <c r="F3346" s="5"/>
    </row>
    <row r="3347" spans="5:6" x14ac:dyDescent="0.25">
      <c r="E3347" s="5"/>
      <c r="F3347" s="5"/>
    </row>
    <row r="3348" spans="5:6" x14ac:dyDescent="0.25">
      <c r="E3348" s="5"/>
      <c r="F3348" s="5"/>
    </row>
    <row r="3349" spans="5:6" x14ac:dyDescent="0.25">
      <c r="E3349" s="5"/>
      <c r="F3349" s="5"/>
    </row>
    <row r="3350" spans="5:6" x14ac:dyDescent="0.25">
      <c r="E3350" s="5"/>
      <c r="F3350" s="5"/>
    </row>
    <row r="3351" spans="5:6" x14ac:dyDescent="0.25">
      <c r="E3351" s="5"/>
      <c r="F3351" s="5"/>
    </row>
    <row r="3352" spans="5:6" x14ac:dyDescent="0.25">
      <c r="E3352" s="5"/>
      <c r="F3352" s="5"/>
    </row>
    <row r="3353" spans="5:6" x14ac:dyDescent="0.25">
      <c r="E3353" s="5"/>
      <c r="F3353" s="5"/>
    </row>
    <row r="3354" spans="5:6" x14ac:dyDescent="0.25">
      <c r="E3354" s="5"/>
      <c r="F3354" s="5"/>
    </row>
    <row r="3355" spans="5:6" x14ac:dyDescent="0.25">
      <c r="E3355" s="5"/>
      <c r="F3355" s="5"/>
    </row>
    <row r="3356" spans="5:6" x14ac:dyDescent="0.25">
      <c r="E3356" s="5"/>
      <c r="F3356" s="5"/>
    </row>
    <row r="3357" spans="5:6" x14ac:dyDescent="0.25">
      <c r="E3357" s="5"/>
      <c r="F3357" s="5"/>
    </row>
    <row r="3358" spans="5:6" x14ac:dyDescent="0.25">
      <c r="E3358" s="5"/>
      <c r="F3358" s="5"/>
    </row>
    <row r="3359" spans="5:6" x14ac:dyDescent="0.25">
      <c r="E3359" s="5"/>
      <c r="F3359" s="5"/>
    </row>
    <row r="3360" spans="5:6" x14ac:dyDescent="0.25">
      <c r="E3360" s="5"/>
      <c r="F3360" s="5"/>
    </row>
    <row r="3361" spans="5:6" x14ac:dyDescent="0.25">
      <c r="E3361" s="5"/>
      <c r="F3361" s="5"/>
    </row>
    <row r="3362" spans="5:6" x14ac:dyDescent="0.25">
      <c r="E3362" s="5"/>
      <c r="F3362" s="5"/>
    </row>
    <row r="3363" spans="5:6" x14ac:dyDescent="0.25">
      <c r="E3363" s="5"/>
      <c r="F3363" s="5"/>
    </row>
    <row r="3364" spans="5:6" x14ac:dyDescent="0.25">
      <c r="E3364" s="5"/>
      <c r="F3364" s="5"/>
    </row>
    <row r="3365" spans="5:6" x14ac:dyDescent="0.25">
      <c r="E3365" s="5"/>
      <c r="F3365" s="5"/>
    </row>
    <row r="3366" spans="5:6" x14ac:dyDescent="0.25">
      <c r="E3366" s="5"/>
      <c r="F3366" s="5"/>
    </row>
    <row r="3367" spans="5:6" x14ac:dyDescent="0.25">
      <c r="E3367" s="5"/>
      <c r="F3367" s="5"/>
    </row>
    <row r="3368" spans="5:6" x14ac:dyDescent="0.25">
      <c r="E3368" s="5"/>
      <c r="F3368" s="5"/>
    </row>
    <row r="3369" spans="5:6" x14ac:dyDescent="0.25">
      <c r="E3369" s="5"/>
      <c r="F3369" s="5"/>
    </row>
    <row r="3370" spans="5:6" x14ac:dyDescent="0.25">
      <c r="E3370" s="5"/>
      <c r="F3370" s="5"/>
    </row>
    <row r="3371" spans="5:6" x14ac:dyDescent="0.25">
      <c r="E3371" s="5"/>
      <c r="F3371" s="5"/>
    </row>
    <row r="3372" spans="5:6" x14ac:dyDescent="0.25">
      <c r="E3372" s="5"/>
      <c r="F3372" s="5"/>
    </row>
    <row r="3373" spans="5:6" x14ac:dyDescent="0.25">
      <c r="E3373" s="5"/>
      <c r="F3373" s="5"/>
    </row>
    <row r="3374" spans="5:6" x14ac:dyDescent="0.25">
      <c r="E3374" s="5"/>
      <c r="F3374" s="5"/>
    </row>
    <row r="3375" spans="5:6" x14ac:dyDescent="0.25">
      <c r="E3375" s="5"/>
      <c r="F3375" s="5"/>
    </row>
    <row r="3376" spans="5:6" x14ac:dyDescent="0.25">
      <c r="E3376" s="5"/>
      <c r="F3376" s="5"/>
    </row>
    <row r="3377" spans="5:6" x14ac:dyDescent="0.25">
      <c r="E3377" s="5"/>
      <c r="F3377" s="5"/>
    </row>
    <row r="3378" spans="5:6" x14ac:dyDescent="0.25">
      <c r="E3378" s="5"/>
      <c r="F3378" s="5"/>
    </row>
    <row r="3379" spans="5:6" x14ac:dyDescent="0.25">
      <c r="E3379" s="5"/>
      <c r="F3379" s="5"/>
    </row>
    <row r="3380" spans="5:6" x14ac:dyDescent="0.25">
      <c r="E3380" s="5"/>
      <c r="F3380" s="5"/>
    </row>
    <row r="3381" spans="5:6" x14ac:dyDescent="0.25">
      <c r="E3381" s="5"/>
      <c r="F3381" s="5"/>
    </row>
    <row r="3382" spans="5:6" x14ac:dyDescent="0.25">
      <c r="E3382" s="5"/>
      <c r="F3382" s="5"/>
    </row>
    <row r="3383" spans="5:6" x14ac:dyDescent="0.25">
      <c r="E3383" s="5"/>
      <c r="F3383" s="5"/>
    </row>
    <row r="3384" spans="5:6" x14ac:dyDescent="0.25">
      <c r="E3384" s="5"/>
      <c r="F3384" s="5"/>
    </row>
    <row r="3385" spans="5:6" x14ac:dyDescent="0.25">
      <c r="E3385" s="5"/>
      <c r="F3385" s="5"/>
    </row>
    <row r="3386" spans="5:6" x14ac:dyDescent="0.25">
      <c r="E3386" s="5"/>
      <c r="F3386" s="5"/>
    </row>
    <row r="3387" spans="5:6" x14ac:dyDescent="0.25">
      <c r="E3387" s="5"/>
      <c r="F3387" s="5"/>
    </row>
    <row r="3388" spans="5:6" x14ac:dyDescent="0.25">
      <c r="E3388" s="5"/>
      <c r="F3388" s="5"/>
    </row>
    <row r="3389" spans="5:6" x14ac:dyDescent="0.25">
      <c r="E3389" s="5"/>
      <c r="F3389" s="5"/>
    </row>
    <row r="3390" spans="5:6" x14ac:dyDescent="0.25">
      <c r="E3390" s="5"/>
      <c r="F3390" s="5"/>
    </row>
    <row r="3391" spans="5:6" x14ac:dyDescent="0.25">
      <c r="E3391" s="5"/>
      <c r="F3391" s="5"/>
    </row>
    <row r="3392" spans="5:6" x14ac:dyDescent="0.25">
      <c r="E3392" s="5"/>
      <c r="F3392" s="5"/>
    </row>
    <row r="3393" spans="5:6" x14ac:dyDescent="0.25">
      <c r="E3393" s="5"/>
      <c r="F3393" s="5"/>
    </row>
    <row r="3394" spans="5:6" x14ac:dyDescent="0.25">
      <c r="E3394" s="5"/>
      <c r="F3394" s="5"/>
    </row>
    <row r="3395" spans="5:6" x14ac:dyDescent="0.25">
      <c r="E3395" s="5"/>
      <c r="F3395" s="5"/>
    </row>
    <row r="3396" spans="5:6" x14ac:dyDescent="0.25">
      <c r="E3396" s="5"/>
      <c r="F3396" s="5"/>
    </row>
    <row r="3397" spans="5:6" x14ac:dyDescent="0.25">
      <c r="E3397" s="5"/>
      <c r="F3397" s="5"/>
    </row>
    <row r="3398" spans="5:6" x14ac:dyDescent="0.25">
      <c r="E3398" s="5"/>
      <c r="F3398" s="5"/>
    </row>
    <row r="3399" spans="5:6" x14ac:dyDescent="0.25">
      <c r="E3399" s="5"/>
      <c r="F3399" s="5"/>
    </row>
    <row r="3400" spans="5:6" x14ac:dyDescent="0.25">
      <c r="E3400" s="5"/>
      <c r="F3400" s="5"/>
    </row>
    <row r="3401" spans="5:6" x14ac:dyDescent="0.25">
      <c r="E3401" s="5"/>
      <c r="F3401" s="5"/>
    </row>
    <row r="3402" spans="5:6" x14ac:dyDescent="0.25">
      <c r="E3402" s="5"/>
      <c r="F3402" s="5"/>
    </row>
    <row r="3403" spans="5:6" x14ac:dyDescent="0.25">
      <c r="E3403" s="5"/>
      <c r="F3403" s="5"/>
    </row>
    <row r="3404" spans="5:6" x14ac:dyDescent="0.25">
      <c r="E3404" s="5"/>
      <c r="F3404" s="5"/>
    </row>
    <row r="3405" spans="5:6" x14ac:dyDescent="0.25">
      <c r="E3405" s="5"/>
      <c r="F3405" s="5"/>
    </row>
    <row r="3406" spans="5:6" x14ac:dyDescent="0.25">
      <c r="E3406" s="5"/>
      <c r="F3406" s="5"/>
    </row>
    <row r="3407" spans="5:6" x14ac:dyDescent="0.25">
      <c r="E3407" s="5"/>
      <c r="F3407" s="5"/>
    </row>
    <row r="3408" spans="5:6" x14ac:dyDescent="0.25">
      <c r="E3408" s="5"/>
      <c r="F3408" s="5"/>
    </row>
    <row r="3409" spans="5:11" x14ac:dyDescent="0.25">
      <c r="E3409" s="5"/>
      <c r="F3409" s="5"/>
    </row>
    <row r="3410" spans="5:11" x14ac:dyDescent="0.25">
      <c r="E3410" s="5"/>
      <c r="F3410" s="5"/>
    </row>
    <row r="3411" spans="5:11" x14ac:dyDescent="0.25">
      <c r="E3411" s="5"/>
      <c r="F3411" s="5"/>
    </row>
    <row r="3412" spans="5:11" x14ac:dyDescent="0.25">
      <c r="E3412" s="5"/>
      <c r="F3412" s="5"/>
    </row>
    <row r="3413" spans="5:11" x14ac:dyDescent="0.25">
      <c r="E3413" s="5"/>
      <c r="F3413" s="5"/>
    </row>
    <row r="3414" spans="5:11" x14ac:dyDescent="0.25">
      <c r="E3414" s="5"/>
      <c r="F3414" s="5"/>
    </row>
    <row r="3415" spans="5:11" x14ac:dyDescent="0.25">
      <c r="E3415" s="5"/>
      <c r="F3415" s="5"/>
      <c r="K3415" s="5"/>
    </row>
    <row r="3416" spans="5:11" x14ac:dyDescent="0.25">
      <c r="E3416" s="5"/>
      <c r="F3416" s="5"/>
    </row>
    <row r="3417" spans="5:11" x14ac:dyDescent="0.25">
      <c r="E3417" s="5"/>
      <c r="F3417" s="5"/>
    </row>
    <row r="3418" spans="5:11" x14ac:dyDescent="0.25">
      <c r="E3418" s="5"/>
      <c r="F3418" s="5"/>
    </row>
    <row r="3419" spans="5:11" x14ac:dyDescent="0.25">
      <c r="E3419" s="5"/>
      <c r="F3419" s="5"/>
    </row>
    <row r="3420" spans="5:11" x14ac:dyDescent="0.25">
      <c r="E3420" s="5"/>
      <c r="F3420" s="5"/>
    </row>
    <row r="3421" spans="5:11" x14ac:dyDescent="0.25">
      <c r="E3421" s="5"/>
      <c r="F3421" s="5"/>
    </row>
    <row r="3422" spans="5:11" x14ac:dyDescent="0.25">
      <c r="E3422" s="5"/>
      <c r="F3422" s="5"/>
    </row>
    <row r="3423" spans="5:11" x14ac:dyDescent="0.25">
      <c r="E3423" s="5"/>
      <c r="F3423" s="5"/>
    </row>
    <row r="3424" spans="5:11" x14ac:dyDescent="0.25">
      <c r="E3424" s="5"/>
      <c r="F3424" s="5"/>
    </row>
    <row r="3425" spans="5:6" x14ac:dyDescent="0.25">
      <c r="E3425" s="5"/>
      <c r="F3425" s="5"/>
    </row>
    <row r="3426" spans="5:6" x14ac:dyDescent="0.25">
      <c r="E3426" s="5"/>
      <c r="F3426" s="5"/>
    </row>
    <row r="3427" spans="5:6" x14ac:dyDescent="0.25">
      <c r="E3427" s="5"/>
      <c r="F3427" s="5"/>
    </row>
    <row r="3428" spans="5:6" x14ac:dyDescent="0.25">
      <c r="E3428" s="5"/>
      <c r="F3428" s="5"/>
    </row>
    <row r="3429" spans="5:6" x14ac:dyDescent="0.25">
      <c r="E3429" s="5"/>
      <c r="F3429" s="5"/>
    </row>
    <row r="3430" spans="5:6" x14ac:dyDescent="0.25">
      <c r="E3430" s="5"/>
      <c r="F3430" s="5"/>
    </row>
    <row r="3431" spans="5:6" x14ac:dyDescent="0.25">
      <c r="E3431" s="5"/>
      <c r="F3431" s="5"/>
    </row>
    <row r="3432" spans="5:6" x14ac:dyDescent="0.25">
      <c r="E3432" s="5"/>
      <c r="F3432" s="5"/>
    </row>
    <row r="3433" spans="5:6" x14ac:dyDescent="0.25">
      <c r="E3433" s="5"/>
      <c r="F3433" s="5"/>
    </row>
    <row r="3434" spans="5:6" x14ac:dyDescent="0.25">
      <c r="E3434" s="5"/>
      <c r="F3434" s="5"/>
    </row>
    <row r="3435" spans="5:6" x14ac:dyDescent="0.25">
      <c r="E3435" s="5"/>
      <c r="F3435" s="5"/>
    </row>
    <row r="3436" spans="5:6" x14ac:dyDescent="0.25">
      <c r="E3436" s="5"/>
      <c r="F3436" s="5"/>
    </row>
    <row r="3437" spans="5:6" x14ac:dyDescent="0.25">
      <c r="E3437" s="5"/>
      <c r="F3437" s="5"/>
    </row>
    <row r="3438" spans="5:6" x14ac:dyDescent="0.25">
      <c r="E3438" s="5"/>
      <c r="F3438" s="5"/>
    </row>
    <row r="3439" spans="5:6" x14ac:dyDescent="0.25">
      <c r="E3439" s="5"/>
      <c r="F3439" s="5"/>
    </row>
    <row r="3440" spans="5:6" x14ac:dyDescent="0.25">
      <c r="E3440" s="5"/>
      <c r="F3440" s="5"/>
    </row>
    <row r="3441" spans="5:6" x14ac:dyDescent="0.25">
      <c r="E3441" s="5"/>
      <c r="F3441" s="5"/>
    </row>
    <row r="3442" spans="5:6" x14ac:dyDescent="0.25">
      <c r="E3442" s="5"/>
      <c r="F3442" s="5"/>
    </row>
    <row r="3443" spans="5:6" x14ac:dyDescent="0.25">
      <c r="E3443" s="5"/>
      <c r="F3443" s="5"/>
    </row>
    <row r="3444" spans="5:6" x14ac:dyDescent="0.25">
      <c r="E3444" s="5"/>
      <c r="F3444" s="5"/>
    </row>
    <row r="3445" spans="5:6" x14ac:dyDescent="0.25">
      <c r="E3445" s="5"/>
      <c r="F3445" s="5"/>
    </row>
    <row r="3446" spans="5:6" x14ac:dyDescent="0.25">
      <c r="E3446" s="5"/>
      <c r="F3446" s="5"/>
    </row>
    <row r="3447" spans="5:6" x14ac:dyDescent="0.25">
      <c r="E3447" s="5"/>
      <c r="F3447" s="5"/>
    </row>
    <row r="3448" spans="5:6" x14ac:dyDescent="0.25">
      <c r="E3448" s="5"/>
      <c r="F3448" s="5"/>
    </row>
    <row r="3449" spans="5:6" x14ac:dyDescent="0.25">
      <c r="E3449" s="5"/>
      <c r="F3449" s="5"/>
    </row>
    <row r="3450" spans="5:6" x14ac:dyDescent="0.25">
      <c r="E3450" s="5"/>
      <c r="F3450" s="5"/>
    </row>
    <row r="3451" spans="5:6" x14ac:dyDescent="0.25">
      <c r="E3451" s="5"/>
      <c r="F3451" s="5"/>
    </row>
    <row r="3452" spans="5:6" x14ac:dyDescent="0.25">
      <c r="E3452" s="5"/>
      <c r="F3452" s="5"/>
    </row>
    <row r="3453" spans="5:6" x14ac:dyDescent="0.25">
      <c r="E3453" s="5"/>
      <c r="F3453" s="5"/>
    </row>
    <row r="3454" spans="5:6" x14ac:dyDescent="0.25">
      <c r="E3454" s="5"/>
      <c r="F3454" s="5"/>
    </row>
    <row r="3455" spans="5:6" x14ac:dyDescent="0.25">
      <c r="E3455" s="5"/>
      <c r="F3455" s="5"/>
    </row>
    <row r="3456" spans="5:6" x14ac:dyDescent="0.25">
      <c r="E3456" s="5"/>
      <c r="F3456" s="5"/>
    </row>
    <row r="3457" spans="5:6" x14ac:dyDescent="0.25">
      <c r="E3457" s="5"/>
      <c r="F3457" s="5"/>
    </row>
    <row r="3458" spans="5:6" x14ac:dyDescent="0.25">
      <c r="E3458" s="5"/>
      <c r="F3458" s="5"/>
    </row>
    <row r="3459" spans="5:6" x14ac:dyDescent="0.25">
      <c r="E3459" s="5"/>
      <c r="F3459" s="5"/>
    </row>
    <row r="3460" spans="5:6" x14ac:dyDescent="0.25">
      <c r="E3460" s="5"/>
      <c r="F3460" s="5"/>
    </row>
    <row r="3461" spans="5:6" x14ac:dyDescent="0.25">
      <c r="E3461" s="5"/>
      <c r="F3461" s="5"/>
    </row>
    <row r="3462" spans="5:6" x14ac:dyDescent="0.25">
      <c r="E3462" s="5"/>
      <c r="F3462" s="5"/>
    </row>
    <row r="3463" spans="5:6" x14ac:dyDescent="0.25">
      <c r="E3463" s="5"/>
      <c r="F3463" s="5"/>
    </row>
    <row r="3464" spans="5:6" x14ac:dyDescent="0.25">
      <c r="E3464" s="5"/>
      <c r="F3464" s="5"/>
    </row>
    <row r="3465" spans="5:6" x14ac:dyDescent="0.25">
      <c r="E3465" s="5"/>
      <c r="F3465" s="5"/>
    </row>
    <row r="3466" spans="5:6" x14ac:dyDescent="0.25">
      <c r="E3466" s="5"/>
      <c r="F3466" s="5"/>
    </row>
    <row r="3467" spans="5:6" x14ac:dyDescent="0.25">
      <c r="E3467" s="5"/>
      <c r="F3467" s="5"/>
    </row>
    <row r="3468" spans="5:6" x14ac:dyDescent="0.25">
      <c r="E3468" s="5"/>
      <c r="F3468" s="5"/>
    </row>
    <row r="3469" spans="5:6" x14ac:dyDescent="0.25">
      <c r="E3469" s="5"/>
      <c r="F3469" s="5"/>
    </row>
    <row r="3470" spans="5:6" x14ac:dyDescent="0.25">
      <c r="E3470" s="5"/>
      <c r="F3470" s="5"/>
    </row>
    <row r="3471" spans="5:6" x14ac:dyDescent="0.25">
      <c r="E3471" s="5"/>
      <c r="F3471" s="5"/>
    </row>
    <row r="3472" spans="5:6" x14ac:dyDescent="0.25">
      <c r="E3472" s="5"/>
      <c r="F3472" s="5"/>
    </row>
    <row r="3473" spans="5:6" x14ac:dyDescent="0.25">
      <c r="E3473" s="5"/>
      <c r="F3473" s="5"/>
    </row>
    <row r="3474" spans="5:6" x14ac:dyDescent="0.25">
      <c r="E3474" s="5"/>
      <c r="F3474" s="5"/>
    </row>
    <row r="3475" spans="5:6" x14ac:dyDescent="0.25">
      <c r="E3475" s="5"/>
      <c r="F3475" s="5"/>
    </row>
    <row r="3476" spans="5:6" x14ac:dyDescent="0.25">
      <c r="E3476" s="5"/>
      <c r="F3476" s="5"/>
    </row>
    <row r="3477" spans="5:6" x14ac:dyDescent="0.25">
      <c r="E3477" s="5"/>
      <c r="F3477" s="5"/>
    </row>
    <row r="3478" spans="5:6" x14ac:dyDescent="0.25">
      <c r="E3478" s="5"/>
      <c r="F3478" s="5"/>
    </row>
    <row r="3479" spans="5:6" x14ac:dyDescent="0.25">
      <c r="E3479" s="5"/>
      <c r="F3479" s="5"/>
    </row>
    <row r="3480" spans="5:6" x14ac:dyDescent="0.25">
      <c r="E3480" s="5"/>
      <c r="F3480" s="5"/>
    </row>
    <row r="3481" spans="5:6" x14ac:dyDescent="0.25">
      <c r="E3481" s="5"/>
      <c r="F3481" s="5"/>
    </row>
    <row r="3482" spans="5:6" x14ac:dyDescent="0.25">
      <c r="E3482" s="5"/>
      <c r="F3482" s="5"/>
    </row>
    <row r="3483" spans="5:6" x14ac:dyDescent="0.25">
      <c r="E3483" s="5"/>
      <c r="F3483" s="5"/>
    </row>
    <row r="3484" spans="5:6" x14ac:dyDescent="0.25">
      <c r="E3484" s="5"/>
      <c r="F3484" s="5"/>
    </row>
    <row r="3485" spans="5:6" x14ac:dyDescent="0.25">
      <c r="E3485" s="5"/>
      <c r="F3485" s="5"/>
    </row>
    <row r="3486" spans="5:6" x14ac:dyDescent="0.25">
      <c r="E3486" s="5"/>
      <c r="F3486" s="5"/>
    </row>
    <row r="3487" spans="5:6" x14ac:dyDescent="0.25">
      <c r="E3487" s="5"/>
      <c r="F3487" s="5"/>
    </row>
    <row r="3488" spans="5:6" x14ac:dyDescent="0.25">
      <c r="E3488" s="5"/>
      <c r="F3488" s="5"/>
    </row>
    <row r="3489" spans="5:6" x14ac:dyDescent="0.25">
      <c r="E3489" s="5"/>
      <c r="F3489" s="5"/>
    </row>
    <row r="3490" spans="5:6" x14ac:dyDescent="0.25">
      <c r="E3490" s="5"/>
      <c r="F3490" s="5"/>
    </row>
    <row r="3491" spans="5:6" x14ac:dyDescent="0.25">
      <c r="E3491" s="5"/>
      <c r="F3491" s="5"/>
    </row>
    <row r="3492" spans="5:6" x14ac:dyDescent="0.25">
      <c r="E3492" s="5"/>
      <c r="F3492" s="5"/>
    </row>
    <row r="3493" spans="5:6" x14ac:dyDescent="0.25">
      <c r="E3493" s="5"/>
      <c r="F3493" s="5"/>
    </row>
    <row r="3494" spans="5:6" x14ac:dyDescent="0.25">
      <c r="E3494" s="5"/>
      <c r="F3494" s="5"/>
    </row>
    <row r="3495" spans="5:6" x14ac:dyDescent="0.25">
      <c r="E3495" s="5"/>
      <c r="F3495" s="5"/>
    </row>
    <row r="3496" spans="5:6" x14ac:dyDescent="0.25">
      <c r="E3496" s="5"/>
      <c r="F3496" s="5"/>
    </row>
    <row r="3497" spans="5:6" x14ac:dyDescent="0.25">
      <c r="E3497" s="5"/>
      <c r="F3497" s="5"/>
    </row>
    <row r="3498" spans="5:6" x14ac:dyDescent="0.25">
      <c r="E3498" s="5"/>
      <c r="F3498" s="5"/>
    </row>
    <row r="3499" spans="5:6" x14ac:dyDescent="0.25">
      <c r="E3499" s="5"/>
      <c r="F3499" s="5"/>
    </row>
    <row r="3500" spans="5:6" x14ac:dyDescent="0.25">
      <c r="E3500" s="5"/>
      <c r="F3500" s="5"/>
    </row>
    <row r="3501" spans="5:6" x14ac:dyDescent="0.25">
      <c r="E3501" s="5"/>
      <c r="F3501" s="5"/>
    </row>
    <row r="3502" spans="5:6" x14ac:dyDescent="0.25">
      <c r="E3502" s="5"/>
      <c r="F3502" s="5"/>
    </row>
    <row r="3503" spans="5:6" x14ac:dyDescent="0.25">
      <c r="E3503" s="5"/>
      <c r="F3503" s="5"/>
    </row>
    <row r="3504" spans="5:6" x14ac:dyDescent="0.25">
      <c r="E3504" s="5"/>
      <c r="F3504" s="5"/>
    </row>
    <row r="3505" spans="5:6" x14ac:dyDescent="0.25">
      <c r="E3505" s="5"/>
      <c r="F3505" s="5"/>
    </row>
    <row r="3506" spans="5:6" x14ac:dyDescent="0.25">
      <c r="E3506" s="5"/>
      <c r="F3506" s="5"/>
    </row>
    <row r="3507" spans="5:6" x14ac:dyDescent="0.25">
      <c r="E3507" s="5"/>
      <c r="F3507" s="5"/>
    </row>
    <row r="3508" spans="5:6" x14ac:dyDescent="0.25">
      <c r="E3508" s="5"/>
      <c r="F3508" s="5"/>
    </row>
    <row r="3509" spans="5:6" x14ac:dyDescent="0.25">
      <c r="E3509" s="5"/>
      <c r="F3509" s="5"/>
    </row>
    <row r="3510" spans="5:6" x14ac:dyDescent="0.25">
      <c r="E3510" s="5"/>
      <c r="F3510" s="5"/>
    </row>
    <row r="3511" spans="5:6" x14ac:dyDescent="0.25">
      <c r="E3511" s="5"/>
      <c r="F3511" s="5"/>
    </row>
    <row r="3512" spans="5:6" x14ac:dyDescent="0.25">
      <c r="E3512" s="5"/>
      <c r="F3512" s="5"/>
    </row>
    <row r="3513" spans="5:6" x14ac:dyDescent="0.25">
      <c r="E3513" s="5"/>
      <c r="F3513" s="5"/>
    </row>
    <row r="3514" spans="5:6" x14ac:dyDescent="0.25">
      <c r="E3514" s="5"/>
      <c r="F3514" s="5"/>
    </row>
    <row r="3515" spans="5:6" x14ac:dyDescent="0.25">
      <c r="E3515" s="5"/>
      <c r="F3515" s="5"/>
    </row>
    <row r="3516" spans="5:6" x14ac:dyDescent="0.25">
      <c r="E3516" s="5"/>
      <c r="F3516" s="5"/>
    </row>
    <row r="3517" spans="5:6" x14ac:dyDescent="0.25">
      <c r="E3517" s="5"/>
      <c r="F3517" s="5"/>
    </row>
    <row r="3518" spans="5:6" x14ac:dyDescent="0.25">
      <c r="E3518" s="5"/>
      <c r="F3518" s="5"/>
    </row>
    <row r="3519" spans="5:6" x14ac:dyDescent="0.25">
      <c r="E3519" s="5"/>
      <c r="F3519" s="5"/>
    </row>
    <row r="3520" spans="5:6" x14ac:dyDescent="0.25">
      <c r="E3520" s="5"/>
      <c r="F3520" s="5"/>
    </row>
    <row r="3521" spans="5:6" x14ac:dyDescent="0.25">
      <c r="E3521" s="5"/>
      <c r="F3521" s="5"/>
    </row>
    <row r="3522" spans="5:6" x14ac:dyDescent="0.25">
      <c r="E3522" s="5"/>
      <c r="F3522" s="5"/>
    </row>
    <row r="3523" spans="5:6" x14ac:dyDescent="0.25">
      <c r="E3523" s="5"/>
      <c r="F3523" s="5"/>
    </row>
    <row r="3524" spans="5:6" x14ac:dyDescent="0.25">
      <c r="E3524" s="5"/>
      <c r="F3524" s="5"/>
    </row>
    <row r="3525" spans="5:6" x14ac:dyDescent="0.25">
      <c r="E3525" s="5"/>
      <c r="F3525" s="5"/>
    </row>
    <row r="3526" spans="5:6" x14ac:dyDescent="0.25">
      <c r="E3526" s="5"/>
      <c r="F3526" s="5"/>
    </row>
    <row r="3527" spans="5:6" x14ac:dyDescent="0.25">
      <c r="E3527" s="5"/>
      <c r="F3527" s="5"/>
    </row>
    <row r="3528" spans="5:6" x14ac:dyDescent="0.25">
      <c r="E3528" s="5"/>
      <c r="F3528" s="5"/>
    </row>
    <row r="3529" spans="5:6" x14ac:dyDescent="0.25">
      <c r="E3529" s="5"/>
      <c r="F3529" s="5"/>
    </row>
    <row r="3530" spans="5:6" x14ac:dyDescent="0.25">
      <c r="E3530" s="5"/>
      <c r="F3530" s="5"/>
    </row>
    <row r="3531" spans="5:6" x14ac:dyDescent="0.25">
      <c r="E3531" s="5"/>
      <c r="F3531" s="5"/>
    </row>
    <row r="3532" spans="5:6" x14ac:dyDescent="0.25">
      <c r="E3532" s="5"/>
      <c r="F3532" s="5"/>
    </row>
    <row r="3533" spans="5:6" x14ac:dyDescent="0.25">
      <c r="E3533" s="5"/>
      <c r="F3533" s="5"/>
    </row>
    <row r="3534" spans="5:6" x14ac:dyDescent="0.25">
      <c r="E3534" s="5"/>
      <c r="F3534" s="5"/>
    </row>
    <row r="3535" spans="5:6" x14ac:dyDescent="0.25">
      <c r="E3535" s="5"/>
      <c r="F3535" s="5"/>
    </row>
    <row r="3536" spans="5:6" x14ac:dyDescent="0.25">
      <c r="E3536" s="5"/>
      <c r="F3536" s="5"/>
    </row>
    <row r="3537" spans="5:6" x14ac:dyDescent="0.25">
      <c r="E3537" s="5"/>
      <c r="F3537" s="5"/>
    </row>
    <row r="3538" spans="5:6" x14ac:dyDescent="0.25">
      <c r="E3538" s="5"/>
      <c r="F3538" s="5"/>
    </row>
    <row r="3539" spans="5:6" x14ac:dyDescent="0.25">
      <c r="E3539" s="5"/>
      <c r="F3539" s="5"/>
    </row>
    <row r="3540" spans="5:6" x14ac:dyDescent="0.25">
      <c r="E3540" s="5"/>
      <c r="F3540" s="5"/>
    </row>
    <row r="3541" spans="5:6" x14ac:dyDescent="0.25">
      <c r="E3541" s="5"/>
      <c r="F3541" s="5"/>
    </row>
    <row r="3542" spans="5:6" x14ac:dyDescent="0.25">
      <c r="E3542" s="5"/>
      <c r="F3542" s="5"/>
    </row>
    <row r="3543" spans="5:6" x14ac:dyDescent="0.25">
      <c r="E3543" s="5"/>
      <c r="F3543" s="5"/>
    </row>
    <row r="3544" spans="5:6" x14ac:dyDescent="0.25">
      <c r="E3544" s="5"/>
      <c r="F3544" s="5"/>
    </row>
    <row r="3545" spans="5:6" x14ac:dyDescent="0.25">
      <c r="E3545" s="5"/>
      <c r="F3545" s="5"/>
    </row>
    <row r="3546" spans="5:6" x14ac:dyDescent="0.25">
      <c r="E3546" s="5"/>
      <c r="F3546" s="5"/>
    </row>
    <row r="3547" spans="5:6" x14ac:dyDescent="0.25">
      <c r="E3547" s="5"/>
      <c r="F3547" s="5"/>
    </row>
    <row r="3548" spans="5:6" x14ac:dyDescent="0.25">
      <c r="E3548" s="5"/>
      <c r="F3548" s="5"/>
    </row>
    <row r="3549" spans="5:6" x14ac:dyDescent="0.25">
      <c r="E3549" s="5"/>
      <c r="F3549" s="5"/>
    </row>
    <row r="3550" spans="5:6" x14ac:dyDescent="0.25">
      <c r="E3550" s="5"/>
      <c r="F3550" s="5"/>
    </row>
    <row r="3551" spans="5:6" x14ac:dyDescent="0.25">
      <c r="E3551" s="5"/>
      <c r="F3551" s="5"/>
    </row>
    <row r="3552" spans="5:6" x14ac:dyDescent="0.25">
      <c r="E3552" s="5"/>
      <c r="F3552" s="5"/>
    </row>
    <row r="3553" spans="5:6" x14ac:dyDescent="0.25">
      <c r="E3553" s="5"/>
      <c r="F3553" s="5"/>
    </row>
    <row r="3554" spans="5:6" x14ac:dyDescent="0.25">
      <c r="E3554" s="5"/>
      <c r="F3554" s="5"/>
    </row>
    <row r="3555" spans="5:6" x14ac:dyDescent="0.25">
      <c r="E3555" s="5"/>
      <c r="F3555" s="5"/>
    </row>
    <row r="3556" spans="5:6" x14ac:dyDescent="0.25">
      <c r="E3556" s="5"/>
      <c r="F3556" s="5"/>
    </row>
    <row r="3557" spans="5:6" x14ac:dyDescent="0.25">
      <c r="E3557" s="5"/>
      <c r="F3557" s="5"/>
    </row>
    <row r="3558" spans="5:6" x14ac:dyDescent="0.25">
      <c r="E3558" s="5"/>
      <c r="F3558" s="5"/>
    </row>
    <row r="3559" spans="5:6" x14ac:dyDescent="0.25">
      <c r="E3559" s="5"/>
      <c r="F3559" s="5"/>
    </row>
    <row r="3560" spans="5:6" x14ac:dyDescent="0.25">
      <c r="E3560" s="5"/>
      <c r="F3560" s="5"/>
    </row>
    <row r="3561" spans="5:6" x14ac:dyDescent="0.25">
      <c r="E3561" s="5"/>
      <c r="F3561" s="5"/>
    </row>
    <row r="3562" spans="5:6" x14ac:dyDescent="0.25">
      <c r="E3562" s="5"/>
      <c r="F3562" s="5"/>
    </row>
    <row r="3563" spans="5:6" x14ac:dyDescent="0.25">
      <c r="E3563" s="5"/>
      <c r="F3563" s="5"/>
    </row>
    <row r="3564" spans="5:6" x14ac:dyDescent="0.25">
      <c r="E3564" s="5"/>
      <c r="F3564" s="5"/>
    </row>
    <row r="3565" spans="5:6" x14ac:dyDescent="0.25">
      <c r="E3565" s="5"/>
      <c r="F3565" s="5"/>
    </row>
    <row r="3566" spans="5:6" x14ac:dyDescent="0.25">
      <c r="E3566" s="5"/>
      <c r="F3566" s="5"/>
    </row>
    <row r="3567" spans="5:6" x14ac:dyDescent="0.25">
      <c r="E3567" s="5"/>
      <c r="F3567" s="5"/>
    </row>
    <row r="3568" spans="5:6" x14ac:dyDescent="0.25">
      <c r="E3568" s="5"/>
      <c r="F3568" s="5"/>
    </row>
    <row r="3569" spans="5:6" x14ac:dyDescent="0.25">
      <c r="E3569" s="5"/>
      <c r="F3569" s="5"/>
    </row>
    <row r="3570" spans="5:6" x14ac:dyDescent="0.25">
      <c r="E3570" s="5"/>
      <c r="F3570" s="5"/>
    </row>
    <row r="3571" spans="5:6" x14ac:dyDescent="0.25">
      <c r="E3571" s="5"/>
      <c r="F3571" s="5"/>
    </row>
    <row r="3572" spans="5:6" x14ac:dyDescent="0.25">
      <c r="E3572" s="5"/>
      <c r="F3572" s="5"/>
    </row>
    <row r="3573" spans="5:6" x14ac:dyDescent="0.25">
      <c r="E3573" s="5"/>
      <c r="F3573" s="5"/>
    </row>
    <row r="3574" spans="5:6" x14ac:dyDescent="0.25">
      <c r="E3574" s="5"/>
      <c r="F3574" s="5"/>
    </row>
    <row r="3575" spans="5:6" x14ac:dyDescent="0.25">
      <c r="E3575" s="5"/>
      <c r="F3575" s="5"/>
    </row>
    <row r="3576" spans="5:6" x14ac:dyDescent="0.25">
      <c r="E3576" s="5"/>
      <c r="F3576" s="5"/>
    </row>
    <row r="3577" spans="5:6" x14ac:dyDescent="0.25">
      <c r="E3577" s="5"/>
      <c r="F3577" s="5"/>
    </row>
    <row r="3578" spans="5:6" x14ac:dyDescent="0.25">
      <c r="E3578" s="5"/>
      <c r="F3578" s="5"/>
    </row>
    <row r="3579" spans="5:6" x14ac:dyDescent="0.25">
      <c r="E3579" s="5"/>
      <c r="F3579" s="5"/>
    </row>
    <row r="3580" spans="5:6" x14ac:dyDescent="0.25">
      <c r="E3580" s="5"/>
      <c r="F3580" s="5"/>
    </row>
    <row r="3581" spans="5:6" x14ac:dyDescent="0.25">
      <c r="E3581" s="5"/>
      <c r="F3581" s="5"/>
    </row>
    <row r="3582" spans="5:6" x14ac:dyDescent="0.25">
      <c r="E3582" s="5"/>
      <c r="F3582" s="5"/>
    </row>
    <row r="3583" spans="5:6" x14ac:dyDescent="0.25">
      <c r="E3583" s="5"/>
      <c r="F3583" s="5"/>
    </row>
    <row r="3584" spans="5:6" x14ac:dyDescent="0.25">
      <c r="E3584" s="5"/>
      <c r="F3584" s="5"/>
    </row>
    <row r="3585" spans="5:6" x14ac:dyDescent="0.25">
      <c r="E3585" s="5"/>
      <c r="F3585" s="5"/>
    </row>
    <row r="3586" spans="5:6" x14ac:dyDescent="0.25">
      <c r="E3586" s="5"/>
      <c r="F3586" s="5"/>
    </row>
    <row r="3587" spans="5:6" x14ac:dyDescent="0.25">
      <c r="E3587" s="5"/>
      <c r="F3587" s="5"/>
    </row>
    <row r="3588" spans="5:6" x14ac:dyDescent="0.25">
      <c r="E3588" s="5"/>
      <c r="F3588" s="5"/>
    </row>
    <row r="3589" spans="5:6" x14ac:dyDescent="0.25">
      <c r="E3589" s="5"/>
      <c r="F3589" s="5"/>
    </row>
    <row r="3590" spans="5:6" x14ac:dyDescent="0.25">
      <c r="E3590" s="5"/>
      <c r="F3590" s="5"/>
    </row>
    <row r="3591" spans="5:6" x14ac:dyDescent="0.25">
      <c r="E3591" s="5"/>
      <c r="F3591" s="5"/>
    </row>
    <row r="3592" spans="5:6" x14ac:dyDescent="0.25">
      <c r="E3592" s="5"/>
      <c r="F3592" s="5"/>
    </row>
    <row r="3593" spans="5:6" x14ac:dyDescent="0.25">
      <c r="E3593" s="5"/>
      <c r="F3593" s="5"/>
    </row>
    <row r="3594" spans="5:6" x14ac:dyDescent="0.25">
      <c r="E3594" s="5"/>
      <c r="F3594" s="5"/>
    </row>
    <row r="3595" spans="5:6" x14ac:dyDescent="0.25">
      <c r="E3595" s="5"/>
      <c r="F3595" s="5"/>
    </row>
    <row r="3596" spans="5:6" x14ac:dyDescent="0.25">
      <c r="E3596" s="5"/>
      <c r="F3596" s="5"/>
    </row>
    <row r="3597" spans="5:6" x14ac:dyDescent="0.25">
      <c r="E3597" s="5"/>
      <c r="F3597" s="5"/>
    </row>
    <row r="3598" spans="5:6" x14ac:dyDescent="0.25">
      <c r="E3598" s="5"/>
      <c r="F3598" s="5"/>
    </row>
    <row r="3599" spans="5:6" x14ac:dyDescent="0.25">
      <c r="E3599" s="5"/>
      <c r="F3599" s="5"/>
    </row>
    <row r="3600" spans="5:6" x14ac:dyDescent="0.25">
      <c r="E3600" s="5"/>
      <c r="F3600" s="5"/>
    </row>
    <row r="3601" spans="5:6" x14ac:dyDescent="0.25">
      <c r="E3601" s="5"/>
      <c r="F3601" s="5"/>
    </row>
    <row r="3602" spans="5:6" x14ac:dyDescent="0.25">
      <c r="E3602" s="5"/>
      <c r="F3602" s="5"/>
    </row>
    <row r="3603" spans="5:6" x14ac:dyDescent="0.25">
      <c r="E3603" s="5"/>
      <c r="F3603" s="5"/>
    </row>
    <row r="3604" spans="5:6" x14ac:dyDescent="0.25">
      <c r="E3604" s="5"/>
      <c r="F3604" s="5"/>
    </row>
    <row r="3605" spans="5:6" x14ac:dyDescent="0.25">
      <c r="E3605" s="5"/>
      <c r="F3605" s="5"/>
    </row>
    <row r="3606" spans="5:6" x14ac:dyDescent="0.25">
      <c r="E3606" s="5"/>
      <c r="F3606" s="5"/>
    </row>
    <row r="3607" spans="5:6" x14ac:dyDescent="0.25">
      <c r="E3607" s="5"/>
      <c r="F3607" s="5"/>
    </row>
    <row r="3608" spans="5:6" x14ac:dyDescent="0.25">
      <c r="E3608" s="5"/>
      <c r="F3608" s="5"/>
    </row>
    <row r="3609" spans="5:6" x14ac:dyDescent="0.25">
      <c r="E3609" s="5"/>
      <c r="F3609" s="5"/>
    </row>
    <row r="3610" spans="5:6" x14ac:dyDescent="0.25">
      <c r="E3610" s="5"/>
      <c r="F3610" s="5"/>
    </row>
    <row r="3611" spans="5:6" x14ac:dyDescent="0.25">
      <c r="E3611" s="5"/>
      <c r="F3611" s="5"/>
    </row>
    <row r="3612" spans="5:6" x14ac:dyDescent="0.25">
      <c r="E3612" s="5"/>
      <c r="F3612" s="5"/>
    </row>
    <row r="3613" spans="5:6" x14ac:dyDescent="0.25">
      <c r="E3613" s="5"/>
      <c r="F3613" s="5"/>
    </row>
    <row r="3614" spans="5:6" x14ac:dyDescent="0.25">
      <c r="E3614" s="5"/>
      <c r="F3614" s="5"/>
    </row>
    <row r="3615" spans="5:6" x14ac:dyDescent="0.25">
      <c r="E3615" s="5"/>
      <c r="F3615" s="5"/>
    </row>
    <row r="3616" spans="5:6" x14ac:dyDescent="0.25">
      <c r="E3616" s="5"/>
      <c r="F3616" s="5"/>
    </row>
    <row r="3617" spans="5:6" x14ac:dyDescent="0.25">
      <c r="E3617" s="5"/>
      <c r="F3617" s="5"/>
    </row>
    <row r="3618" spans="5:6" x14ac:dyDescent="0.25">
      <c r="E3618" s="5"/>
      <c r="F3618" s="5"/>
    </row>
    <row r="3619" spans="5:6" x14ac:dyDescent="0.25">
      <c r="E3619" s="5"/>
      <c r="F3619" s="5"/>
    </row>
    <row r="3620" spans="5:6" x14ac:dyDescent="0.25">
      <c r="E3620" s="5"/>
      <c r="F3620" s="5"/>
    </row>
    <row r="3621" spans="5:6" x14ac:dyDescent="0.25">
      <c r="E3621" s="5"/>
      <c r="F3621" s="5"/>
    </row>
    <row r="3622" spans="5:6" x14ac:dyDescent="0.25">
      <c r="E3622" s="5"/>
      <c r="F3622" s="5"/>
    </row>
    <row r="3623" spans="5:6" x14ac:dyDescent="0.25">
      <c r="E3623" s="5"/>
      <c r="F3623" s="5"/>
    </row>
    <row r="3624" spans="5:6" x14ac:dyDescent="0.25">
      <c r="E3624" s="5"/>
      <c r="F3624" s="5"/>
    </row>
    <row r="3625" spans="5:6" x14ac:dyDescent="0.25">
      <c r="E3625" s="5"/>
      <c r="F3625" s="5"/>
    </row>
    <row r="3626" spans="5:6" x14ac:dyDescent="0.25">
      <c r="E3626" s="5"/>
      <c r="F3626" s="5"/>
    </row>
    <row r="3627" spans="5:6" x14ac:dyDescent="0.25">
      <c r="E3627" s="5"/>
      <c r="F3627" s="5"/>
    </row>
    <row r="3628" spans="5:6" x14ac:dyDescent="0.25">
      <c r="E3628" s="5"/>
      <c r="F3628" s="5"/>
    </row>
    <row r="3629" spans="5:6" x14ac:dyDescent="0.25">
      <c r="E3629" s="5"/>
      <c r="F3629" s="5"/>
    </row>
    <row r="3630" spans="5:6" x14ac:dyDescent="0.25">
      <c r="E3630" s="5"/>
      <c r="F3630" s="5"/>
    </row>
    <row r="3631" spans="5:6" x14ac:dyDescent="0.25">
      <c r="E3631" s="5"/>
      <c r="F3631" s="5"/>
    </row>
    <row r="3632" spans="5:6" x14ac:dyDescent="0.25">
      <c r="E3632" s="5"/>
      <c r="F3632" s="5"/>
    </row>
    <row r="3633" spans="5:6" x14ac:dyDescent="0.25">
      <c r="E3633" s="5"/>
      <c r="F3633" s="5"/>
    </row>
    <row r="3634" spans="5:6" x14ac:dyDescent="0.25">
      <c r="E3634" s="5"/>
      <c r="F3634" s="5"/>
    </row>
    <row r="3635" spans="5:6" x14ac:dyDescent="0.25">
      <c r="E3635" s="5"/>
      <c r="F3635" s="5"/>
    </row>
    <row r="3636" spans="5:6" x14ac:dyDescent="0.25">
      <c r="E3636" s="5"/>
      <c r="F3636" s="5"/>
    </row>
    <row r="3637" spans="5:6" x14ac:dyDescent="0.25">
      <c r="E3637" s="5"/>
      <c r="F3637" s="5"/>
    </row>
    <row r="3638" spans="5:6" x14ac:dyDescent="0.25">
      <c r="E3638" s="5"/>
      <c r="F3638" s="5"/>
    </row>
    <row r="3639" spans="5:6" x14ac:dyDescent="0.25">
      <c r="E3639" s="5"/>
      <c r="F3639" s="5"/>
    </row>
    <row r="3640" spans="5:6" x14ac:dyDescent="0.25">
      <c r="E3640" s="5"/>
      <c r="F3640" s="5"/>
    </row>
    <row r="3641" spans="5:6" x14ac:dyDescent="0.25">
      <c r="E3641" s="5"/>
      <c r="F3641" s="5"/>
    </row>
    <row r="3642" spans="5:6" x14ac:dyDescent="0.25">
      <c r="E3642" s="5"/>
      <c r="F3642" s="5"/>
    </row>
    <row r="3643" spans="5:6" x14ac:dyDescent="0.25">
      <c r="E3643" s="5"/>
      <c r="F3643" s="5"/>
    </row>
    <row r="3644" spans="5:6" x14ac:dyDescent="0.25">
      <c r="E3644" s="5"/>
      <c r="F3644" s="5"/>
    </row>
    <row r="3645" spans="5:6" x14ac:dyDescent="0.25">
      <c r="E3645" s="5"/>
      <c r="F3645" s="5"/>
    </row>
    <row r="3646" spans="5:6" x14ac:dyDescent="0.25">
      <c r="E3646" s="5"/>
      <c r="F3646" s="5"/>
    </row>
    <row r="3647" spans="5:6" x14ac:dyDescent="0.25">
      <c r="E3647" s="5"/>
      <c r="F3647" s="5"/>
    </row>
    <row r="3648" spans="5:6" x14ac:dyDescent="0.25">
      <c r="E3648" s="5"/>
      <c r="F3648" s="5"/>
    </row>
    <row r="3649" spans="5:6" x14ac:dyDescent="0.25">
      <c r="E3649" s="5"/>
      <c r="F3649" s="5"/>
    </row>
    <row r="3650" spans="5:6" x14ac:dyDescent="0.25">
      <c r="E3650" s="5"/>
      <c r="F3650" s="5"/>
    </row>
    <row r="3651" spans="5:6" x14ac:dyDescent="0.25">
      <c r="E3651" s="5"/>
      <c r="F3651" s="5"/>
    </row>
    <row r="3652" spans="5:6" x14ac:dyDescent="0.25">
      <c r="E3652" s="5"/>
      <c r="F3652" s="5"/>
    </row>
    <row r="3653" spans="5:6" x14ac:dyDescent="0.25">
      <c r="E3653" s="5"/>
      <c r="F3653" s="5"/>
    </row>
    <row r="3654" spans="5:6" x14ac:dyDescent="0.25">
      <c r="E3654" s="5"/>
      <c r="F3654" s="5"/>
    </row>
    <row r="3655" spans="5:6" x14ac:dyDescent="0.25">
      <c r="E3655" s="5"/>
      <c r="F3655" s="5"/>
    </row>
    <row r="3656" spans="5:6" x14ac:dyDescent="0.25">
      <c r="E3656" s="5"/>
      <c r="F3656" s="5"/>
    </row>
    <row r="3657" spans="5:6" x14ac:dyDescent="0.25">
      <c r="E3657" s="5"/>
      <c r="F3657" s="5"/>
    </row>
    <row r="3658" spans="5:6" x14ac:dyDescent="0.25">
      <c r="E3658" s="5"/>
      <c r="F3658" s="5"/>
    </row>
    <row r="3659" spans="5:6" x14ac:dyDescent="0.25">
      <c r="E3659" s="5"/>
      <c r="F3659" s="5"/>
    </row>
    <row r="3660" spans="5:6" x14ac:dyDescent="0.25">
      <c r="E3660" s="5"/>
      <c r="F3660" s="5"/>
    </row>
    <row r="3661" spans="5:6" x14ac:dyDescent="0.25">
      <c r="E3661" s="5"/>
      <c r="F3661" s="5"/>
    </row>
    <row r="3662" spans="5:6" x14ac:dyDescent="0.25">
      <c r="E3662" s="5"/>
      <c r="F3662" s="5"/>
    </row>
    <row r="3663" spans="5:6" x14ac:dyDescent="0.25">
      <c r="E3663" s="5"/>
      <c r="F3663" s="5"/>
    </row>
    <row r="3664" spans="5:6" x14ac:dyDescent="0.25">
      <c r="E3664" s="5"/>
      <c r="F3664" s="5"/>
    </row>
    <row r="3665" spans="5:6" x14ac:dyDescent="0.25">
      <c r="E3665" s="5"/>
      <c r="F3665" s="5"/>
    </row>
    <row r="3666" spans="5:6" x14ac:dyDescent="0.25">
      <c r="E3666" s="5"/>
      <c r="F3666" s="5"/>
    </row>
    <row r="3667" spans="5:6" x14ac:dyDescent="0.25">
      <c r="E3667" s="5"/>
      <c r="F3667" s="5"/>
    </row>
    <row r="3668" spans="5:6" x14ac:dyDescent="0.25">
      <c r="E3668" s="5"/>
      <c r="F3668" s="5"/>
    </row>
    <row r="3669" spans="5:6" x14ac:dyDescent="0.25">
      <c r="E3669" s="5"/>
      <c r="F3669" s="5"/>
    </row>
    <row r="3670" spans="5:6" x14ac:dyDescent="0.25">
      <c r="E3670" s="5"/>
      <c r="F3670" s="5"/>
    </row>
    <row r="3671" spans="5:6" x14ac:dyDescent="0.25">
      <c r="E3671" s="5"/>
      <c r="F3671" s="5"/>
    </row>
    <row r="3672" spans="5:6" x14ac:dyDescent="0.25">
      <c r="E3672" s="5"/>
      <c r="F3672" s="5"/>
    </row>
    <row r="3673" spans="5:6" x14ac:dyDescent="0.25">
      <c r="E3673" s="5"/>
      <c r="F3673" s="5"/>
    </row>
    <row r="3674" spans="5:6" x14ac:dyDescent="0.25">
      <c r="E3674" s="5"/>
      <c r="F3674" s="5"/>
    </row>
    <row r="3675" spans="5:6" x14ac:dyDescent="0.25">
      <c r="E3675" s="5"/>
      <c r="F3675" s="5"/>
    </row>
    <row r="3676" spans="5:6" x14ac:dyDescent="0.25">
      <c r="E3676" s="5"/>
      <c r="F3676" s="5"/>
    </row>
    <row r="3677" spans="5:6" x14ac:dyDescent="0.25">
      <c r="E3677" s="5"/>
      <c r="F3677" s="5"/>
    </row>
    <row r="3678" spans="5:6" x14ac:dyDescent="0.25">
      <c r="E3678" s="5"/>
      <c r="F3678" s="5"/>
    </row>
    <row r="3679" spans="5:6" x14ac:dyDescent="0.25">
      <c r="E3679" s="5"/>
      <c r="F3679" s="5"/>
    </row>
    <row r="3680" spans="5:6" x14ac:dyDescent="0.25">
      <c r="E3680" s="5"/>
      <c r="F3680" s="5"/>
    </row>
    <row r="3681" spans="5:6" x14ac:dyDescent="0.25">
      <c r="E3681" s="5"/>
      <c r="F3681" s="5"/>
    </row>
    <row r="3682" spans="5:6" x14ac:dyDescent="0.25">
      <c r="E3682" s="5"/>
      <c r="F3682" s="5"/>
    </row>
    <row r="3683" spans="5:6" x14ac:dyDescent="0.25">
      <c r="E3683" s="5"/>
      <c r="F3683" s="5"/>
    </row>
    <row r="3684" spans="5:6" x14ac:dyDescent="0.25">
      <c r="E3684" s="5"/>
      <c r="F3684" s="5"/>
    </row>
    <row r="3685" spans="5:6" x14ac:dyDescent="0.25">
      <c r="E3685" s="5"/>
      <c r="F3685" s="5"/>
    </row>
    <row r="3686" spans="5:6" x14ac:dyDescent="0.25">
      <c r="E3686" s="5"/>
      <c r="F3686" s="5"/>
    </row>
    <row r="3687" spans="5:6" x14ac:dyDescent="0.25">
      <c r="E3687" s="5"/>
      <c r="F3687" s="5"/>
    </row>
    <row r="3688" spans="5:6" x14ac:dyDescent="0.25">
      <c r="E3688" s="5"/>
      <c r="F3688" s="5"/>
    </row>
    <row r="3689" spans="5:6" x14ac:dyDescent="0.25">
      <c r="E3689" s="5"/>
      <c r="F3689" s="5"/>
    </row>
    <row r="3690" spans="5:6" x14ac:dyDescent="0.25">
      <c r="E3690" s="5"/>
      <c r="F3690" s="5"/>
    </row>
    <row r="3691" spans="5:6" x14ac:dyDescent="0.25">
      <c r="E3691" s="5"/>
      <c r="F3691" s="5"/>
    </row>
    <row r="3692" spans="5:6" x14ac:dyDescent="0.25">
      <c r="E3692" s="5"/>
      <c r="F3692" s="5"/>
    </row>
    <row r="3693" spans="5:6" x14ac:dyDescent="0.25">
      <c r="E3693" s="5"/>
      <c r="F3693" s="5"/>
    </row>
    <row r="3694" spans="5:6" x14ac:dyDescent="0.25">
      <c r="E3694" s="5"/>
      <c r="F3694" s="5"/>
    </row>
    <row r="3695" spans="5:6" x14ac:dyDescent="0.25">
      <c r="E3695" s="5"/>
      <c r="F3695" s="5"/>
    </row>
    <row r="3696" spans="5:6" x14ac:dyDescent="0.25">
      <c r="E3696" s="5"/>
      <c r="F3696" s="5"/>
    </row>
    <row r="3697" spans="5:17" x14ac:dyDescent="0.25">
      <c r="E3697" s="5"/>
      <c r="F3697" s="5"/>
      <c r="O3697" s="5"/>
    </row>
    <row r="3698" spans="5:17" x14ac:dyDescent="0.25">
      <c r="E3698" s="5"/>
      <c r="F3698" s="5"/>
    </row>
    <row r="3699" spans="5:17" x14ac:dyDescent="0.25">
      <c r="E3699" s="5"/>
      <c r="F3699" s="5"/>
    </row>
    <row r="3700" spans="5:17" x14ac:dyDescent="0.25">
      <c r="E3700" s="5"/>
      <c r="F3700" s="5"/>
    </row>
    <row r="3701" spans="5:17" x14ac:dyDescent="0.25">
      <c r="E3701" s="5"/>
      <c r="F3701" s="5"/>
    </row>
    <row r="3702" spans="5:17" x14ac:dyDescent="0.25">
      <c r="E3702" s="5"/>
      <c r="F3702" s="5"/>
    </row>
    <row r="3703" spans="5:17" x14ac:dyDescent="0.25">
      <c r="E3703" s="5"/>
      <c r="F3703" s="5"/>
    </row>
    <row r="3704" spans="5:17" x14ac:dyDescent="0.25">
      <c r="E3704" s="5"/>
      <c r="F3704" s="5"/>
      <c r="H3704" s="5"/>
      <c r="I3704" s="5"/>
      <c r="Q3704" s="5"/>
    </row>
    <row r="3705" spans="5:17" x14ac:dyDescent="0.25">
      <c r="E3705" s="5"/>
      <c r="F3705" s="5"/>
      <c r="M3705" s="5"/>
    </row>
    <row r="3706" spans="5:17" x14ac:dyDescent="0.25">
      <c r="E3706" s="5"/>
      <c r="F3706" s="5"/>
    </row>
    <row r="3707" spans="5:17" x14ac:dyDescent="0.25">
      <c r="E3707" s="5"/>
      <c r="F3707" s="5"/>
    </row>
    <row r="3708" spans="5:17" x14ac:dyDescent="0.25">
      <c r="E3708" s="5"/>
      <c r="F3708" s="5"/>
    </row>
    <row r="3709" spans="5:17" x14ac:dyDescent="0.25">
      <c r="E3709" s="5"/>
      <c r="F3709" s="5"/>
    </row>
    <row r="3710" spans="5:17" x14ac:dyDescent="0.25">
      <c r="E3710" s="5"/>
      <c r="F3710" s="5"/>
    </row>
    <row r="3711" spans="5:17" x14ac:dyDescent="0.25">
      <c r="E3711" s="5"/>
      <c r="F3711" s="5"/>
    </row>
    <row r="3712" spans="5:17" x14ac:dyDescent="0.25">
      <c r="E3712" s="5"/>
      <c r="F3712" s="5"/>
    </row>
    <row r="3713" spans="5:6" x14ac:dyDescent="0.25">
      <c r="E3713" s="5"/>
      <c r="F3713" s="5"/>
    </row>
    <row r="3714" spans="5:6" x14ac:dyDescent="0.25">
      <c r="E3714" s="5"/>
      <c r="F3714" s="5"/>
    </row>
    <row r="3715" spans="5:6" x14ac:dyDescent="0.25">
      <c r="E3715" s="5"/>
      <c r="F3715" s="5"/>
    </row>
    <row r="3716" spans="5:6" x14ac:dyDescent="0.25">
      <c r="E3716" s="5"/>
      <c r="F3716" s="5"/>
    </row>
    <row r="3717" spans="5:6" x14ac:dyDescent="0.25">
      <c r="E3717" s="5"/>
      <c r="F3717" s="5"/>
    </row>
    <row r="3718" spans="5:6" x14ac:dyDescent="0.25">
      <c r="E3718" s="5"/>
      <c r="F3718" s="5"/>
    </row>
    <row r="3719" spans="5:6" x14ac:dyDescent="0.25">
      <c r="E3719" s="5"/>
      <c r="F3719" s="5"/>
    </row>
    <row r="3720" spans="5:6" x14ac:dyDescent="0.25">
      <c r="E3720" s="5"/>
      <c r="F3720" s="5"/>
    </row>
    <row r="3721" spans="5:6" x14ac:dyDescent="0.25">
      <c r="E3721" s="5"/>
      <c r="F3721" s="5"/>
    </row>
    <row r="3722" spans="5:6" x14ac:dyDescent="0.25">
      <c r="E3722" s="5"/>
      <c r="F3722" s="5"/>
    </row>
    <row r="3723" spans="5:6" x14ac:dyDescent="0.25">
      <c r="E3723" s="5"/>
      <c r="F3723" s="5"/>
    </row>
    <row r="3724" spans="5:6" x14ac:dyDescent="0.25">
      <c r="E3724" s="5"/>
      <c r="F3724" s="5"/>
    </row>
    <row r="3725" spans="5:6" x14ac:dyDescent="0.25">
      <c r="E3725" s="5"/>
      <c r="F3725" s="5"/>
    </row>
    <row r="3726" spans="5:6" x14ac:dyDescent="0.25">
      <c r="E3726" s="5"/>
      <c r="F3726" s="5"/>
    </row>
    <row r="3727" spans="5:6" x14ac:dyDescent="0.25">
      <c r="E3727" s="5"/>
      <c r="F3727" s="5"/>
    </row>
    <row r="3728" spans="5:6" x14ac:dyDescent="0.25">
      <c r="E3728" s="5"/>
      <c r="F3728" s="5"/>
    </row>
    <row r="3729" spans="5:11" x14ac:dyDescent="0.25">
      <c r="E3729" s="5"/>
      <c r="F3729" s="5"/>
    </row>
    <row r="3730" spans="5:11" x14ac:dyDescent="0.25">
      <c r="E3730" s="5"/>
      <c r="F3730" s="5"/>
    </row>
    <row r="3731" spans="5:11" x14ac:dyDescent="0.25">
      <c r="E3731" s="5"/>
      <c r="F3731" s="5"/>
    </row>
    <row r="3732" spans="5:11" x14ac:dyDescent="0.25">
      <c r="E3732" s="5"/>
      <c r="F3732" s="5"/>
    </row>
    <row r="3733" spans="5:11" x14ac:dyDescent="0.25">
      <c r="E3733" s="5"/>
      <c r="F3733" s="5"/>
    </row>
    <row r="3734" spans="5:11" x14ac:dyDescent="0.25">
      <c r="E3734" s="5"/>
      <c r="F3734" s="5"/>
    </row>
    <row r="3735" spans="5:11" x14ac:dyDescent="0.25">
      <c r="E3735" s="5"/>
      <c r="F3735" s="5"/>
    </row>
    <row r="3736" spans="5:11" x14ac:dyDescent="0.25">
      <c r="E3736" s="5"/>
      <c r="F3736" s="5"/>
      <c r="K3736" s="5"/>
    </row>
    <row r="3737" spans="5:11" x14ac:dyDescent="0.25">
      <c r="E3737" s="5"/>
      <c r="F3737" s="5"/>
    </row>
    <row r="3738" spans="5:11" x14ac:dyDescent="0.25">
      <c r="E3738" s="5"/>
      <c r="F3738" s="5"/>
    </row>
    <row r="3739" spans="5:11" x14ac:dyDescent="0.25">
      <c r="E3739" s="5"/>
      <c r="F3739" s="5"/>
    </row>
    <row r="3740" spans="5:11" x14ac:dyDescent="0.25">
      <c r="E3740" s="5"/>
      <c r="F3740" s="5"/>
    </row>
    <row r="3741" spans="5:11" x14ac:dyDescent="0.25">
      <c r="E3741" s="5"/>
      <c r="F3741" s="5"/>
    </row>
    <row r="3742" spans="5:11" x14ac:dyDescent="0.25">
      <c r="E3742" s="5"/>
      <c r="F3742" s="5"/>
    </row>
    <row r="3743" spans="5:11" x14ac:dyDescent="0.25">
      <c r="E3743" s="5"/>
      <c r="F3743" s="5"/>
    </row>
    <row r="3744" spans="5:11" x14ac:dyDescent="0.25">
      <c r="E3744" s="5"/>
      <c r="F3744" s="5"/>
    </row>
    <row r="3745" spans="5:6" x14ac:dyDescent="0.25">
      <c r="E3745" s="5"/>
      <c r="F3745" s="5"/>
    </row>
    <row r="3746" spans="5:6" x14ac:dyDescent="0.25">
      <c r="E3746" s="5"/>
      <c r="F3746" s="5"/>
    </row>
    <row r="3747" spans="5:6" x14ac:dyDescent="0.25">
      <c r="E3747" s="5"/>
      <c r="F3747" s="5"/>
    </row>
    <row r="3748" spans="5:6" x14ac:dyDescent="0.25">
      <c r="E3748" s="5"/>
      <c r="F3748" s="5"/>
    </row>
    <row r="3749" spans="5:6" x14ac:dyDescent="0.25">
      <c r="E3749" s="5"/>
      <c r="F3749" s="5"/>
    </row>
    <row r="3750" spans="5:6" x14ac:dyDescent="0.25">
      <c r="E3750" s="5"/>
      <c r="F3750" s="5"/>
    </row>
    <row r="3751" spans="5:6" x14ac:dyDescent="0.25">
      <c r="E3751" s="5"/>
      <c r="F3751" s="5"/>
    </row>
    <row r="3752" spans="5:6" x14ac:dyDescent="0.25">
      <c r="E3752" s="5"/>
      <c r="F3752" s="5"/>
    </row>
    <row r="3753" spans="5:6" x14ac:dyDescent="0.25">
      <c r="E3753" s="5"/>
      <c r="F3753" s="5"/>
    </row>
    <row r="3754" spans="5:6" x14ac:dyDescent="0.25">
      <c r="E3754" s="5"/>
      <c r="F3754" s="5"/>
    </row>
    <row r="3755" spans="5:6" x14ac:dyDescent="0.25">
      <c r="E3755" s="5"/>
      <c r="F3755" s="5"/>
    </row>
    <row r="3756" spans="5:6" x14ac:dyDescent="0.25">
      <c r="E3756" s="5"/>
      <c r="F3756" s="5"/>
    </row>
    <row r="3757" spans="5:6" x14ac:dyDescent="0.25">
      <c r="E3757" s="5"/>
      <c r="F3757" s="5"/>
    </row>
    <row r="3758" spans="5:6" x14ac:dyDescent="0.25">
      <c r="E3758" s="5"/>
      <c r="F3758" s="5"/>
    </row>
    <row r="3759" spans="5:6" x14ac:dyDescent="0.25">
      <c r="E3759" s="5"/>
      <c r="F3759" s="5"/>
    </row>
    <row r="3760" spans="5:6" x14ac:dyDescent="0.25">
      <c r="E3760" s="5"/>
      <c r="F3760" s="5"/>
    </row>
    <row r="3761" spans="5:6" x14ac:dyDescent="0.25">
      <c r="E3761" s="5"/>
      <c r="F3761" s="5"/>
    </row>
    <row r="3762" spans="5:6" x14ac:dyDescent="0.25">
      <c r="E3762" s="5"/>
      <c r="F3762" s="5"/>
    </row>
    <row r="3763" spans="5:6" x14ac:dyDescent="0.25">
      <c r="E3763" s="5"/>
      <c r="F3763" s="5"/>
    </row>
    <row r="3764" spans="5:6" x14ac:dyDescent="0.25">
      <c r="E3764" s="5"/>
      <c r="F3764" s="5"/>
    </row>
    <row r="3765" spans="5:6" x14ac:dyDescent="0.25">
      <c r="E3765" s="5"/>
      <c r="F3765" s="5"/>
    </row>
    <row r="3766" spans="5:6" x14ac:dyDescent="0.25">
      <c r="E3766" s="5"/>
      <c r="F3766" s="5"/>
    </row>
    <row r="3767" spans="5:6" x14ac:dyDescent="0.25">
      <c r="E3767" s="5"/>
      <c r="F3767" s="5"/>
    </row>
    <row r="3768" spans="5:6" x14ac:dyDescent="0.25">
      <c r="E3768" s="5"/>
      <c r="F3768" s="5"/>
    </row>
    <row r="3769" spans="5:6" x14ac:dyDescent="0.25">
      <c r="E3769" s="5"/>
      <c r="F3769" s="5"/>
    </row>
    <row r="3770" spans="5:6" x14ac:dyDescent="0.25">
      <c r="E3770" s="5"/>
      <c r="F3770" s="5"/>
    </row>
    <row r="3771" spans="5:6" x14ac:dyDescent="0.25">
      <c r="E3771" s="5"/>
      <c r="F3771" s="5"/>
    </row>
    <row r="3772" spans="5:6" x14ac:dyDescent="0.25">
      <c r="E3772" s="5"/>
      <c r="F3772" s="5"/>
    </row>
    <row r="3773" spans="5:6" x14ac:dyDescent="0.25">
      <c r="E3773" s="5"/>
      <c r="F3773" s="5"/>
    </row>
    <row r="3774" spans="5:6" x14ac:dyDescent="0.25">
      <c r="E3774" s="5"/>
      <c r="F3774" s="5"/>
    </row>
    <row r="3775" spans="5:6" x14ac:dyDescent="0.25">
      <c r="E3775" s="5"/>
      <c r="F3775" s="5"/>
    </row>
    <row r="3776" spans="5:6" x14ac:dyDescent="0.25">
      <c r="E3776" s="5"/>
      <c r="F3776" s="5"/>
    </row>
    <row r="3777" spans="5:6" x14ac:dyDescent="0.25">
      <c r="E3777" s="5"/>
      <c r="F3777" s="5"/>
    </row>
    <row r="3778" spans="5:6" x14ac:dyDescent="0.25">
      <c r="E3778" s="5"/>
      <c r="F3778" s="5"/>
    </row>
    <row r="3779" spans="5:6" x14ac:dyDescent="0.25">
      <c r="E3779" s="5"/>
      <c r="F3779" s="5"/>
    </row>
    <row r="3780" spans="5:6" x14ac:dyDescent="0.25">
      <c r="E3780" s="5"/>
      <c r="F3780" s="5"/>
    </row>
    <row r="3781" spans="5:6" x14ac:dyDescent="0.25">
      <c r="E3781" s="5"/>
      <c r="F3781" s="5"/>
    </row>
    <row r="3782" spans="5:6" x14ac:dyDescent="0.25">
      <c r="E3782" s="5"/>
      <c r="F3782" s="5"/>
    </row>
    <row r="3783" spans="5:6" x14ac:dyDescent="0.25">
      <c r="E3783" s="5"/>
      <c r="F3783" s="5"/>
    </row>
    <row r="3784" spans="5:6" x14ac:dyDescent="0.25">
      <c r="E3784" s="5"/>
      <c r="F3784" s="5"/>
    </row>
    <row r="3785" spans="5:6" x14ac:dyDescent="0.25">
      <c r="E3785" s="5"/>
      <c r="F3785" s="5"/>
    </row>
    <row r="3786" spans="5:6" x14ac:dyDescent="0.25">
      <c r="E3786" s="5"/>
      <c r="F3786" s="5"/>
    </row>
    <row r="3787" spans="5:6" x14ac:dyDescent="0.25">
      <c r="E3787" s="5"/>
      <c r="F3787" s="5"/>
    </row>
    <row r="3788" spans="5:6" x14ac:dyDescent="0.25">
      <c r="E3788" s="5"/>
      <c r="F3788" s="5"/>
    </row>
    <row r="3789" spans="5:6" x14ac:dyDescent="0.25">
      <c r="E3789" s="5"/>
      <c r="F3789" s="5"/>
    </row>
    <row r="3790" spans="5:6" x14ac:dyDescent="0.25">
      <c r="E3790" s="5"/>
      <c r="F3790" s="5"/>
    </row>
    <row r="3791" spans="5:6" x14ac:dyDescent="0.25">
      <c r="E3791" s="5"/>
      <c r="F3791" s="5"/>
    </row>
    <row r="3792" spans="5:6" x14ac:dyDescent="0.25">
      <c r="E3792" s="5"/>
      <c r="F3792" s="5"/>
    </row>
    <row r="3793" spans="5:6" x14ac:dyDescent="0.25">
      <c r="E3793" s="5"/>
      <c r="F3793" s="5"/>
    </row>
    <row r="3794" spans="5:6" x14ac:dyDescent="0.25">
      <c r="E3794" s="5"/>
      <c r="F3794" s="5"/>
    </row>
    <row r="3795" spans="5:6" x14ac:dyDescent="0.25">
      <c r="E3795" s="5"/>
      <c r="F3795" s="5"/>
    </row>
    <row r="3796" spans="5:6" x14ac:dyDescent="0.25">
      <c r="E3796" s="5"/>
      <c r="F3796" s="5"/>
    </row>
    <row r="3797" spans="5:6" x14ac:dyDescent="0.25">
      <c r="E3797" s="5"/>
      <c r="F3797" s="5"/>
    </row>
    <row r="3798" spans="5:6" x14ac:dyDescent="0.25">
      <c r="E3798" s="5"/>
      <c r="F3798" s="5"/>
    </row>
    <row r="3799" spans="5:6" x14ac:dyDescent="0.25">
      <c r="E3799" s="5"/>
      <c r="F3799" s="5"/>
    </row>
    <row r="3800" spans="5:6" x14ac:dyDescent="0.25">
      <c r="E3800" s="5"/>
      <c r="F3800" s="5"/>
    </row>
    <row r="3801" spans="5:6" x14ac:dyDescent="0.25">
      <c r="E3801" s="5"/>
      <c r="F3801" s="5"/>
    </row>
    <row r="3802" spans="5:6" x14ac:dyDescent="0.25">
      <c r="E3802" s="5"/>
      <c r="F3802" s="5"/>
    </row>
    <row r="3803" spans="5:6" x14ac:dyDescent="0.25">
      <c r="E3803" s="5"/>
      <c r="F3803" s="5"/>
    </row>
    <row r="3804" spans="5:6" x14ac:dyDescent="0.25">
      <c r="E3804" s="5"/>
      <c r="F3804" s="5"/>
    </row>
    <row r="3805" spans="5:6" x14ac:dyDescent="0.25">
      <c r="E3805" s="5"/>
      <c r="F3805" s="5"/>
    </row>
    <row r="3806" spans="5:6" x14ac:dyDescent="0.25">
      <c r="E3806" s="5"/>
      <c r="F3806" s="5"/>
    </row>
    <row r="3807" spans="5:6" x14ac:dyDescent="0.25">
      <c r="E3807" s="5"/>
      <c r="F3807" s="5"/>
    </row>
    <row r="3808" spans="5:6" x14ac:dyDescent="0.25">
      <c r="E3808" s="5"/>
      <c r="F3808" s="5"/>
    </row>
    <row r="3809" spans="5:6" x14ac:dyDescent="0.25">
      <c r="E3809" s="5"/>
      <c r="F3809" s="5"/>
    </row>
    <row r="3810" spans="5:6" x14ac:dyDescent="0.25">
      <c r="E3810" s="5"/>
      <c r="F3810" s="5"/>
    </row>
    <row r="3811" spans="5:6" x14ac:dyDescent="0.25">
      <c r="E3811" s="5"/>
      <c r="F3811" s="5"/>
    </row>
    <row r="3812" spans="5:6" x14ac:dyDescent="0.25">
      <c r="E3812" s="5"/>
      <c r="F3812" s="5"/>
    </row>
    <row r="3813" spans="5:6" x14ac:dyDescent="0.25">
      <c r="E3813" s="5"/>
      <c r="F3813" s="5"/>
    </row>
    <row r="3814" spans="5:6" x14ac:dyDescent="0.25">
      <c r="E3814" s="5"/>
      <c r="F3814" s="5"/>
    </row>
    <row r="3815" spans="5:6" x14ac:dyDescent="0.25">
      <c r="E3815" s="5"/>
      <c r="F3815" s="5"/>
    </row>
    <row r="3816" spans="5:6" x14ac:dyDescent="0.25">
      <c r="E3816" s="5"/>
      <c r="F3816" s="5"/>
    </row>
    <row r="3817" spans="5:6" x14ac:dyDescent="0.25">
      <c r="E3817" s="5"/>
      <c r="F3817" s="5"/>
    </row>
    <row r="3818" spans="5:6" x14ac:dyDescent="0.25">
      <c r="E3818" s="5"/>
      <c r="F3818" s="5"/>
    </row>
    <row r="3819" spans="5:6" x14ac:dyDescent="0.25">
      <c r="E3819" s="5"/>
      <c r="F3819" s="5"/>
    </row>
    <row r="3820" spans="5:6" x14ac:dyDescent="0.25">
      <c r="E3820" s="5"/>
      <c r="F3820" s="5"/>
    </row>
    <row r="3821" spans="5:6" x14ac:dyDescent="0.25">
      <c r="E3821" s="5"/>
      <c r="F3821" s="5"/>
    </row>
    <row r="3822" spans="5:6" x14ac:dyDescent="0.25">
      <c r="E3822" s="5"/>
      <c r="F3822" s="5"/>
    </row>
    <row r="3823" spans="5:6" x14ac:dyDescent="0.25">
      <c r="E3823" s="5"/>
      <c r="F3823" s="5"/>
    </row>
    <row r="3824" spans="5:6" x14ac:dyDescent="0.25">
      <c r="E3824" s="5"/>
      <c r="F3824" s="5"/>
    </row>
    <row r="3825" spans="5:6" x14ac:dyDescent="0.25">
      <c r="E3825" s="5"/>
      <c r="F3825" s="5"/>
    </row>
    <row r="3826" spans="5:6" x14ac:dyDescent="0.25">
      <c r="E3826" s="5"/>
      <c r="F3826" s="5"/>
    </row>
    <row r="3827" spans="5:6" x14ac:dyDescent="0.25">
      <c r="E3827" s="5"/>
      <c r="F3827" s="5"/>
    </row>
    <row r="3828" spans="5:6" x14ac:dyDescent="0.25">
      <c r="E3828" s="5"/>
      <c r="F3828" s="5"/>
    </row>
    <row r="3829" spans="5:6" x14ac:dyDescent="0.25">
      <c r="E3829" s="5"/>
      <c r="F3829" s="5"/>
    </row>
    <row r="3830" spans="5:6" x14ac:dyDescent="0.25">
      <c r="E3830" s="5"/>
      <c r="F3830" s="5"/>
    </row>
    <row r="3831" spans="5:6" x14ac:dyDescent="0.25">
      <c r="E3831" s="5"/>
      <c r="F3831" s="5"/>
    </row>
    <row r="3832" spans="5:6" x14ac:dyDescent="0.25">
      <c r="E3832" s="5"/>
      <c r="F3832" s="5"/>
    </row>
    <row r="3833" spans="5:6" x14ac:dyDescent="0.25">
      <c r="E3833" s="5"/>
      <c r="F3833" s="5"/>
    </row>
    <row r="3834" spans="5:6" x14ac:dyDescent="0.25">
      <c r="E3834" s="5"/>
      <c r="F3834" s="5"/>
    </row>
    <row r="3835" spans="5:6" x14ac:dyDescent="0.25">
      <c r="E3835" s="5"/>
      <c r="F3835" s="5"/>
    </row>
    <row r="3836" spans="5:6" x14ac:dyDescent="0.25">
      <c r="E3836" s="5"/>
      <c r="F3836" s="5"/>
    </row>
    <row r="3837" spans="5:6" x14ac:dyDescent="0.25">
      <c r="E3837" s="5"/>
      <c r="F3837" s="5"/>
    </row>
    <row r="3838" spans="5:6" x14ac:dyDescent="0.25">
      <c r="E3838" s="5"/>
      <c r="F3838" s="5"/>
    </row>
    <row r="3839" spans="5:6" x14ac:dyDescent="0.25">
      <c r="E3839" s="5"/>
      <c r="F3839" s="5"/>
    </row>
    <row r="3840" spans="5:6" x14ac:dyDescent="0.25">
      <c r="E3840" s="5"/>
      <c r="F3840" s="5"/>
    </row>
    <row r="3841" spans="5:6" x14ac:dyDescent="0.25">
      <c r="E3841" s="5"/>
      <c r="F3841" s="5"/>
    </row>
    <row r="3842" spans="5:6" x14ac:dyDescent="0.25">
      <c r="E3842" s="5"/>
      <c r="F3842" s="5"/>
    </row>
    <row r="3843" spans="5:6" x14ac:dyDescent="0.25">
      <c r="E3843" s="5"/>
      <c r="F3843" s="5"/>
    </row>
    <row r="3844" spans="5:6" x14ac:dyDescent="0.25">
      <c r="E3844" s="5"/>
      <c r="F3844" s="5"/>
    </row>
    <row r="3845" spans="5:6" x14ac:dyDescent="0.25">
      <c r="E3845" s="5"/>
      <c r="F3845" s="5"/>
    </row>
    <row r="3846" spans="5:6" x14ac:dyDescent="0.25">
      <c r="E3846" s="5"/>
      <c r="F3846" s="5"/>
    </row>
    <row r="3847" spans="5:6" x14ac:dyDescent="0.25">
      <c r="E3847" s="5"/>
      <c r="F3847" s="5"/>
    </row>
    <row r="3848" spans="5:6" x14ac:dyDescent="0.25">
      <c r="E3848" s="5"/>
      <c r="F3848" s="5"/>
    </row>
    <row r="3849" spans="5:6" x14ac:dyDescent="0.25">
      <c r="E3849" s="5"/>
      <c r="F3849" s="5"/>
    </row>
    <row r="3850" spans="5:6" x14ac:dyDescent="0.25">
      <c r="E3850" s="5"/>
      <c r="F3850" s="5"/>
    </row>
    <row r="3851" spans="5:6" x14ac:dyDescent="0.25">
      <c r="E3851" s="5"/>
      <c r="F3851" s="5"/>
    </row>
    <row r="3852" spans="5:6" x14ac:dyDescent="0.25">
      <c r="E3852" s="5"/>
      <c r="F3852" s="5"/>
    </row>
    <row r="3853" spans="5:6" x14ac:dyDescent="0.25">
      <c r="E3853" s="5"/>
      <c r="F3853" s="5"/>
    </row>
    <row r="3854" spans="5:6" x14ac:dyDescent="0.25">
      <c r="E3854" s="5"/>
      <c r="F3854" s="5"/>
    </row>
    <row r="3855" spans="5:6" x14ac:dyDescent="0.25">
      <c r="E3855" s="5"/>
      <c r="F3855" s="5"/>
    </row>
    <row r="3856" spans="5:6" x14ac:dyDescent="0.25">
      <c r="E3856" s="5"/>
      <c r="F3856" s="5"/>
    </row>
    <row r="3857" spans="5:6" x14ac:dyDescent="0.25">
      <c r="E3857" s="5"/>
      <c r="F3857" s="5"/>
    </row>
    <row r="3858" spans="5:6" x14ac:dyDescent="0.25">
      <c r="E3858" s="5"/>
      <c r="F3858" s="5"/>
    </row>
    <row r="3859" spans="5:6" x14ac:dyDescent="0.25">
      <c r="E3859" s="5"/>
      <c r="F3859" s="5"/>
    </row>
    <row r="3860" spans="5:6" x14ac:dyDescent="0.25">
      <c r="E3860" s="5"/>
      <c r="F3860" s="5"/>
    </row>
    <row r="3861" spans="5:6" x14ac:dyDescent="0.25">
      <c r="E3861" s="5"/>
      <c r="F3861" s="5"/>
    </row>
    <row r="3862" spans="5:6" x14ac:dyDescent="0.25">
      <c r="E3862" s="5"/>
      <c r="F3862" s="5"/>
    </row>
    <row r="3863" spans="5:6" x14ac:dyDescent="0.25">
      <c r="E3863" s="5"/>
      <c r="F3863" s="5"/>
    </row>
    <row r="3864" spans="5:6" x14ac:dyDescent="0.25">
      <c r="E3864" s="5"/>
      <c r="F3864" s="5"/>
    </row>
    <row r="3865" spans="5:6" x14ac:dyDescent="0.25">
      <c r="E3865" s="5"/>
      <c r="F3865" s="5"/>
    </row>
    <row r="3866" spans="5:6" x14ac:dyDescent="0.25">
      <c r="E3866" s="5"/>
      <c r="F3866" s="5"/>
    </row>
    <row r="3867" spans="5:6" x14ac:dyDescent="0.25">
      <c r="E3867" s="5"/>
      <c r="F3867" s="5"/>
    </row>
    <row r="3868" spans="5:6" x14ac:dyDescent="0.25">
      <c r="E3868" s="5"/>
      <c r="F3868" s="5"/>
    </row>
    <row r="3869" spans="5:6" x14ac:dyDescent="0.25">
      <c r="E3869" s="5"/>
      <c r="F3869" s="5"/>
    </row>
    <row r="3870" spans="5:6" x14ac:dyDescent="0.25">
      <c r="E3870" s="5"/>
      <c r="F3870" s="5"/>
    </row>
    <row r="3871" spans="5:6" x14ac:dyDescent="0.25">
      <c r="E3871" s="5"/>
      <c r="F3871" s="5"/>
    </row>
    <row r="3872" spans="5:6" x14ac:dyDescent="0.25">
      <c r="E3872" s="5"/>
      <c r="F3872" s="5"/>
    </row>
    <row r="3873" spans="5:6" x14ac:dyDescent="0.25">
      <c r="E3873" s="5"/>
      <c r="F3873" s="5"/>
    </row>
    <row r="3874" spans="5:6" x14ac:dyDescent="0.25">
      <c r="E3874" s="5"/>
      <c r="F3874" s="5"/>
    </row>
    <row r="3875" spans="5:6" x14ac:dyDescent="0.25">
      <c r="E3875" s="5"/>
      <c r="F3875" s="5"/>
    </row>
    <row r="3876" spans="5:6" x14ac:dyDescent="0.25">
      <c r="E3876" s="5"/>
      <c r="F3876" s="5"/>
    </row>
    <row r="3877" spans="5:6" x14ac:dyDescent="0.25">
      <c r="E3877" s="5"/>
      <c r="F3877" s="5"/>
    </row>
    <row r="3878" spans="5:6" x14ac:dyDescent="0.25">
      <c r="E3878" s="5"/>
      <c r="F3878" s="5"/>
    </row>
    <row r="3879" spans="5:6" x14ac:dyDescent="0.25">
      <c r="E3879" s="5"/>
      <c r="F3879" s="5"/>
    </row>
    <row r="3880" spans="5:6" x14ac:dyDescent="0.25">
      <c r="E3880" s="5"/>
      <c r="F3880" s="5"/>
    </row>
    <row r="3881" spans="5:6" x14ac:dyDescent="0.25">
      <c r="E3881" s="5"/>
      <c r="F3881" s="5"/>
    </row>
    <row r="3882" spans="5:6" x14ac:dyDescent="0.25">
      <c r="E3882" s="5"/>
      <c r="F3882" s="5"/>
    </row>
    <row r="3883" spans="5:6" x14ac:dyDescent="0.25">
      <c r="E3883" s="5"/>
      <c r="F3883" s="5"/>
    </row>
    <row r="3884" spans="5:6" x14ac:dyDescent="0.25">
      <c r="E3884" s="5"/>
      <c r="F3884" s="5"/>
    </row>
    <row r="3885" spans="5:6" x14ac:dyDescent="0.25">
      <c r="E3885" s="5"/>
      <c r="F3885" s="5"/>
    </row>
    <row r="3886" spans="5:6" x14ac:dyDescent="0.25">
      <c r="E3886" s="5"/>
      <c r="F3886" s="5"/>
    </row>
    <row r="3887" spans="5:6" x14ac:dyDescent="0.25">
      <c r="E3887" s="5"/>
      <c r="F3887" s="5"/>
    </row>
    <row r="3888" spans="5:6" x14ac:dyDescent="0.25">
      <c r="E3888" s="5"/>
      <c r="F3888" s="5"/>
    </row>
    <row r="3889" spans="5:6" x14ac:dyDescent="0.25">
      <c r="E3889" s="5"/>
      <c r="F3889" s="5"/>
    </row>
    <row r="3890" spans="5:6" x14ac:dyDescent="0.25">
      <c r="E3890" s="5"/>
      <c r="F3890" s="5"/>
    </row>
    <row r="3891" spans="5:6" x14ac:dyDescent="0.25">
      <c r="E3891" s="5"/>
      <c r="F3891" s="5"/>
    </row>
    <row r="3892" spans="5:6" x14ac:dyDescent="0.25">
      <c r="E3892" s="5"/>
      <c r="F3892" s="5"/>
    </row>
    <row r="3893" spans="5:6" x14ac:dyDescent="0.25">
      <c r="E3893" s="5"/>
      <c r="F3893" s="5"/>
    </row>
    <row r="3894" spans="5:6" x14ac:dyDescent="0.25">
      <c r="E3894" s="5"/>
      <c r="F3894" s="5"/>
    </row>
    <row r="3895" spans="5:6" x14ac:dyDescent="0.25">
      <c r="E3895" s="5"/>
      <c r="F3895" s="5"/>
    </row>
    <row r="3896" spans="5:6" x14ac:dyDescent="0.25">
      <c r="E3896" s="5"/>
      <c r="F3896" s="5"/>
    </row>
    <row r="3897" spans="5:6" x14ac:dyDescent="0.25">
      <c r="E3897" s="5"/>
      <c r="F3897" s="5"/>
    </row>
    <row r="3898" spans="5:6" x14ac:dyDescent="0.25">
      <c r="E3898" s="5"/>
      <c r="F3898" s="5"/>
    </row>
    <row r="3899" spans="5:6" x14ac:dyDescent="0.25">
      <c r="E3899" s="5"/>
      <c r="F3899" s="5"/>
    </row>
    <row r="3900" spans="5:6" x14ac:dyDescent="0.25">
      <c r="E3900" s="5"/>
      <c r="F3900" s="5"/>
    </row>
    <row r="3901" spans="5:6" x14ac:dyDescent="0.25">
      <c r="E3901" s="5"/>
      <c r="F3901" s="5"/>
    </row>
    <row r="3902" spans="5:6" x14ac:dyDescent="0.25">
      <c r="E3902" s="5"/>
      <c r="F3902" s="5"/>
    </row>
    <row r="3903" spans="5:6" x14ac:dyDescent="0.25">
      <c r="E3903" s="5"/>
      <c r="F3903" s="5"/>
    </row>
    <row r="3904" spans="5:6" x14ac:dyDescent="0.25">
      <c r="E3904" s="5"/>
      <c r="F3904" s="5"/>
    </row>
    <row r="3905" spans="5:6" x14ac:dyDescent="0.25">
      <c r="E3905" s="5"/>
      <c r="F3905" s="5"/>
    </row>
    <row r="3906" spans="5:6" x14ac:dyDescent="0.25">
      <c r="E3906" s="5"/>
      <c r="F3906" s="5"/>
    </row>
    <row r="3907" spans="5:6" x14ac:dyDescent="0.25">
      <c r="E3907" s="5"/>
      <c r="F3907" s="5"/>
    </row>
    <row r="3908" spans="5:6" x14ac:dyDescent="0.25">
      <c r="E3908" s="5"/>
      <c r="F3908" s="5"/>
    </row>
    <row r="3909" spans="5:6" x14ac:dyDescent="0.25">
      <c r="E3909" s="5"/>
      <c r="F3909" s="5"/>
    </row>
    <row r="3910" spans="5:6" x14ac:dyDescent="0.25">
      <c r="E3910" s="5"/>
      <c r="F3910" s="5"/>
    </row>
    <row r="3911" spans="5:6" x14ac:dyDescent="0.25">
      <c r="E3911" s="5"/>
      <c r="F3911" s="5"/>
    </row>
    <row r="3912" spans="5:6" x14ac:dyDescent="0.25">
      <c r="E3912" s="5"/>
      <c r="F3912" s="5"/>
    </row>
    <row r="3913" spans="5:6" x14ac:dyDescent="0.25">
      <c r="E3913" s="5"/>
      <c r="F3913" s="5"/>
    </row>
    <row r="3914" spans="5:6" x14ac:dyDescent="0.25">
      <c r="E3914" s="5"/>
      <c r="F3914" s="5"/>
    </row>
    <row r="3915" spans="5:6" x14ac:dyDescent="0.25">
      <c r="E3915" s="5"/>
      <c r="F3915" s="5"/>
    </row>
    <row r="3916" spans="5:6" x14ac:dyDescent="0.25">
      <c r="E3916" s="5"/>
      <c r="F3916" s="5"/>
    </row>
    <row r="3917" spans="5:6" x14ac:dyDescent="0.25">
      <c r="E3917" s="5"/>
      <c r="F3917" s="5"/>
    </row>
    <row r="3918" spans="5:6" x14ac:dyDescent="0.25">
      <c r="E3918" s="5"/>
      <c r="F3918" s="5"/>
    </row>
    <row r="3919" spans="5:6" x14ac:dyDescent="0.25">
      <c r="E3919" s="5"/>
      <c r="F3919" s="5"/>
    </row>
    <row r="3920" spans="5:6" x14ac:dyDescent="0.25">
      <c r="E3920" s="5"/>
      <c r="F3920" s="5"/>
    </row>
    <row r="3921" spans="5:6" x14ac:dyDescent="0.25">
      <c r="E3921" s="5"/>
      <c r="F3921" s="5"/>
    </row>
    <row r="3922" spans="5:6" x14ac:dyDescent="0.25">
      <c r="E3922" s="5"/>
      <c r="F3922" s="5"/>
    </row>
    <row r="3923" spans="5:6" x14ac:dyDescent="0.25">
      <c r="E3923" s="5"/>
      <c r="F3923" s="5"/>
    </row>
    <row r="3924" spans="5:6" x14ac:dyDescent="0.25">
      <c r="E3924" s="5"/>
      <c r="F3924" s="5"/>
    </row>
    <row r="3925" spans="5:6" x14ac:dyDescent="0.25">
      <c r="E3925" s="5"/>
      <c r="F3925" s="5"/>
    </row>
    <row r="3926" spans="5:6" x14ac:dyDescent="0.25">
      <c r="E3926" s="5"/>
      <c r="F3926" s="5"/>
    </row>
    <row r="3927" spans="5:6" x14ac:dyDescent="0.25">
      <c r="E3927" s="5"/>
      <c r="F3927" s="5"/>
    </row>
    <row r="3928" spans="5:6" x14ac:dyDescent="0.25">
      <c r="E3928" s="5"/>
      <c r="F3928" s="5"/>
    </row>
    <row r="3929" spans="5:6" x14ac:dyDescent="0.25">
      <c r="E3929" s="5"/>
      <c r="F3929" s="5"/>
    </row>
    <row r="3930" spans="5:6" x14ac:dyDescent="0.25">
      <c r="E3930" s="5"/>
      <c r="F3930" s="5"/>
    </row>
    <row r="3931" spans="5:6" x14ac:dyDescent="0.25">
      <c r="E3931" s="5"/>
      <c r="F3931" s="5"/>
    </row>
    <row r="3932" spans="5:6" x14ac:dyDescent="0.25">
      <c r="E3932" s="5"/>
      <c r="F3932" s="5"/>
    </row>
    <row r="3933" spans="5:6" x14ac:dyDescent="0.25">
      <c r="E3933" s="5"/>
      <c r="F3933" s="5"/>
    </row>
    <row r="3934" spans="5:6" x14ac:dyDescent="0.25">
      <c r="E3934" s="5"/>
      <c r="F3934" s="5"/>
    </row>
    <row r="3935" spans="5:6" x14ac:dyDescent="0.25">
      <c r="E3935" s="5"/>
      <c r="F3935" s="5"/>
    </row>
    <row r="3936" spans="5:6" x14ac:dyDescent="0.25">
      <c r="E3936" s="5"/>
      <c r="F3936" s="5"/>
    </row>
    <row r="3937" spans="5:6" x14ac:dyDescent="0.25">
      <c r="E3937" s="5"/>
      <c r="F3937" s="5"/>
    </row>
    <row r="3938" spans="5:6" x14ac:dyDescent="0.25">
      <c r="E3938" s="5"/>
      <c r="F3938" s="5"/>
    </row>
    <row r="3939" spans="5:6" x14ac:dyDescent="0.25">
      <c r="E3939" s="5"/>
      <c r="F3939" s="5"/>
    </row>
    <row r="3940" spans="5:6" x14ac:dyDescent="0.25">
      <c r="E3940" s="5"/>
      <c r="F3940" s="5"/>
    </row>
    <row r="3941" spans="5:6" x14ac:dyDescent="0.25">
      <c r="E3941" s="5"/>
      <c r="F3941" s="5"/>
    </row>
    <row r="3942" spans="5:6" x14ac:dyDescent="0.25">
      <c r="E3942" s="5"/>
      <c r="F3942" s="5"/>
    </row>
    <row r="3943" spans="5:6" x14ac:dyDescent="0.25">
      <c r="E3943" s="5"/>
      <c r="F3943" s="5"/>
    </row>
    <row r="3944" spans="5:6" x14ac:dyDescent="0.25">
      <c r="E3944" s="5"/>
      <c r="F3944" s="5"/>
    </row>
    <row r="3945" spans="5:6" x14ac:dyDescent="0.25">
      <c r="E3945" s="5"/>
      <c r="F3945" s="5"/>
    </row>
    <row r="3946" spans="5:6" x14ac:dyDescent="0.25">
      <c r="E3946" s="5"/>
      <c r="F3946" s="5"/>
    </row>
    <row r="3947" spans="5:6" x14ac:dyDescent="0.25">
      <c r="E3947" s="5"/>
      <c r="F3947" s="5"/>
    </row>
    <row r="3948" spans="5:6" x14ac:dyDescent="0.25">
      <c r="E3948" s="5"/>
      <c r="F3948" s="5"/>
    </row>
    <row r="3949" spans="5:6" x14ac:dyDescent="0.25">
      <c r="E3949" s="5"/>
      <c r="F3949" s="5"/>
    </row>
    <row r="3950" spans="5:6" x14ac:dyDescent="0.25">
      <c r="E3950" s="5"/>
      <c r="F3950" s="5"/>
    </row>
    <row r="3951" spans="5:6" x14ac:dyDescent="0.25">
      <c r="E3951" s="5"/>
      <c r="F3951" s="5"/>
    </row>
    <row r="3952" spans="5:6" x14ac:dyDescent="0.25">
      <c r="E3952" s="5"/>
      <c r="F3952" s="5"/>
    </row>
    <row r="3953" spans="5:6" x14ac:dyDescent="0.25">
      <c r="E3953" s="5"/>
      <c r="F3953" s="5"/>
    </row>
    <row r="3954" spans="5:6" x14ac:dyDescent="0.25">
      <c r="E3954" s="5"/>
      <c r="F3954" s="5"/>
    </row>
    <row r="3955" spans="5:6" x14ac:dyDescent="0.25">
      <c r="E3955" s="5"/>
      <c r="F3955" s="5"/>
    </row>
    <row r="3956" spans="5:6" x14ac:dyDescent="0.25">
      <c r="E3956" s="5"/>
      <c r="F3956" s="5"/>
    </row>
    <row r="3957" spans="5:6" x14ac:dyDescent="0.25">
      <c r="E3957" s="5"/>
      <c r="F3957" s="5"/>
    </row>
    <row r="3958" spans="5:6" x14ac:dyDescent="0.25">
      <c r="E3958" s="5"/>
      <c r="F3958" s="5"/>
    </row>
    <row r="3959" spans="5:6" x14ac:dyDescent="0.25">
      <c r="E3959" s="5"/>
      <c r="F3959" s="5"/>
    </row>
    <row r="3960" spans="5:6" x14ac:dyDescent="0.25">
      <c r="E3960" s="5"/>
      <c r="F3960" s="5"/>
    </row>
    <row r="3961" spans="5:6" x14ac:dyDescent="0.25">
      <c r="E3961" s="5"/>
      <c r="F3961" s="5"/>
    </row>
    <row r="3962" spans="5:6" x14ac:dyDescent="0.25">
      <c r="E3962" s="5"/>
      <c r="F3962" s="5"/>
    </row>
    <row r="3963" spans="5:6" x14ac:dyDescent="0.25">
      <c r="E3963" s="5"/>
      <c r="F3963" s="5"/>
    </row>
    <row r="3964" spans="5:6" x14ac:dyDescent="0.25">
      <c r="E3964" s="5"/>
      <c r="F3964" s="5"/>
    </row>
    <row r="3965" spans="5:6" x14ac:dyDescent="0.25">
      <c r="E3965" s="5"/>
      <c r="F3965" s="5"/>
    </row>
    <row r="3966" spans="5:6" x14ac:dyDescent="0.25">
      <c r="E3966" s="5"/>
      <c r="F3966" s="5"/>
    </row>
    <row r="3967" spans="5:6" x14ac:dyDescent="0.25">
      <c r="E3967" s="5"/>
      <c r="F3967" s="5"/>
    </row>
    <row r="3968" spans="5:6" x14ac:dyDescent="0.25">
      <c r="E3968" s="5"/>
      <c r="F3968" s="5"/>
    </row>
    <row r="3969" spans="5:6" x14ac:dyDescent="0.25">
      <c r="E3969" s="5"/>
      <c r="F3969" s="5"/>
    </row>
    <row r="3970" spans="5:6" x14ac:dyDescent="0.25">
      <c r="E3970" s="5"/>
      <c r="F3970" s="5"/>
    </row>
    <row r="3971" spans="5:6" x14ac:dyDescent="0.25">
      <c r="E3971" s="5"/>
      <c r="F3971" s="5"/>
    </row>
    <row r="3972" spans="5:6" x14ac:dyDescent="0.25">
      <c r="E3972" s="5"/>
      <c r="F3972" s="5"/>
    </row>
    <row r="3973" spans="5:6" x14ac:dyDescent="0.25">
      <c r="E3973" s="5"/>
      <c r="F3973" s="5"/>
    </row>
    <row r="3974" spans="5:6" x14ac:dyDescent="0.25">
      <c r="E3974" s="5"/>
      <c r="F3974" s="5"/>
    </row>
    <row r="3975" spans="5:6" x14ac:dyDescent="0.25">
      <c r="E3975" s="5"/>
      <c r="F3975" s="5"/>
    </row>
    <row r="3976" spans="5:6" x14ac:dyDescent="0.25">
      <c r="E3976" s="5"/>
      <c r="F3976" s="5"/>
    </row>
    <row r="3977" spans="5:6" x14ac:dyDescent="0.25">
      <c r="E3977" s="5"/>
      <c r="F3977" s="5"/>
    </row>
    <row r="3978" spans="5:6" x14ac:dyDescent="0.25">
      <c r="E3978" s="5"/>
      <c r="F3978" s="5"/>
    </row>
    <row r="3979" spans="5:6" x14ac:dyDescent="0.25">
      <c r="E3979" s="5"/>
      <c r="F3979" s="5"/>
    </row>
    <row r="3980" spans="5:6" x14ac:dyDescent="0.25">
      <c r="E3980" s="5"/>
      <c r="F3980" s="5"/>
    </row>
    <row r="3981" spans="5:6" x14ac:dyDescent="0.25">
      <c r="E3981" s="5"/>
      <c r="F3981" s="5"/>
    </row>
    <row r="3982" spans="5:6" x14ac:dyDescent="0.25">
      <c r="E3982" s="5"/>
      <c r="F3982" s="5"/>
    </row>
    <row r="3983" spans="5:6" x14ac:dyDescent="0.25">
      <c r="E3983" s="5"/>
      <c r="F3983" s="5"/>
    </row>
    <row r="3984" spans="5:6" x14ac:dyDescent="0.25">
      <c r="E3984" s="5"/>
      <c r="F3984" s="5"/>
    </row>
    <row r="3985" spans="5:6" x14ac:dyDescent="0.25">
      <c r="E3985" s="5"/>
      <c r="F3985" s="5"/>
    </row>
    <row r="3986" spans="5:6" x14ac:dyDescent="0.25">
      <c r="E3986" s="5"/>
      <c r="F3986" s="5"/>
    </row>
    <row r="3987" spans="5:6" x14ac:dyDescent="0.25">
      <c r="E3987" s="5"/>
      <c r="F3987" s="5"/>
    </row>
    <row r="3988" spans="5:6" x14ac:dyDescent="0.25">
      <c r="E3988" s="5"/>
      <c r="F3988" s="5"/>
    </row>
    <row r="3989" spans="5:6" x14ac:dyDescent="0.25">
      <c r="E3989" s="5"/>
      <c r="F3989" s="5"/>
    </row>
    <row r="3990" spans="5:6" x14ac:dyDescent="0.25">
      <c r="E3990" s="5"/>
      <c r="F3990" s="5"/>
    </row>
    <row r="3991" spans="5:6" x14ac:dyDescent="0.25">
      <c r="E3991" s="5"/>
      <c r="F3991" s="5"/>
    </row>
    <row r="3992" spans="5:6" x14ac:dyDescent="0.25">
      <c r="E3992" s="5"/>
      <c r="F3992" s="5"/>
    </row>
    <row r="3993" spans="5:6" x14ac:dyDescent="0.25">
      <c r="E3993" s="5"/>
      <c r="F3993" s="5"/>
    </row>
    <row r="3994" spans="5:6" x14ac:dyDescent="0.25">
      <c r="E3994" s="5"/>
      <c r="F3994" s="5"/>
    </row>
    <row r="3995" spans="5:6" x14ac:dyDescent="0.25">
      <c r="E3995" s="5"/>
      <c r="F3995" s="5"/>
    </row>
    <row r="3996" spans="5:6" x14ac:dyDescent="0.25">
      <c r="E3996" s="5"/>
      <c r="F3996" s="5"/>
    </row>
    <row r="3997" spans="5:6" x14ac:dyDescent="0.25">
      <c r="E3997" s="5"/>
      <c r="F3997" s="5"/>
    </row>
    <row r="3998" spans="5:6" x14ac:dyDescent="0.25">
      <c r="E3998" s="5"/>
      <c r="F3998" s="5"/>
    </row>
    <row r="3999" spans="5:6" x14ac:dyDescent="0.25">
      <c r="E3999" s="5"/>
      <c r="F3999" s="5"/>
    </row>
    <row r="4000" spans="5:6" x14ac:dyDescent="0.25">
      <c r="E4000" s="5"/>
      <c r="F4000" s="5"/>
    </row>
    <row r="4001" spans="5:6" x14ac:dyDescent="0.25">
      <c r="E4001" s="5"/>
      <c r="F4001" s="5"/>
    </row>
    <row r="4002" spans="5:6" x14ac:dyDescent="0.25">
      <c r="E4002" s="5"/>
      <c r="F4002" s="5"/>
    </row>
    <row r="4003" spans="5:6" x14ac:dyDescent="0.25">
      <c r="E4003" s="5"/>
      <c r="F4003" s="5"/>
    </row>
    <row r="4004" spans="5:6" x14ac:dyDescent="0.25">
      <c r="E4004" s="5"/>
      <c r="F4004" s="5"/>
    </row>
    <row r="4005" spans="5:6" x14ac:dyDescent="0.25">
      <c r="E4005" s="5"/>
      <c r="F4005" s="5"/>
    </row>
    <row r="4006" spans="5:6" x14ac:dyDescent="0.25">
      <c r="E4006" s="5"/>
      <c r="F4006" s="5"/>
    </row>
    <row r="4007" spans="5:6" x14ac:dyDescent="0.25">
      <c r="E4007" s="5"/>
      <c r="F4007" s="5"/>
    </row>
    <row r="4008" spans="5:6" x14ac:dyDescent="0.25">
      <c r="E4008" s="5"/>
      <c r="F4008" s="5"/>
    </row>
    <row r="4009" spans="5:6" x14ac:dyDescent="0.25">
      <c r="E4009" s="5"/>
      <c r="F4009" s="5"/>
    </row>
    <row r="4010" spans="5:6" x14ac:dyDescent="0.25">
      <c r="E4010" s="5"/>
      <c r="F4010" s="5"/>
    </row>
    <row r="4011" spans="5:6" x14ac:dyDescent="0.25">
      <c r="E4011" s="5"/>
      <c r="F4011" s="5"/>
    </row>
    <row r="4012" spans="5:6" x14ac:dyDescent="0.25">
      <c r="E4012" s="5"/>
      <c r="F4012" s="5"/>
    </row>
    <row r="4013" spans="5:6" x14ac:dyDescent="0.25">
      <c r="E4013" s="5"/>
      <c r="F4013" s="5"/>
    </row>
    <row r="4014" spans="5:6" x14ac:dyDescent="0.25">
      <c r="E4014" s="5"/>
      <c r="F4014" s="5"/>
    </row>
    <row r="4015" spans="5:6" x14ac:dyDescent="0.25">
      <c r="E4015" s="5"/>
      <c r="F4015" s="5"/>
    </row>
    <row r="4016" spans="5:6" x14ac:dyDescent="0.25">
      <c r="E4016" s="5"/>
      <c r="F4016" s="5"/>
    </row>
    <row r="4017" spans="5:6" x14ac:dyDescent="0.25">
      <c r="E4017" s="5"/>
      <c r="F4017" s="5"/>
    </row>
    <row r="4018" spans="5:6" x14ac:dyDescent="0.25">
      <c r="E4018" s="5"/>
      <c r="F4018" s="5"/>
    </row>
    <row r="4019" spans="5:6" x14ac:dyDescent="0.25">
      <c r="E4019" s="5"/>
      <c r="F4019" s="5"/>
    </row>
    <row r="4020" spans="5:6" x14ac:dyDescent="0.25">
      <c r="E4020" s="5"/>
      <c r="F4020" s="5"/>
    </row>
    <row r="4021" spans="5:6" x14ac:dyDescent="0.25">
      <c r="E4021" s="5"/>
      <c r="F4021" s="5"/>
    </row>
    <row r="4022" spans="5:6" x14ac:dyDescent="0.25">
      <c r="E4022" s="5"/>
      <c r="F4022" s="5"/>
    </row>
    <row r="4023" spans="5:6" x14ac:dyDescent="0.25">
      <c r="E4023" s="5"/>
      <c r="F4023" s="5"/>
    </row>
    <row r="4024" spans="5:6" x14ac:dyDescent="0.25">
      <c r="E4024" s="5"/>
      <c r="F4024" s="5"/>
    </row>
    <row r="4025" spans="5:6" x14ac:dyDescent="0.25">
      <c r="E4025" s="5"/>
      <c r="F4025" s="5"/>
    </row>
    <row r="4026" spans="5:6" x14ac:dyDescent="0.25">
      <c r="E4026" s="5"/>
      <c r="F4026" s="5"/>
    </row>
    <row r="4027" spans="5:6" x14ac:dyDescent="0.25">
      <c r="E4027" s="5"/>
      <c r="F4027" s="5"/>
    </row>
    <row r="4028" spans="5:6" x14ac:dyDescent="0.25">
      <c r="E4028" s="5"/>
      <c r="F4028" s="5"/>
    </row>
    <row r="4029" spans="5:6" x14ac:dyDescent="0.25">
      <c r="E4029" s="5"/>
      <c r="F4029" s="5"/>
    </row>
    <row r="4030" spans="5:6" x14ac:dyDescent="0.25">
      <c r="E4030" s="5"/>
      <c r="F4030" s="5"/>
    </row>
    <row r="4031" spans="5:6" x14ac:dyDescent="0.25">
      <c r="E4031" s="5"/>
      <c r="F4031" s="5"/>
    </row>
    <row r="4032" spans="5:6" x14ac:dyDescent="0.25">
      <c r="E4032" s="5"/>
      <c r="F4032" s="5"/>
    </row>
    <row r="4033" spans="5:15" x14ac:dyDescent="0.25">
      <c r="E4033" s="5"/>
      <c r="F4033" s="5"/>
    </row>
    <row r="4034" spans="5:15" x14ac:dyDescent="0.25">
      <c r="E4034" s="5"/>
      <c r="F4034" s="5"/>
    </row>
    <row r="4035" spans="5:15" x14ac:dyDescent="0.25">
      <c r="E4035" s="5"/>
      <c r="F4035" s="5"/>
    </row>
    <row r="4036" spans="5:15" x14ac:dyDescent="0.25">
      <c r="E4036" s="5"/>
      <c r="F4036" s="5"/>
    </row>
    <row r="4037" spans="5:15" x14ac:dyDescent="0.25">
      <c r="E4037" s="5"/>
      <c r="F4037" s="5"/>
    </row>
    <row r="4038" spans="5:15" x14ac:dyDescent="0.25">
      <c r="E4038" s="5"/>
      <c r="F4038" s="5"/>
    </row>
    <row r="4039" spans="5:15" x14ac:dyDescent="0.25">
      <c r="E4039" s="5"/>
      <c r="F4039" s="5"/>
    </row>
    <row r="4040" spans="5:15" x14ac:dyDescent="0.25">
      <c r="E4040" s="5"/>
      <c r="F4040" s="5"/>
      <c r="O4040" s="5"/>
    </row>
    <row r="4041" spans="5:15" x14ac:dyDescent="0.25">
      <c r="E4041" s="5"/>
      <c r="F4041" s="5"/>
    </row>
    <row r="4042" spans="5:15" x14ac:dyDescent="0.25">
      <c r="E4042" s="5"/>
      <c r="F4042" s="5"/>
    </row>
    <row r="4043" spans="5:15" x14ac:dyDescent="0.25">
      <c r="E4043" s="5"/>
      <c r="F4043" s="5"/>
    </row>
    <row r="4044" spans="5:15" x14ac:dyDescent="0.25">
      <c r="E4044" s="5"/>
      <c r="F4044" s="5"/>
    </row>
    <row r="4045" spans="5:15" x14ac:dyDescent="0.25">
      <c r="E4045" s="5"/>
      <c r="F4045" s="5"/>
    </row>
    <row r="4046" spans="5:15" x14ac:dyDescent="0.25">
      <c r="E4046" s="5"/>
      <c r="F4046" s="5"/>
    </row>
    <row r="4047" spans="5:15" x14ac:dyDescent="0.25">
      <c r="E4047" s="5"/>
      <c r="F4047" s="5"/>
    </row>
    <row r="4048" spans="5:15" x14ac:dyDescent="0.25">
      <c r="E4048" s="5"/>
      <c r="F4048" s="5"/>
    </row>
    <row r="4049" spans="5:6" x14ac:dyDescent="0.25">
      <c r="E4049" s="5"/>
      <c r="F4049" s="5"/>
    </row>
    <row r="4050" spans="5:6" x14ac:dyDescent="0.25">
      <c r="E4050" s="5"/>
      <c r="F4050" s="5"/>
    </row>
    <row r="4051" spans="5:6" x14ac:dyDescent="0.25">
      <c r="E4051" s="5"/>
      <c r="F4051" s="5"/>
    </row>
    <row r="4052" spans="5:6" x14ac:dyDescent="0.25">
      <c r="E4052" s="5"/>
      <c r="F4052" s="5"/>
    </row>
    <row r="4053" spans="5:6" x14ac:dyDescent="0.25">
      <c r="E4053" s="5"/>
      <c r="F4053" s="5"/>
    </row>
    <row r="4054" spans="5:6" x14ac:dyDescent="0.25">
      <c r="E4054" s="5"/>
      <c r="F4054" s="5"/>
    </row>
    <row r="4055" spans="5:6" x14ac:dyDescent="0.25">
      <c r="E4055" s="5"/>
      <c r="F4055" s="5"/>
    </row>
    <row r="4056" spans="5:6" x14ac:dyDescent="0.25">
      <c r="E4056" s="5"/>
      <c r="F4056" s="5"/>
    </row>
    <row r="4057" spans="5:6" x14ac:dyDescent="0.25">
      <c r="E4057" s="5"/>
      <c r="F4057" s="5"/>
    </row>
    <row r="4058" spans="5:6" x14ac:dyDescent="0.25">
      <c r="E4058" s="5"/>
      <c r="F4058" s="5"/>
    </row>
    <row r="4059" spans="5:6" x14ac:dyDescent="0.25">
      <c r="E4059" s="5"/>
      <c r="F4059" s="5"/>
    </row>
    <row r="4060" spans="5:6" x14ac:dyDescent="0.25">
      <c r="E4060" s="5"/>
      <c r="F4060" s="5"/>
    </row>
    <row r="4061" spans="5:6" x14ac:dyDescent="0.25">
      <c r="E4061" s="5"/>
      <c r="F4061" s="5"/>
    </row>
    <row r="4062" spans="5:6" x14ac:dyDescent="0.25">
      <c r="E4062" s="5"/>
      <c r="F4062" s="5"/>
    </row>
    <row r="4063" spans="5:6" x14ac:dyDescent="0.25">
      <c r="E4063" s="5"/>
      <c r="F4063" s="5"/>
    </row>
    <row r="4064" spans="5:6" x14ac:dyDescent="0.25">
      <c r="E4064" s="5"/>
      <c r="F4064" s="5"/>
    </row>
    <row r="4065" spans="5:17" x14ac:dyDescent="0.25">
      <c r="E4065" s="5"/>
      <c r="F4065" s="5"/>
    </row>
    <row r="4066" spans="5:17" x14ac:dyDescent="0.25">
      <c r="E4066" s="5"/>
      <c r="F4066" s="5"/>
    </row>
    <row r="4067" spans="5:17" x14ac:dyDescent="0.25">
      <c r="E4067" s="5"/>
      <c r="F4067" s="5"/>
    </row>
    <row r="4068" spans="5:17" x14ac:dyDescent="0.25">
      <c r="E4068" s="5"/>
      <c r="F4068" s="5"/>
    </row>
    <row r="4069" spans="5:17" x14ac:dyDescent="0.25">
      <c r="E4069" s="5"/>
      <c r="F4069" s="5"/>
    </row>
    <row r="4070" spans="5:17" x14ac:dyDescent="0.25">
      <c r="E4070" s="5"/>
      <c r="F4070" s="5"/>
      <c r="H4070" s="5"/>
      <c r="I4070" s="5"/>
      <c r="Q4070" s="5"/>
    </row>
    <row r="4071" spans="5:17" x14ac:dyDescent="0.25">
      <c r="E4071" s="5"/>
      <c r="F4071" s="5"/>
      <c r="M4071" s="5"/>
    </row>
    <row r="4072" spans="5:17" x14ac:dyDescent="0.25">
      <c r="E4072" s="5"/>
      <c r="F4072" s="5"/>
    </row>
    <row r="4073" spans="5:17" x14ac:dyDescent="0.25">
      <c r="E4073" s="5"/>
      <c r="F4073" s="5"/>
      <c r="K4073" s="5"/>
    </row>
    <row r="4074" spans="5:17" x14ac:dyDescent="0.25">
      <c r="E4074" s="5"/>
      <c r="F4074" s="5"/>
    </row>
    <row r="4075" spans="5:17" x14ac:dyDescent="0.25">
      <c r="E4075" s="5"/>
      <c r="F4075" s="5"/>
    </row>
    <row r="4076" spans="5:17" x14ac:dyDescent="0.25">
      <c r="E4076" s="5"/>
      <c r="F4076" s="5"/>
    </row>
    <row r="4077" spans="5:17" x14ac:dyDescent="0.25">
      <c r="E4077" s="5"/>
      <c r="F4077" s="5"/>
    </row>
    <row r="4078" spans="5:17" x14ac:dyDescent="0.25">
      <c r="E4078" s="5"/>
      <c r="F4078" s="5"/>
    </row>
    <row r="4079" spans="5:17" x14ac:dyDescent="0.25">
      <c r="E4079" s="5"/>
      <c r="F4079" s="5"/>
    </row>
    <row r="4080" spans="5:17" x14ac:dyDescent="0.25">
      <c r="E4080" s="5"/>
      <c r="F4080" s="5"/>
    </row>
    <row r="4081" spans="5:6" x14ac:dyDescent="0.25">
      <c r="E4081" s="5"/>
      <c r="F4081" s="5"/>
    </row>
    <row r="4082" spans="5:6" x14ac:dyDescent="0.25">
      <c r="E4082" s="5"/>
      <c r="F4082" s="5"/>
    </row>
    <row r="4083" spans="5:6" x14ac:dyDescent="0.25">
      <c r="E4083" s="5"/>
      <c r="F4083" s="5"/>
    </row>
    <row r="4084" spans="5:6" x14ac:dyDescent="0.25">
      <c r="E4084" s="5"/>
      <c r="F4084" s="5"/>
    </row>
    <row r="4085" spans="5:6" x14ac:dyDescent="0.25">
      <c r="E4085" s="5"/>
      <c r="F4085" s="5"/>
    </row>
    <row r="4086" spans="5:6" x14ac:dyDescent="0.25">
      <c r="E4086" s="5"/>
      <c r="F4086" s="5"/>
    </row>
    <row r="4087" spans="5:6" x14ac:dyDescent="0.25">
      <c r="E4087" s="5"/>
      <c r="F4087" s="5"/>
    </row>
    <row r="4088" spans="5:6" x14ac:dyDescent="0.25">
      <c r="E4088" s="5"/>
      <c r="F4088" s="5"/>
    </row>
    <row r="4089" spans="5:6" x14ac:dyDescent="0.25">
      <c r="E4089" s="5"/>
      <c r="F4089" s="5"/>
    </row>
    <row r="4090" spans="5:6" x14ac:dyDescent="0.25">
      <c r="E4090" s="5"/>
      <c r="F4090" s="5"/>
    </row>
    <row r="4091" spans="5:6" x14ac:dyDescent="0.25">
      <c r="E4091" s="5"/>
      <c r="F4091" s="5"/>
    </row>
    <row r="4092" spans="5:6" x14ac:dyDescent="0.25">
      <c r="E4092" s="5"/>
      <c r="F4092" s="5"/>
    </row>
    <row r="4093" spans="5:6" x14ac:dyDescent="0.25">
      <c r="E4093" s="5"/>
      <c r="F4093" s="5"/>
    </row>
    <row r="4094" spans="5:6" x14ac:dyDescent="0.25">
      <c r="E4094" s="5"/>
      <c r="F4094" s="5"/>
    </row>
    <row r="4095" spans="5:6" x14ac:dyDescent="0.25">
      <c r="E4095" s="5"/>
      <c r="F4095" s="5"/>
    </row>
    <row r="4096" spans="5:6" x14ac:dyDescent="0.25">
      <c r="E4096" s="5"/>
      <c r="F4096" s="5"/>
    </row>
    <row r="4097" spans="5:6" x14ac:dyDescent="0.25">
      <c r="E4097" s="5"/>
      <c r="F4097" s="5"/>
    </row>
    <row r="4098" spans="5:6" x14ac:dyDescent="0.25">
      <c r="E4098" s="5"/>
      <c r="F4098" s="5"/>
    </row>
    <row r="4099" spans="5:6" x14ac:dyDescent="0.25">
      <c r="E4099" s="5"/>
      <c r="F4099" s="5"/>
    </row>
    <row r="4100" spans="5:6" x14ac:dyDescent="0.25">
      <c r="E4100" s="5"/>
      <c r="F4100" s="5"/>
    </row>
    <row r="4101" spans="5:6" x14ac:dyDescent="0.25">
      <c r="E4101" s="5"/>
      <c r="F4101" s="5"/>
    </row>
    <row r="4102" spans="5:6" x14ac:dyDescent="0.25">
      <c r="E4102" s="5"/>
      <c r="F4102" s="5"/>
    </row>
    <row r="4103" spans="5:6" x14ac:dyDescent="0.25">
      <c r="E4103" s="5"/>
      <c r="F4103" s="5"/>
    </row>
    <row r="4104" spans="5:6" x14ac:dyDescent="0.25">
      <c r="E4104" s="5"/>
      <c r="F4104" s="5"/>
    </row>
    <row r="4105" spans="5:6" x14ac:dyDescent="0.25">
      <c r="E4105" s="5"/>
      <c r="F4105" s="5"/>
    </row>
    <row r="4106" spans="5:6" x14ac:dyDescent="0.25">
      <c r="E4106" s="5"/>
      <c r="F4106" s="5"/>
    </row>
    <row r="4107" spans="5:6" x14ac:dyDescent="0.25">
      <c r="E4107" s="5"/>
      <c r="F4107" s="5"/>
    </row>
    <row r="4108" spans="5:6" x14ac:dyDescent="0.25">
      <c r="E4108" s="5"/>
      <c r="F4108" s="5"/>
    </row>
    <row r="4109" spans="5:6" x14ac:dyDescent="0.25">
      <c r="E4109" s="5"/>
      <c r="F4109" s="5"/>
    </row>
    <row r="4110" spans="5:6" x14ac:dyDescent="0.25">
      <c r="E4110" s="5"/>
      <c r="F4110" s="5"/>
    </row>
    <row r="4111" spans="5:6" x14ac:dyDescent="0.25">
      <c r="E4111" s="5"/>
      <c r="F4111" s="5"/>
    </row>
    <row r="4112" spans="5:6" x14ac:dyDescent="0.25">
      <c r="E4112" s="5"/>
      <c r="F4112" s="5"/>
    </row>
    <row r="4113" spans="5:6" x14ac:dyDescent="0.25">
      <c r="E4113" s="5"/>
      <c r="F4113" s="5"/>
    </row>
    <row r="4114" spans="5:6" x14ac:dyDescent="0.25">
      <c r="E4114" s="5"/>
      <c r="F4114" s="5"/>
    </row>
    <row r="4115" spans="5:6" x14ac:dyDescent="0.25">
      <c r="E4115" s="5"/>
      <c r="F4115" s="5"/>
    </row>
    <row r="4116" spans="5:6" x14ac:dyDescent="0.25">
      <c r="E4116" s="5"/>
      <c r="F4116" s="5"/>
    </row>
    <row r="4117" spans="5:6" x14ac:dyDescent="0.25">
      <c r="E4117" s="5"/>
      <c r="F4117" s="5"/>
    </row>
    <row r="4118" spans="5:6" x14ac:dyDescent="0.25">
      <c r="E4118" s="5"/>
      <c r="F4118" s="5"/>
    </row>
    <row r="4119" spans="5:6" x14ac:dyDescent="0.25">
      <c r="E4119" s="5"/>
      <c r="F4119" s="5"/>
    </row>
    <row r="4120" spans="5:6" x14ac:dyDescent="0.25">
      <c r="E4120" s="5"/>
      <c r="F4120" s="5"/>
    </row>
    <row r="4121" spans="5:6" x14ac:dyDescent="0.25">
      <c r="E4121" s="5"/>
      <c r="F4121" s="5"/>
    </row>
    <row r="4122" spans="5:6" x14ac:dyDescent="0.25">
      <c r="E4122" s="5"/>
      <c r="F4122" s="5"/>
    </row>
    <row r="4123" spans="5:6" x14ac:dyDescent="0.25">
      <c r="E4123" s="5"/>
      <c r="F4123" s="5"/>
    </row>
    <row r="4124" spans="5:6" x14ac:dyDescent="0.25">
      <c r="E4124" s="5"/>
      <c r="F4124" s="5"/>
    </row>
    <row r="4125" spans="5:6" x14ac:dyDescent="0.25">
      <c r="E4125" s="5"/>
      <c r="F4125" s="5"/>
    </row>
    <row r="4126" spans="5:6" x14ac:dyDescent="0.25">
      <c r="E4126" s="5"/>
      <c r="F4126" s="5"/>
    </row>
    <row r="4127" spans="5:6" x14ac:dyDescent="0.25">
      <c r="E4127" s="5"/>
      <c r="F4127" s="5"/>
    </row>
    <row r="4128" spans="5:6" x14ac:dyDescent="0.25">
      <c r="E4128" s="5"/>
      <c r="F4128" s="5"/>
    </row>
    <row r="4129" spans="5:6" x14ac:dyDescent="0.25">
      <c r="E4129" s="5"/>
      <c r="F4129" s="5"/>
    </row>
    <row r="4130" spans="5:6" x14ac:dyDescent="0.25">
      <c r="E4130" s="5"/>
      <c r="F4130" s="5"/>
    </row>
    <row r="4131" spans="5:6" x14ac:dyDescent="0.25">
      <c r="E4131" s="5"/>
      <c r="F4131" s="5"/>
    </row>
    <row r="4132" spans="5:6" x14ac:dyDescent="0.25">
      <c r="E4132" s="5"/>
      <c r="F4132" s="5"/>
    </row>
    <row r="4133" spans="5:6" x14ac:dyDescent="0.25">
      <c r="E4133" s="5"/>
      <c r="F4133" s="5"/>
    </row>
    <row r="4134" spans="5:6" x14ac:dyDescent="0.25">
      <c r="E4134" s="5"/>
      <c r="F4134" s="5"/>
    </row>
    <row r="4135" spans="5:6" x14ac:dyDescent="0.25">
      <c r="E4135" s="5"/>
      <c r="F4135" s="5"/>
    </row>
    <row r="4136" spans="5:6" x14ac:dyDescent="0.25">
      <c r="E4136" s="5"/>
      <c r="F4136" s="5"/>
    </row>
    <row r="4137" spans="5:6" x14ac:dyDescent="0.25">
      <c r="E4137" s="5"/>
      <c r="F4137" s="5"/>
    </row>
    <row r="4138" spans="5:6" x14ac:dyDescent="0.25">
      <c r="E4138" s="5"/>
      <c r="F4138" s="5"/>
    </row>
    <row r="4139" spans="5:6" x14ac:dyDescent="0.25">
      <c r="E4139" s="5"/>
      <c r="F4139" s="5"/>
    </row>
    <row r="4140" spans="5:6" x14ac:dyDescent="0.25">
      <c r="E4140" s="5"/>
      <c r="F4140" s="5"/>
    </row>
    <row r="4141" spans="5:6" x14ac:dyDescent="0.25">
      <c r="E4141" s="5"/>
      <c r="F4141" s="5"/>
    </row>
    <row r="4142" spans="5:6" x14ac:dyDescent="0.25">
      <c r="E4142" s="5"/>
      <c r="F4142" s="5"/>
    </row>
    <row r="4143" spans="5:6" x14ac:dyDescent="0.25">
      <c r="E4143" s="5"/>
      <c r="F4143" s="5"/>
    </row>
    <row r="4144" spans="5:6" x14ac:dyDescent="0.25">
      <c r="E4144" s="5"/>
      <c r="F4144" s="5"/>
    </row>
    <row r="4145" spans="5:6" x14ac:dyDescent="0.25">
      <c r="E4145" s="5"/>
      <c r="F4145" s="5"/>
    </row>
    <row r="4146" spans="5:6" x14ac:dyDescent="0.25">
      <c r="E4146" s="5"/>
      <c r="F4146" s="5"/>
    </row>
    <row r="4147" spans="5:6" x14ac:dyDescent="0.25">
      <c r="E4147" s="5"/>
      <c r="F4147" s="5"/>
    </row>
    <row r="4148" spans="5:6" x14ac:dyDescent="0.25">
      <c r="E4148" s="5"/>
      <c r="F4148" s="5"/>
    </row>
    <row r="4149" spans="5:6" x14ac:dyDescent="0.25">
      <c r="E4149" s="5"/>
      <c r="F4149" s="5"/>
    </row>
    <row r="4150" spans="5:6" x14ac:dyDescent="0.25">
      <c r="E4150" s="5"/>
      <c r="F4150" s="5"/>
    </row>
    <row r="4151" spans="5:6" x14ac:dyDescent="0.25">
      <c r="E4151" s="5"/>
      <c r="F4151" s="5"/>
    </row>
    <row r="4152" spans="5:6" x14ac:dyDescent="0.25">
      <c r="E4152" s="5"/>
      <c r="F4152" s="5"/>
    </row>
    <row r="4153" spans="5:6" x14ac:dyDescent="0.25">
      <c r="E4153" s="5"/>
      <c r="F4153" s="5"/>
    </row>
    <row r="4154" spans="5:6" x14ac:dyDescent="0.25">
      <c r="E4154" s="5"/>
      <c r="F4154" s="5"/>
    </row>
    <row r="4155" spans="5:6" x14ac:dyDescent="0.25">
      <c r="E4155" s="5"/>
      <c r="F4155" s="5"/>
    </row>
    <row r="4156" spans="5:6" x14ac:dyDescent="0.25">
      <c r="E4156" s="5"/>
      <c r="F4156" s="5"/>
    </row>
    <row r="4157" spans="5:6" x14ac:dyDescent="0.25">
      <c r="E4157" s="5"/>
      <c r="F4157" s="5"/>
    </row>
    <row r="4158" spans="5:6" x14ac:dyDescent="0.25">
      <c r="E4158" s="5"/>
      <c r="F4158" s="5"/>
    </row>
    <row r="4159" spans="5:6" x14ac:dyDescent="0.25">
      <c r="E4159" s="5"/>
      <c r="F4159" s="5"/>
    </row>
    <row r="4160" spans="5:6" x14ac:dyDescent="0.25">
      <c r="E4160" s="5"/>
      <c r="F4160" s="5"/>
    </row>
    <row r="4161" spans="5:6" x14ac:dyDescent="0.25">
      <c r="E4161" s="5"/>
      <c r="F4161" s="5"/>
    </row>
    <row r="4162" spans="5:6" x14ac:dyDescent="0.25">
      <c r="E4162" s="5"/>
      <c r="F4162" s="5"/>
    </row>
    <row r="4163" spans="5:6" x14ac:dyDescent="0.25">
      <c r="E4163" s="5"/>
      <c r="F4163" s="5"/>
    </row>
    <row r="4164" spans="5:6" x14ac:dyDescent="0.25">
      <c r="E4164" s="5"/>
      <c r="F4164" s="5"/>
    </row>
    <row r="4165" spans="5:6" x14ac:dyDescent="0.25">
      <c r="E4165" s="5"/>
      <c r="F4165" s="5"/>
    </row>
    <row r="4166" spans="5:6" x14ac:dyDescent="0.25">
      <c r="E4166" s="5"/>
      <c r="F4166" s="5"/>
    </row>
    <row r="4167" spans="5:6" x14ac:dyDescent="0.25">
      <c r="E4167" s="5"/>
      <c r="F4167" s="5"/>
    </row>
    <row r="4168" spans="5:6" x14ac:dyDescent="0.25">
      <c r="E4168" s="5"/>
      <c r="F4168" s="5"/>
    </row>
    <row r="4169" spans="5:6" x14ac:dyDescent="0.25">
      <c r="E4169" s="5"/>
      <c r="F4169" s="5"/>
    </row>
    <row r="4170" spans="5:6" x14ac:dyDescent="0.25">
      <c r="E4170" s="5"/>
      <c r="F4170" s="5"/>
    </row>
    <row r="4171" spans="5:6" x14ac:dyDescent="0.25">
      <c r="E4171" s="5"/>
      <c r="F4171" s="5"/>
    </row>
    <row r="4172" spans="5:6" x14ac:dyDescent="0.25">
      <c r="E4172" s="5"/>
      <c r="F4172" s="5"/>
    </row>
    <row r="4173" spans="5:6" x14ac:dyDescent="0.25">
      <c r="E4173" s="5"/>
      <c r="F4173" s="5"/>
    </row>
    <row r="4174" spans="5:6" x14ac:dyDescent="0.25">
      <c r="E4174" s="5"/>
      <c r="F4174" s="5"/>
    </row>
    <row r="4175" spans="5:6" x14ac:dyDescent="0.25">
      <c r="E4175" s="5"/>
      <c r="F4175" s="5"/>
    </row>
    <row r="4176" spans="5:6" x14ac:dyDescent="0.25">
      <c r="E4176" s="5"/>
      <c r="F4176" s="5"/>
    </row>
    <row r="4177" spans="5:6" x14ac:dyDescent="0.25">
      <c r="E4177" s="5"/>
      <c r="F4177" s="5"/>
    </row>
    <row r="4178" spans="5:6" x14ac:dyDescent="0.25">
      <c r="E4178" s="5"/>
      <c r="F4178" s="5"/>
    </row>
    <row r="4179" spans="5:6" x14ac:dyDescent="0.25">
      <c r="E4179" s="5"/>
      <c r="F4179" s="5"/>
    </row>
    <row r="4180" spans="5:6" x14ac:dyDescent="0.25">
      <c r="E4180" s="5"/>
      <c r="F4180" s="5"/>
    </row>
    <row r="4181" spans="5:6" x14ac:dyDescent="0.25">
      <c r="E4181" s="5"/>
      <c r="F4181" s="5"/>
    </row>
    <row r="4182" spans="5:6" x14ac:dyDescent="0.25">
      <c r="E4182" s="5"/>
      <c r="F4182" s="5"/>
    </row>
    <row r="4183" spans="5:6" x14ac:dyDescent="0.25">
      <c r="E4183" s="5"/>
      <c r="F4183" s="5"/>
    </row>
    <row r="4184" spans="5:6" x14ac:dyDescent="0.25">
      <c r="E4184" s="5"/>
      <c r="F4184" s="5"/>
    </row>
    <row r="4185" spans="5:6" x14ac:dyDescent="0.25">
      <c r="E4185" s="5"/>
      <c r="F4185" s="5"/>
    </row>
    <row r="4186" spans="5:6" x14ac:dyDescent="0.25">
      <c r="E4186" s="5"/>
      <c r="F4186" s="5"/>
    </row>
    <row r="4187" spans="5:6" x14ac:dyDescent="0.25">
      <c r="E4187" s="5"/>
      <c r="F4187" s="5"/>
    </row>
    <row r="4188" spans="5:6" x14ac:dyDescent="0.25">
      <c r="E4188" s="5"/>
      <c r="F4188" s="5"/>
    </row>
    <row r="4189" spans="5:6" x14ac:dyDescent="0.25">
      <c r="E4189" s="5"/>
      <c r="F4189" s="5"/>
    </row>
    <row r="4190" spans="5:6" x14ac:dyDescent="0.25">
      <c r="E4190" s="5"/>
      <c r="F4190" s="5"/>
    </row>
    <row r="4191" spans="5:6" x14ac:dyDescent="0.25">
      <c r="E4191" s="5"/>
      <c r="F4191" s="5"/>
    </row>
    <row r="4192" spans="5:6" x14ac:dyDescent="0.25">
      <c r="E4192" s="5"/>
      <c r="F4192" s="5"/>
    </row>
    <row r="4193" spans="5:6" x14ac:dyDescent="0.25">
      <c r="E4193" s="5"/>
      <c r="F4193" s="5"/>
    </row>
    <row r="4194" spans="5:6" x14ac:dyDescent="0.25">
      <c r="E4194" s="5"/>
      <c r="F4194" s="5"/>
    </row>
    <row r="4195" spans="5:6" x14ac:dyDescent="0.25">
      <c r="E4195" s="5"/>
      <c r="F4195" s="5"/>
    </row>
    <row r="4196" spans="5:6" x14ac:dyDescent="0.25">
      <c r="E4196" s="5"/>
      <c r="F4196" s="5"/>
    </row>
    <row r="4197" spans="5:6" x14ac:dyDescent="0.25">
      <c r="E4197" s="5"/>
      <c r="F4197" s="5"/>
    </row>
    <row r="4198" spans="5:6" x14ac:dyDescent="0.25">
      <c r="E4198" s="5"/>
      <c r="F4198" s="5"/>
    </row>
    <row r="4199" spans="5:6" x14ac:dyDescent="0.25">
      <c r="E4199" s="5"/>
      <c r="F4199" s="5"/>
    </row>
    <row r="4200" spans="5:6" x14ac:dyDescent="0.25">
      <c r="E4200" s="5"/>
      <c r="F4200" s="5"/>
    </row>
    <row r="4201" spans="5:6" x14ac:dyDescent="0.25">
      <c r="E4201" s="5"/>
      <c r="F4201" s="5"/>
    </row>
    <row r="4202" spans="5:6" x14ac:dyDescent="0.25">
      <c r="E4202" s="5"/>
      <c r="F4202" s="5"/>
    </row>
    <row r="4203" spans="5:6" x14ac:dyDescent="0.25">
      <c r="E4203" s="5"/>
      <c r="F4203" s="5"/>
    </row>
    <row r="4204" spans="5:6" x14ac:dyDescent="0.25">
      <c r="E4204" s="5"/>
      <c r="F4204" s="5"/>
    </row>
    <row r="4205" spans="5:6" x14ac:dyDescent="0.25">
      <c r="E4205" s="5"/>
      <c r="F4205" s="5"/>
    </row>
    <row r="4206" spans="5:6" x14ac:dyDescent="0.25">
      <c r="E4206" s="5"/>
      <c r="F4206" s="5"/>
    </row>
    <row r="4207" spans="5:6" x14ac:dyDescent="0.25">
      <c r="E4207" s="5"/>
      <c r="F4207" s="5"/>
    </row>
    <row r="4208" spans="5:6" x14ac:dyDescent="0.25">
      <c r="E4208" s="5"/>
      <c r="F4208" s="5"/>
    </row>
    <row r="4209" spans="5:6" x14ac:dyDescent="0.25">
      <c r="E4209" s="5"/>
      <c r="F4209" s="5"/>
    </row>
    <row r="4210" spans="5:6" x14ac:dyDescent="0.25">
      <c r="E4210" s="5"/>
      <c r="F4210" s="5"/>
    </row>
    <row r="4211" spans="5:6" x14ac:dyDescent="0.25">
      <c r="E4211" s="5"/>
      <c r="F4211" s="5"/>
    </row>
    <row r="4212" spans="5:6" x14ac:dyDescent="0.25">
      <c r="E4212" s="5"/>
      <c r="F4212" s="5"/>
    </row>
    <row r="4213" spans="5:6" x14ac:dyDescent="0.25">
      <c r="E4213" s="5"/>
      <c r="F4213" s="5"/>
    </row>
    <row r="4214" spans="5:6" x14ac:dyDescent="0.25">
      <c r="E4214" s="5"/>
      <c r="F4214" s="5"/>
    </row>
    <row r="4215" spans="5:6" x14ac:dyDescent="0.25">
      <c r="E4215" s="5"/>
      <c r="F4215" s="5"/>
    </row>
    <row r="4216" spans="5:6" x14ac:dyDescent="0.25">
      <c r="E4216" s="5"/>
      <c r="F4216" s="5"/>
    </row>
    <row r="4217" spans="5:6" x14ac:dyDescent="0.25">
      <c r="E4217" s="5"/>
      <c r="F4217" s="5"/>
    </row>
    <row r="4218" spans="5:6" x14ac:dyDescent="0.25">
      <c r="E4218" s="5"/>
      <c r="F4218" s="5"/>
    </row>
    <row r="4219" spans="5:6" x14ac:dyDescent="0.25">
      <c r="E4219" s="5"/>
      <c r="F4219" s="5"/>
    </row>
    <row r="4220" spans="5:6" x14ac:dyDescent="0.25">
      <c r="E4220" s="5"/>
      <c r="F4220" s="5"/>
    </row>
    <row r="4221" spans="5:6" x14ac:dyDescent="0.25">
      <c r="E4221" s="5"/>
      <c r="F4221" s="5"/>
    </row>
    <row r="4222" spans="5:6" x14ac:dyDescent="0.25">
      <c r="E4222" s="5"/>
      <c r="F4222" s="5"/>
    </row>
    <row r="4223" spans="5:6" x14ac:dyDescent="0.25">
      <c r="E4223" s="5"/>
      <c r="F4223" s="5"/>
    </row>
    <row r="4224" spans="5:6" x14ac:dyDescent="0.25">
      <c r="E4224" s="5"/>
      <c r="F4224" s="5"/>
    </row>
    <row r="4225" spans="5:6" x14ac:dyDescent="0.25">
      <c r="E4225" s="5"/>
      <c r="F4225" s="5"/>
    </row>
    <row r="4226" spans="5:6" x14ac:dyDescent="0.25">
      <c r="E4226" s="5"/>
      <c r="F4226" s="5"/>
    </row>
    <row r="4227" spans="5:6" x14ac:dyDescent="0.25">
      <c r="E4227" s="5"/>
      <c r="F4227" s="5"/>
    </row>
    <row r="4228" spans="5:6" x14ac:dyDescent="0.25">
      <c r="E4228" s="5"/>
      <c r="F4228" s="5"/>
    </row>
    <row r="4229" spans="5:6" x14ac:dyDescent="0.25">
      <c r="E4229" s="5"/>
      <c r="F4229" s="5"/>
    </row>
    <row r="4230" spans="5:6" x14ac:dyDescent="0.25">
      <c r="E4230" s="5"/>
      <c r="F4230" s="5"/>
    </row>
    <row r="4231" spans="5:6" x14ac:dyDescent="0.25">
      <c r="E4231" s="5"/>
      <c r="F4231" s="5"/>
    </row>
    <row r="4232" spans="5:6" x14ac:dyDescent="0.25">
      <c r="E4232" s="5"/>
      <c r="F4232" s="5"/>
    </row>
    <row r="4233" spans="5:6" x14ac:dyDescent="0.25">
      <c r="E4233" s="5"/>
      <c r="F4233" s="5"/>
    </row>
    <row r="4234" spans="5:6" x14ac:dyDescent="0.25">
      <c r="E4234" s="5"/>
      <c r="F4234" s="5"/>
    </row>
    <row r="4235" spans="5:6" x14ac:dyDescent="0.25">
      <c r="E4235" s="5"/>
      <c r="F4235" s="5"/>
    </row>
    <row r="4236" spans="5:6" x14ac:dyDescent="0.25">
      <c r="E4236" s="5"/>
      <c r="F4236" s="5"/>
    </row>
    <row r="4237" spans="5:6" x14ac:dyDescent="0.25">
      <c r="E4237" s="5"/>
      <c r="F4237" s="5"/>
    </row>
    <row r="4238" spans="5:6" x14ac:dyDescent="0.25">
      <c r="E4238" s="5"/>
      <c r="F4238" s="5"/>
    </row>
    <row r="4239" spans="5:6" x14ac:dyDescent="0.25">
      <c r="E4239" s="5"/>
      <c r="F4239" s="5"/>
    </row>
    <row r="4240" spans="5:6" x14ac:dyDescent="0.25">
      <c r="E4240" s="5"/>
      <c r="F4240" s="5"/>
    </row>
    <row r="4241" spans="5:6" x14ac:dyDescent="0.25">
      <c r="E4241" s="5"/>
      <c r="F4241" s="5"/>
    </row>
    <row r="4242" spans="5:6" x14ac:dyDescent="0.25">
      <c r="E4242" s="5"/>
      <c r="F4242" s="5"/>
    </row>
    <row r="4243" spans="5:6" x14ac:dyDescent="0.25">
      <c r="E4243" s="5"/>
      <c r="F4243" s="5"/>
    </row>
    <row r="4244" spans="5:6" x14ac:dyDescent="0.25">
      <c r="E4244" s="5"/>
      <c r="F4244" s="5"/>
    </row>
    <row r="4245" spans="5:6" x14ac:dyDescent="0.25">
      <c r="E4245" s="5"/>
      <c r="F4245" s="5"/>
    </row>
    <row r="4246" spans="5:6" x14ac:dyDescent="0.25">
      <c r="E4246" s="5"/>
      <c r="F4246" s="5"/>
    </row>
    <row r="4247" spans="5:6" x14ac:dyDescent="0.25">
      <c r="E4247" s="5"/>
      <c r="F4247" s="5"/>
    </row>
    <row r="4248" spans="5:6" x14ac:dyDescent="0.25">
      <c r="E4248" s="5"/>
      <c r="F4248" s="5"/>
    </row>
    <row r="4249" spans="5:6" x14ac:dyDescent="0.25">
      <c r="E4249" s="5"/>
      <c r="F4249" s="5"/>
    </row>
    <row r="4250" spans="5:6" x14ac:dyDescent="0.25">
      <c r="E4250" s="5"/>
      <c r="F4250" s="5"/>
    </row>
    <row r="4251" spans="5:6" x14ac:dyDescent="0.25">
      <c r="E4251" s="5"/>
      <c r="F4251" s="5"/>
    </row>
    <row r="4252" spans="5:6" x14ac:dyDescent="0.25">
      <c r="E4252" s="5"/>
      <c r="F4252" s="5"/>
    </row>
    <row r="4253" spans="5:6" x14ac:dyDescent="0.25">
      <c r="E4253" s="5"/>
      <c r="F4253" s="5"/>
    </row>
    <row r="4254" spans="5:6" x14ac:dyDescent="0.25">
      <c r="E4254" s="5"/>
      <c r="F4254" s="5"/>
    </row>
    <row r="4255" spans="5:6" x14ac:dyDescent="0.25">
      <c r="E4255" s="5"/>
      <c r="F4255" s="5"/>
    </row>
    <row r="4256" spans="5:6" x14ac:dyDescent="0.25">
      <c r="E4256" s="5"/>
      <c r="F4256" s="5"/>
    </row>
    <row r="4257" spans="5:6" x14ac:dyDescent="0.25">
      <c r="E4257" s="5"/>
      <c r="F4257" s="5"/>
    </row>
    <row r="4258" spans="5:6" x14ac:dyDescent="0.25">
      <c r="E4258" s="5"/>
      <c r="F4258" s="5"/>
    </row>
    <row r="4259" spans="5:6" x14ac:dyDescent="0.25">
      <c r="E4259" s="5"/>
      <c r="F4259" s="5"/>
    </row>
    <row r="4260" spans="5:6" x14ac:dyDescent="0.25">
      <c r="E4260" s="5"/>
      <c r="F4260" s="5"/>
    </row>
    <row r="4261" spans="5:6" x14ac:dyDescent="0.25">
      <c r="E4261" s="5"/>
      <c r="F4261" s="5"/>
    </row>
    <row r="4262" spans="5:6" x14ac:dyDescent="0.25">
      <c r="E4262" s="5"/>
      <c r="F4262" s="5"/>
    </row>
    <row r="4263" spans="5:6" x14ac:dyDescent="0.25">
      <c r="E4263" s="5"/>
      <c r="F4263" s="5"/>
    </row>
    <row r="4264" spans="5:6" x14ac:dyDescent="0.25">
      <c r="E4264" s="5"/>
      <c r="F4264" s="5"/>
    </row>
    <row r="4265" spans="5:6" x14ac:dyDescent="0.25">
      <c r="E4265" s="5"/>
      <c r="F4265" s="5"/>
    </row>
    <row r="4266" spans="5:6" x14ac:dyDescent="0.25">
      <c r="E4266" s="5"/>
      <c r="F4266" s="5"/>
    </row>
    <row r="4267" spans="5:6" x14ac:dyDescent="0.25">
      <c r="E4267" s="5"/>
      <c r="F4267" s="5"/>
    </row>
    <row r="4268" spans="5:6" x14ac:dyDescent="0.25">
      <c r="E4268" s="5"/>
      <c r="F4268" s="5"/>
    </row>
    <row r="4269" spans="5:6" x14ac:dyDescent="0.25">
      <c r="E4269" s="5"/>
      <c r="F4269" s="5"/>
    </row>
    <row r="4270" spans="5:6" x14ac:dyDescent="0.25">
      <c r="E4270" s="5"/>
      <c r="F4270" s="5"/>
    </row>
    <row r="4271" spans="5:6" x14ac:dyDescent="0.25">
      <c r="E4271" s="5"/>
      <c r="F4271" s="5"/>
    </row>
    <row r="4272" spans="5:6" x14ac:dyDescent="0.25">
      <c r="E4272" s="5"/>
      <c r="F4272" s="5"/>
    </row>
    <row r="4273" spans="5:6" x14ac:dyDescent="0.25">
      <c r="E4273" s="5"/>
      <c r="F4273" s="5"/>
    </row>
    <row r="4274" spans="5:6" x14ac:dyDescent="0.25">
      <c r="E4274" s="5"/>
      <c r="F4274" s="5"/>
    </row>
    <row r="4275" spans="5:6" x14ac:dyDescent="0.25">
      <c r="E4275" s="5"/>
      <c r="F4275" s="5"/>
    </row>
    <row r="4276" spans="5:6" x14ac:dyDescent="0.25">
      <c r="E4276" s="5"/>
      <c r="F4276" s="5"/>
    </row>
    <row r="4277" spans="5:6" x14ac:dyDescent="0.25">
      <c r="E4277" s="5"/>
      <c r="F4277" s="5"/>
    </row>
    <row r="4278" spans="5:6" x14ac:dyDescent="0.25">
      <c r="E4278" s="5"/>
      <c r="F4278" s="5"/>
    </row>
    <row r="4279" spans="5:6" x14ac:dyDescent="0.25">
      <c r="E4279" s="5"/>
      <c r="F4279" s="5"/>
    </row>
    <row r="4280" spans="5:6" x14ac:dyDescent="0.25">
      <c r="E4280" s="5"/>
      <c r="F4280" s="5"/>
    </row>
    <row r="4281" spans="5:6" x14ac:dyDescent="0.25">
      <c r="E4281" s="5"/>
      <c r="F4281" s="5"/>
    </row>
    <row r="4282" spans="5:6" x14ac:dyDescent="0.25">
      <c r="E4282" s="5"/>
      <c r="F4282" s="5"/>
    </row>
    <row r="4283" spans="5:6" x14ac:dyDescent="0.25">
      <c r="E4283" s="5"/>
      <c r="F4283" s="5"/>
    </row>
    <row r="4284" spans="5:6" x14ac:dyDescent="0.25">
      <c r="E4284" s="5"/>
      <c r="F4284" s="5"/>
    </row>
    <row r="4285" spans="5:6" x14ac:dyDescent="0.25">
      <c r="E4285" s="5"/>
      <c r="F4285" s="5"/>
    </row>
    <row r="4286" spans="5:6" x14ac:dyDescent="0.25">
      <c r="E4286" s="5"/>
      <c r="F4286" s="5"/>
    </row>
    <row r="4287" spans="5:6" x14ac:dyDescent="0.25">
      <c r="E4287" s="5"/>
      <c r="F4287" s="5"/>
    </row>
    <row r="4288" spans="5:6" x14ac:dyDescent="0.25">
      <c r="E4288" s="5"/>
      <c r="F4288" s="5"/>
    </row>
    <row r="4289" spans="5:6" x14ac:dyDescent="0.25">
      <c r="E4289" s="5"/>
      <c r="F4289" s="5"/>
    </row>
    <row r="4290" spans="5:6" x14ac:dyDescent="0.25">
      <c r="E4290" s="5"/>
      <c r="F4290" s="5"/>
    </row>
    <row r="4291" spans="5:6" x14ac:dyDescent="0.25">
      <c r="E4291" s="5"/>
      <c r="F4291" s="5"/>
    </row>
    <row r="4292" spans="5:6" x14ac:dyDescent="0.25">
      <c r="E4292" s="5"/>
      <c r="F4292" s="5"/>
    </row>
    <row r="4293" spans="5:6" x14ac:dyDescent="0.25">
      <c r="E4293" s="5"/>
      <c r="F4293" s="5"/>
    </row>
    <row r="4294" spans="5:6" x14ac:dyDescent="0.25">
      <c r="E4294" s="5"/>
      <c r="F4294" s="5"/>
    </row>
    <row r="4295" spans="5:6" x14ac:dyDescent="0.25">
      <c r="E4295" s="5"/>
      <c r="F4295" s="5"/>
    </row>
    <row r="4296" spans="5:6" x14ac:dyDescent="0.25">
      <c r="E4296" s="5"/>
      <c r="F4296" s="5"/>
    </row>
    <row r="4297" spans="5:6" x14ac:dyDescent="0.25">
      <c r="E4297" s="5"/>
      <c r="F4297" s="5"/>
    </row>
    <row r="4298" spans="5:6" x14ac:dyDescent="0.25">
      <c r="E4298" s="5"/>
      <c r="F4298" s="5"/>
    </row>
    <row r="4299" spans="5:6" x14ac:dyDescent="0.25">
      <c r="E4299" s="5"/>
      <c r="F4299" s="5"/>
    </row>
    <row r="4300" spans="5:6" x14ac:dyDescent="0.25">
      <c r="E4300" s="5"/>
      <c r="F4300" s="5"/>
    </row>
    <row r="4301" spans="5:6" x14ac:dyDescent="0.25">
      <c r="E4301" s="5"/>
      <c r="F4301" s="5"/>
    </row>
    <row r="4302" spans="5:6" x14ac:dyDescent="0.25">
      <c r="E4302" s="5"/>
      <c r="F4302" s="5"/>
    </row>
    <row r="4303" spans="5:6" x14ac:dyDescent="0.25">
      <c r="E4303" s="5"/>
      <c r="F4303" s="5"/>
    </row>
    <row r="4304" spans="5:6" x14ac:dyDescent="0.25">
      <c r="E4304" s="5"/>
      <c r="F4304" s="5"/>
    </row>
    <row r="4305" spans="5:6" x14ac:dyDescent="0.25">
      <c r="E4305" s="5"/>
      <c r="F4305" s="5"/>
    </row>
    <row r="4306" spans="5:6" x14ac:dyDescent="0.25">
      <c r="E4306" s="5"/>
      <c r="F4306" s="5"/>
    </row>
    <row r="4307" spans="5:6" x14ac:dyDescent="0.25">
      <c r="E4307" s="5"/>
      <c r="F4307" s="5"/>
    </row>
    <row r="4308" spans="5:6" x14ac:dyDescent="0.25">
      <c r="E4308" s="5"/>
      <c r="F4308" s="5"/>
    </row>
    <row r="4309" spans="5:6" x14ac:dyDescent="0.25">
      <c r="E4309" s="5"/>
      <c r="F4309" s="5"/>
    </row>
    <row r="4310" spans="5:6" x14ac:dyDescent="0.25">
      <c r="E4310" s="5"/>
      <c r="F4310" s="5"/>
    </row>
    <row r="4311" spans="5:6" x14ac:dyDescent="0.25">
      <c r="E4311" s="5"/>
      <c r="F4311" s="5"/>
    </row>
    <row r="4312" spans="5:6" x14ac:dyDescent="0.25">
      <c r="E4312" s="5"/>
      <c r="F4312" s="5"/>
    </row>
    <row r="4313" spans="5:6" x14ac:dyDescent="0.25">
      <c r="E4313" s="5"/>
      <c r="F4313" s="5"/>
    </row>
    <row r="4314" spans="5:6" x14ac:dyDescent="0.25">
      <c r="E4314" s="5"/>
      <c r="F4314" s="5"/>
    </row>
    <row r="4315" spans="5:6" x14ac:dyDescent="0.25">
      <c r="E4315" s="5"/>
      <c r="F4315" s="5"/>
    </row>
    <row r="4316" spans="5:6" x14ac:dyDescent="0.25">
      <c r="E4316" s="5"/>
      <c r="F4316" s="5"/>
    </row>
    <row r="4317" spans="5:6" x14ac:dyDescent="0.25">
      <c r="E4317" s="5"/>
      <c r="F4317" s="5"/>
    </row>
    <row r="4318" spans="5:6" x14ac:dyDescent="0.25">
      <c r="E4318" s="5"/>
      <c r="F4318" s="5"/>
    </row>
    <row r="4319" spans="5:6" x14ac:dyDescent="0.25">
      <c r="E4319" s="5"/>
      <c r="F4319" s="5"/>
    </row>
    <row r="4320" spans="5:6" x14ac:dyDescent="0.25">
      <c r="E4320" s="5"/>
      <c r="F4320" s="5"/>
    </row>
    <row r="4321" spans="5:6" x14ac:dyDescent="0.25">
      <c r="E4321" s="5"/>
      <c r="F4321" s="5"/>
    </row>
    <row r="4322" spans="5:6" x14ac:dyDescent="0.25">
      <c r="E4322" s="5"/>
      <c r="F4322" s="5"/>
    </row>
    <row r="4323" spans="5:6" x14ac:dyDescent="0.25">
      <c r="E4323" s="5"/>
      <c r="F4323" s="5"/>
    </row>
    <row r="4324" spans="5:6" x14ac:dyDescent="0.25">
      <c r="E4324" s="5"/>
      <c r="F4324" s="5"/>
    </row>
    <row r="4325" spans="5:6" x14ac:dyDescent="0.25">
      <c r="E4325" s="5"/>
      <c r="F4325" s="5"/>
    </row>
    <row r="4326" spans="5:6" x14ac:dyDescent="0.25">
      <c r="E4326" s="5"/>
      <c r="F4326" s="5"/>
    </row>
    <row r="4327" spans="5:6" x14ac:dyDescent="0.25">
      <c r="E4327" s="5"/>
      <c r="F4327" s="5"/>
    </row>
    <row r="4328" spans="5:6" x14ac:dyDescent="0.25">
      <c r="E4328" s="5"/>
      <c r="F4328" s="5"/>
    </row>
    <row r="4329" spans="5:6" x14ac:dyDescent="0.25">
      <c r="E4329" s="5"/>
      <c r="F4329" s="5"/>
    </row>
    <row r="4330" spans="5:6" x14ac:dyDescent="0.25">
      <c r="E4330" s="5"/>
      <c r="F4330" s="5"/>
    </row>
    <row r="4331" spans="5:6" x14ac:dyDescent="0.25">
      <c r="E4331" s="5"/>
      <c r="F4331" s="5"/>
    </row>
    <row r="4332" spans="5:6" x14ac:dyDescent="0.25">
      <c r="E4332" s="5"/>
      <c r="F4332" s="5"/>
    </row>
    <row r="4333" spans="5:6" x14ac:dyDescent="0.25">
      <c r="E4333" s="5"/>
      <c r="F4333" s="5"/>
    </row>
    <row r="4334" spans="5:6" x14ac:dyDescent="0.25">
      <c r="E4334" s="5"/>
      <c r="F4334" s="5"/>
    </row>
    <row r="4335" spans="5:6" x14ac:dyDescent="0.25">
      <c r="E4335" s="5"/>
      <c r="F4335" s="5"/>
    </row>
    <row r="4336" spans="5:6" x14ac:dyDescent="0.25">
      <c r="E4336" s="5"/>
      <c r="F4336" s="5"/>
    </row>
    <row r="4337" spans="5:6" x14ac:dyDescent="0.25">
      <c r="E4337" s="5"/>
      <c r="F4337" s="5"/>
    </row>
    <row r="4338" spans="5:6" x14ac:dyDescent="0.25">
      <c r="E4338" s="5"/>
      <c r="F4338" s="5"/>
    </row>
    <row r="4339" spans="5:6" x14ac:dyDescent="0.25">
      <c r="E4339" s="5"/>
      <c r="F4339" s="5"/>
    </row>
    <row r="4340" spans="5:6" x14ac:dyDescent="0.25">
      <c r="E4340" s="5"/>
      <c r="F4340" s="5"/>
    </row>
    <row r="4341" spans="5:6" x14ac:dyDescent="0.25">
      <c r="E4341" s="5"/>
      <c r="F4341" s="5"/>
    </row>
    <row r="4342" spans="5:6" x14ac:dyDescent="0.25">
      <c r="E4342" s="5"/>
      <c r="F4342" s="5"/>
    </row>
    <row r="4343" spans="5:6" x14ac:dyDescent="0.25">
      <c r="E4343" s="5"/>
      <c r="F4343" s="5"/>
    </row>
    <row r="4344" spans="5:6" x14ac:dyDescent="0.25">
      <c r="E4344" s="5"/>
      <c r="F4344" s="5"/>
    </row>
    <row r="4345" spans="5:6" x14ac:dyDescent="0.25">
      <c r="E4345" s="5"/>
      <c r="F4345" s="5"/>
    </row>
    <row r="4346" spans="5:6" x14ac:dyDescent="0.25">
      <c r="E4346" s="5"/>
      <c r="F4346" s="5"/>
    </row>
    <row r="4347" spans="5:6" x14ac:dyDescent="0.25">
      <c r="E4347" s="5"/>
      <c r="F4347" s="5"/>
    </row>
    <row r="4348" spans="5:6" x14ac:dyDescent="0.25">
      <c r="E4348" s="5"/>
      <c r="F4348" s="5"/>
    </row>
    <row r="4349" spans="5:6" x14ac:dyDescent="0.25">
      <c r="E4349" s="5"/>
      <c r="F4349" s="5"/>
    </row>
    <row r="4350" spans="5:6" x14ac:dyDescent="0.25">
      <c r="E4350" s="5"/>
      <c r="F4350" s="5"/>
    </row>
    <row r="4351" spans="5:6" x14ac:dyDescent="0.25">
      <c r="E4351" s="5"/>
      <c r="F4351" s="5"/>
    </row>
    <row r="4352" spans="5:6" x14ac:dyDescent="0.25">
      <c r="E4352" s="5"/>
      <c r="F4352" s="5"/>
    </row>
    <row r="4353" spans="5:15" x14ac:dyDescent="0.25">
      <c r="E4353" s="5"/>
      <c r="F4353" s="5"/>
    </row>
    <row r="4354" spans="5:15" x14ac:dyDescent="0.25">
      <c r="E4354" s="5"/>
      <c r="F4354" s="5"/>
    </row>
    <row r="4355" spans="5:15" x14ac:dyDescent="0.25">
      <c r="E4355" s="5"/>
      <c r="F4355" s="5"/>
    </row>
    <row r="4356" spans="5:15" x14ac:dyDescent="0.25">
      <c r="E4356" s="5"/>
      <c r="F4356" s="5"/>
    </row>
    <row r="4357" spans="5:15" x14ac:dyDescent="0.25">
      <c r="E4357" s="5"/>
      <c r="F4357" s="5"/>
    </row>
    <row r="4358" spans="5:15" x14ac:dyDescent="0.25">
      <c r="E4358" s="5"/>
      <c r="F4358" s="5"/>
      <c r="O4358" s="5"/>
    </row>
    <row r="4359" spans="5:15" x14ac:dyDescent="0.25">
      <c r="E4359" s="5"/>
      <c r="F4359" s="5"/>
    </row>
    <row r="4360" spans="5:15" x14ac:dyDescent="0.25">
      <c r="E4360" s="5"/>
      <c r="F4360" s="5"/>
    </row>
    <row r="4361" spans="5:15" x14ac:dyDescent="0.25">
      <c r="E4361" s="5"/>
      <c r="F4361" s="5"/>
    </row>
    <row r="4362" spans="5:15" x14ac:dyDescent="0.25">
      <c r="E4362" s="5"/>
      <c r="F4362" s="5"/>
    </row>
    <row r="4363" spans="5:15" x14ac:dyDescent="0.25">
      <c r="E4363" s="5"/>
      <c r="F4363" s="5"/>
    </row>
    <row r="4364" spans="5:15" x14ac:dyDescent="0.25">
      <c r="E4364" s="5"/>
      <c r="F4364" s="5"/>
    </row>
    <row r="4365" spans="5:15" x14ac:dyDescent="0.25">
      <c r="E4365" s="5"/>
      <c r="F4365" s="5"/>
    </row>
    <row r="4366" spans="5:15" x14ac:dyDescent="0.25">
      <c r="E4366" s="5"/>
      <c r="F4366" s="5"/>
    </row>
    <row r="4367" spans="5:15" x14ac:dyDescent="0.25">
      <c r="E4367" s="5"/>
      <c r="F4367" s="5"/>
    </row>
    <row r="4368" spans="5:15" x14ac:dyDescent="0.25">
      <c r="E4368" s="5"/>
      <c r="F4368" s="5"/>
    </row>
    <row r="4369" spans="5:6" x14ac:dyDescent="0.25">
      <c r="E4369" s="5"/>
      <c r="F4369" s="5"/>
    </row>
    <row r="4370" spans="5:6" x14ac:dyDescent="0.25">
      <c r="E4370" s="5"/>
      <c r="F4370" s="5"/>
    </row>
    <row r="4371" spans="5:6" x14ac:dyDescent="0.25">
      <c r="E4371" s="5"/>
      <c r="F4371" s="5"/>
    </row>
    <row r="4372" spans="5:6" x14ac:dyDescent="0.25">
      <c r="E4372" s="5"/>
      <c r="F4372" s="5"/>
    </row>
    <row r="4373" spans="5:6" x14ac:dyDescent="0.25">
      <c r="E4373" s="5"/>
      <c r="F4373" s="5"/>
    </row>
    <row r="4374" spans="5:6" x14ac:dyDescent="0.25">
      <c r="E4374" s="5"/>
      <c r="F4374" s="5"/>
    </row>
    <row r="4375" spans="5:6" x14ac:dyDescent="0.25">
      <c r="E4375" s="5"/>
      <c r="F4375" s="5"/>
    </row>
    <row r="4376" spans="5:6" x14ac:dyDescent="0.25">
      <c r="E4376" s="5"/>
      <c r="F4376" s="5"/>
    </row>
    <row r="4377" spans="5:6" x14ac:dyDescent="0.25">
      <c r="E4377" s="5"/>
      <c r="F4377" s="5"/>
    </row>
    <row r="4378" spans="5:6" x14ac:dyDescent="0.25">
      <c r="E4378" s="5"/>
      <c r="F4378" s="5"/>
    </row>
    <row r="4379" spans="5:6" x14ac:dyDescent="0.25">
      <c r="E4379" s="5"/>
      <c r="F4379" s="5"/>
    </row>
    <row r="4380" spans="5:6" x14ac:dyDescent="0.25">
      <c r="E4380" s="5"/>
      <c r="F4380" s="5"/>
    </row>
    <row r="4381" spans="5:6" x14ac:dyDescent="0.25">
      <c r="E4381" s="5"/>
      <c r="F4381" s="5"/>
    </row>
    <row r="4382" spans="5:6" x14ac:dyDescent="0.25">
      <c r="E4382" s="5"/>
      <c r="F4382" s="5"/>
    </row>
    <row r="4383" spans="5:6" x14ac:dyDescent="0.25">
      <c r="E4383" s="5"/>
      <c r="F4383" s="5"/>
    </row>
    <row r="4384" spans="5:6" x14ac:dyDescent="0.25">
      <c r="E4384" s="5"/>
      <c r="F4384" s="5"/>
    </row>
    <row r="4385" spans="5:6" x14ac:dyDescent="0.25">
      <c r="E4385" s="5"/>
      <c r="F4385" s="5"/>
    </row>
    <row r="4386" spans="5:6" x14ac:dyDescent="0.25">
      <c r="E4386" s="5"/>
      <c r="F4386" s="5"/>
    </row>
    <row r="4387" spans="5:6" x14ac:dyDescent="0.25">
      <c r="E4387" s="5"/>
      <c r="F4387" s="5"/>
    </row>
    <row r="4388" spans="5:6" x14ac:dyDescent="0.25">
      <c r="E4388" s="5"/>
      <c r="F4388" s="5"/>
    </row>
    <row r="4389" spans="5:6" x14ac:dyDescent="0.25">
      <c r="E4389" s="5"/>
      <c r="F4389" s="5"/>
    </row>
    <row r="4390" spans="5:6" x14ac:dyDescent="0.25">
      <c r="E4390" s="5"/>
      <c r="F4390" s="5"/>
    </row>
    <row r="4391" spans="5:6" x14ac:dyDescent="0.25">
      <c r="E4391" s="5"/>
      <c r="F4391" s="5"/>
    </row>
    <row r="4392" spans="5:6" x14ac:dyDescent="0.25">
      <c r="E4392" s="5"/>
      <c r="F4392" s="5"/>
    </row>
    <row r="4393" spans="5:6" x14ac:dyDescent="0.25">
      <c r="E4393" s="5"/>
      <c r="F4393" s="5"/>
    </row>
    <row r="4394" spans="5:6" x14ac:dyDescent="0.25">
      <c r="E4394" s="5"/>
      <c r="F4394" s="5"/>
    </row>
    <row r="4395" spans="5:6" x14ac:dyDescent="0.25">
      <c r="E4395" s="5"/>
      <c r="F4395" s="5"/>
    </row>
    <row r="4396" spans="5:6" x14ac:dyDescent="0.25">
      <c r="E4396" s="5"/>
      <c r="F4396" s="5"/>
    </row>
    <row r="4397" spans="5:6" x14ac:dyDescent="0.25">
      <c r="E4397" s="5"/>
      <c r="F4397" s="5"/>
    </row>
    <row r="4398" spans="5:6" x14ac:dyDescent="0.25">
      <c r="E4398" s="5"/>
      <c r="F4398" s="5"/>
    </row>
    <row r="4399" spans="5:6" x14ac:dyDescent="0.25">
      <c r="E4399" s="5"/>
      <c r="F4399" s="5"/>
    </row>
    <row r="4400" spans="5:6" x14ac:dyDescent="0.25">
      <c r="E4400" s="5"/>
      <c r="F4400" s="5"/>
    </row>
    <row r="4401" spans="5:6" x14ac:dyDescent="0.25">
      <c r="E4401" s="5"/>
      <c r="F4401" s="5"/>
    </row>
    <row r="4402" spans="5:6" x14ac:dyDescent="0.25">
      <c r="E4402" s="5"/>
      <c r="F4402" s="5"/>
    </row>
    <row r="4403" spans="5:6" x14ac:dyDescent="0.25">
      <c r="E4403" s="5"/>
      <c r="F4403" s="5"/>
    </row>
    <row r="4404" spans="5:6" x14ac:dyDescent="0.25">
      <c r="E4404" s="5"/>
      <c r="F4404" s="5"/>
    </row>
    <row r="4405" spans="5:6" x14ac:dyDescent="0.25">
      <c r="E4405" s="5"/>
      <c r="F4405" s="5"/>
    </row>
    <row r="4406" spans="5:6" x14ac:dyDescent="0.25">
      <c r="E4406" s="5"/>
      <c r="F4406" s="5"/>
    </row>
    <row r="4407" spans="5:6" x14ac:dyDescent="0.25">
      <c r="E4407" s="5"/>
      <c r="F4407" s="5"/>
    </row>
    <row r="4408" spans="5:6" x14ac:dyDescent="0.25">
      <c r="E4408" s="5"/>
      <c r="F4408" s="5"/>
    </row>
    <row r="4409" spans="5:6" x14ac:dyDescent="0.25">
      <c r="E4409" s="5"/>
      <c r="F4409" s="5"/>
    </row>
    <row r="4410" spans="5:6" x14ac:dyDescent="0.25">
      <c r="E4410" s="5"/>
      <c r="F4410" s="5"/>
    </row>
    <row r="4411" spans="5:6" x14ac:dyDescent="0.25">
      <c r="E4411" s="5"/>
      <c r="F4411" s="5"/>
    </row>
    <row r="4412" spans="5:6" x14ac:dyDescent="0.25">
      <c r="E4412" s="5"/>
      <c r="F4412" s="5"/>
    </row>
    <row r="4413" spans="5:6" x14ac:dyDescent="0.25">
      <c r="E4413" s="5"/>
      <c r="F4413" s="5"/>
    </row>
    <row r="4414" spans="5:6" x14ac:dyDescent="0.25">
      <c r="E4414" s="5"/>
      <c r="F4414" s="5"/>
    </row>
    <row r="4415" spans="5:6" x14ac:dyDescent="0.25">
      <c r="E4415" s="5"/>
      <c r="F4415" s="5"/>
    </row>
    <row r="4416" spans="5:6" x14ac:dyDescent="0.25">
      <c r="E4416" s="5"/>
      <c r="F4416" s="5"/>
    </row>
    <row r="4417" spans="5:6" x14ac:dyDescent="0.25">
      <c r="E4417" s="5"/>
      <c r="F4417" s="5"/>
    </row>
    <row r="4418" spans="5:6" x14ac:dyDescent="0.25">
      <c r="E4418" s="5"/>
      <c r="F4418" s="5"/>
    </row>
    <row r="4419" spans="5:6" x14ac:dyDescent="0.25">
      <c r="E4419" s="5"/>
      <c r="F4419" s="5"/>
    </row>
    <row r="4420" spans="5:6" x14ac:dyDescent="0.25">
      <c r="E4420" s="5"/>
      <c r="F4420" s="5"/>
    </row>
    <row r="4421" spans="5:6" x14ac:dyDescent="0.25">
      <c r="E4421" s="5"/>
      <c r="F4421" s="5"/>
    </row>
    <row r="4422" spans="5:6" x14ac:dyDescent="0.25">
      <c r="E4422" s="5"/>
      <c r="F4422" s="5"/>
    </row>
    <row r="4423" spans="5:6" x14ac:dyDescent="0.25">
      <c r="E4423" s="5"/>
      <c r="F4423" s="5"/>
    </row>
    <row r="4424" spans="5:6" x14ac:dyDescent="0.25">
      <c r="E4424" s="5"/>
      <c r="F4424" s="5"/>
    </row>
    <row r="4425" spans="5:6" x14ac:dyDescent="0.25">
      <c r="E4425" s="5"/>
      <c r="F4425" s="5"/>
    </row>
    <row r="4426" spans="5:6" x14ac:dyDescent="0.25">
      <c r="E4426" s="5"/>
      <c r="F4426" s="5"/>
    </row>
    <row r="4427" spans="5:6" x14ac:dyDescent="0.25">
      <c r="E4427" s="5"/>
      <c r="F4427" s="5"/>
    </row>
    <row r="4428" spans="5:6" x14ac:dyDescent="0.25">
      <c r="E4428" s="5"/>
      <c r="F4428" s="5"/>
    </row>
    <row r="4429" spans="5:6" x14ac:dyDescent="0.25">
      <c r="E4429" s="5"/>
      <c r="F4429" s="5"/>
    </row>
    <row r="4430" spans="5:6" x14ac:dyDescent="0.25">
      <c r="E4430" s="5"/>
      <c r="F4430" s="5"/>
    </row>
    <row r="4431" spans="5:6" x14ac:dyDescent="0.25">
      <c r="E4431" s="5"/>
      <c r="F4431" s="5"/>
    </row>
    <row r="4432" spans="5:6" x14ac:dyDescent="0.25">
      <c r="E4432" s="5"/>
      <c r="F4432" s="5"/>
    </row>
    <row r="4433" spans="5:17" x14ac:dyDescent="0.25">
      <c r="E4433" s="5"/>
      <c r="F4433" s="5"/>
    </row>
    <row r="4434" spans="5:17" x14ac:dyDescent="0.25">
      <c r="E4434" s="5"/>
      <c r="F4434" s="5"/>
    </row>
    <row r="4435" spans="5:17" x14ac:dyDescent="0.25">
      <c r="E4435" s="5"/>
      <c r="F4435" s="5"/>
    </row>
    <row r="4436" spans="5:17" x14ac:dyDescent="0.25">
      <c r="E4436" s="5"/>
      <c r="F4436" s="5"/>
      <c r="H4436" s="5"/>
      <c r="I4436" s="5"/>
      <c r="Q4436" s="5"/>
    </row>
    <row r="4437" spans="5:17" x14ac:dyDescent="0.25">
      <c r="E4437" s="5"/>
      <c r="F4437" s="5"/>
      <c r="M4437" s="5"/>
    </row>
    <row r="4438" spans="5:17" x14ac:dyDescent="0.25">
      <c r="E4438" s="5"/>
      <c r="F4438" s="5"/>
    </row>
    <row r="4439" spans="5:17" x14ac:dyDescent="0.25">
      <c r="E4439" s="5"/>
      <c r="F4439" s="5"/>
    </row>
    <row r="4440" spans="5:17" x14ac:dyDescent="0.25">
      <c r="E4440" s="5"/>
      <c r="F4440" s="5"/>
    </row>
    <row r="4441" spans="5:17" x14ac:dyDescent="0.25">
      <c r="E4441" s="5"/>
      <c r="F4441" s="5"/>
    </row>
    <row r="4442" spans="5:17" x14ac:dyDescent="0.25">
      <c r="E4442" s="5"/>
      <c r="F4442" s="5"/>
    </row>
    <row r="4443" spans="5:17" x14ac:dyDescent="0.25">
      <c r="E4443" s="5"/>
      <c r="F4443" s="5"/>
    </row>
    <row r="4444" spans="5:17" x14ac:dyDescent="0.25">
      <c r="E4444" s="5"/>
      <c r="F4444" s="5"/>
    </row>
    <row r="4445" spans="5:17" x14ac:dyDescent="0.25">
      <c r="E4445" s="5"/>
      <c r="F4445" s="5"/>
    </row>
    <row r="4446" spans="5:17" x14ac:dyDescent="0.25">
      <c r="E4446" s="5"/>
      <c r="F4446" s="5"/>
    </row>
    <row r="4447" spans="5:17" x14ac:dyDescent="0.25">
      <c r="E4447" s="5"/>
      <c r="F4447" s="5"/>
    </row>
    <row r="4448" spans="5:17" x14ac:dyDescent="0.25">
      <c r="E4448" s="5"/>
      <c r="F4448" s="5"/>
    </row>
    <row r="4449" spans="5:11" x14ac:dyDescent="0.25">
      <c r="E4449" s="5"/>
      <c r="F4449" s="5"/>
    </row>
    <row r="4450" spans="5:11" x14ac:dyDescent="0.25">
      <c r="E4450" s="5"/>
      <c r="F4450" s="5"/>
    </row>
    <row r="4451" spans="5:11" x14ac:dyDescent="0.25">
      <c r="E4451" s="5"/>
      <c r="F4451" s="5"/>
    </row>
    <row r="4452" spans="5:11" x14ac:dyDescent="0.25">
      <c r="E4452" s="5"/>
      <c r="F4452" s="5"/>
    </row>
    <row r="4453" spans="5:11" x14ac:dyDescent="0.25">
      <c r="E4453" s="5"/>
      <c r="F4453" s="5"/>
    </row>
    <row r="4454" spans="5:11" x14ac:dyDescent="0.25">
      <c r="E4454" s="5"/>
      <c r="F4454" s="5"/>
    </row>
    <row r="4455" spans="5:11" x14ac:dyDescent="0.25">
      <c r="E4455" s="5"/>
      <c r="F4455" s="5"/>
      <c r="K4455" s="5"/>
    </row>
    <row r="4456" spans="5:11" x14ac:dyDescent="0.25">
      <c r="E4456" s="5"/>
      <c r="F4456" s="5"/>
    </row>
    <row r="4457" spans="5:11" x14ac:dyDescent="0.25">
      <c r="E4457" s="5"/>
      <c r="F4457" s="5"/>
    </row>
    <row r="4458" spans="5:11" x14ac:dyDescent="0.25">
      <c r="E4458" s="5"/>
      <c r="F4458" s="5"/>
    </row>
    <row r="4459" spans="5:11" x14ac:dyDescent="0.25">
      <c r="E4459" s="5"/>
      <c r="F4459" s="5"/>
    </row>
    <row r="4460" spans="5:11" x14ac:dyDescent="0.25">
      <c r="E4460" s="5"/>
      <c r="F4460" s="5"/>
    </row>
    <row r="4461" spans="5:11" x14ac:dyDescent="0.25">
      <c r="E4461" s="5"/>
      <c r="F4461" s="5"/>
    </row>
    <row r="4462" spans="5:11" x14ac:dyDescent="0.25">
      <c r="E4462" s="5"/>
      <c r="F4462" s="5"/>
    </row>
    <row r="4463" spans="5:11" x14ac:dyDescent="0.25">
      <c r="E4463" s="5"/>
      <c r="F4463" s="5"/>
    </row>
    <row r="4464" spans="5:11" x14ac:dyDescent="0.25">
      <c r="E4464" s="5"/>
      <c r="F4464" s="5"/>
    </row>
    <row r="4465" spans="5:6" x14ac:dyDescent="0.25">
      <c r="E4465" s="5"/>
      <c r="F4465" s="5"/>
    </row>
    <row r="4466" spans="5:6" x14ac:dyDescent="0.25">
      <c r="E4466" s="5"/>
      <c r="F4466" s="5"/>
    </row>
    <row r="4467" spans="5:6" x14ac:dyDescent="0.25">
      <c r="E4467" s="5"/>
      <c r="F4467" s="5"/>
    </row>
    <row r="4468" spans="5:6" x14ac:dyDescent="0.25">
      <c r="E4468" s="5"/>
      <c r="F4468" s="5"/>
    </row>
    <row r="4469" spans="5:6" x14ac:dyDescent="0.25">
      <c r="E4469" s="5"/>
      <c r="F4469" s="5"/>
    </row>
    <row r="4470" spans="5:6" x14ac:dyDescent="0.25">
      <c r="E4470" s="5"/>
      <c r="F4470" s="5"/>
    </row>
    <row r="4471" spans="5:6" x14ac:dyDescent="0.25">
      <c r="E4471" s="5"/>
      <c r="F4471" s="5"/>
    </row>
    <row r="4472" spans="5:6" x14ac:dyDescent="0.25">
      <c r="E4472" s="5"/>
      <c r="F4472" s="5"/>
    </row>
    <row r="4473" spans="5:6" x14ac:dyDescent="0.25">
      <c r="E4473" s="5"/>
      <c r="F4473" s="5"/>
    </row>
    <row r="4474" spans="5:6" x14ac:dyDescent="0.25">
      <c r="E4474" s="5"/>
      <c r="F4474" s="5"/>
    </row>
    <row r="4475" spans="5:6" x14ac:dyDescent="0.25">
      <c r="E4475" s="5"/>
      <c r="F4475" s="5"/>
    </row>
    <row r="4476" spans="5:6" x14ac:dyDescent="0.25">
      <c r="E4476" s="5"/>
      <c r="F4476" s="5"/>
    </row>
    <row r="4477" spans="5:6" x14ac:dyDescent="0.25">
      <c r="E4477" s="5"/>
      <c r="F4477" s="5"/>
    </row>
    <row r="4478" spans="5:6" x14ac:dyDescent="0.25">
      <c r="E4478" s="5"/>
      <c r="F4478" s="5"/>
    </row>
    <row r="4479" spans="5:6" x14ac:dyDescent="0.25">
      <c r="E4479" s="5"/>
      <c r="F4479" s="5"/>
    </row>
    <row r="4480" spans="5:6" x14ac:dyDescent="0.25">
      <c r="E4480" s="5"/>
      <c r="F4480" s="5"/>
    </row>
    <row r="4481" spans="5:6" x14ac:dyDescent="0.25">
      <c r="E4481" s="5"/>
      <c r="F4481" s="5"/>
    </row>
    <row r="4482" spans="5:6" x14ac:dyDescent="0.25">
      <c r="E4482" s="5"/>
      <c r="F4482" s="5"/>
    </row>
    <row r="4483" spans="5:6" x14ac:dyDescent="0.25">
      <c r="E4483" s="5"/>
      <c r="F4483" s="5"/>
    </row>
    <row r="4484" spans="5:6" x14ac:dyDescent="0.25">
      <c r="E4484" s="5"/>
      <c r="F4484" s="5"/>
    </row>
    <row r="4485" spans="5:6" x14ac:dyDescent="0.25">
      <c r="E4485" s="5"/>
      <c r="F4485" s="5"/>
    </row>
    <row r="4486" spans="5:6" x14ac:dyDescent="0.25">
      <c r="E4486" s="5"/>
      <c r="F4486" s="5"/>
    </row>
    <row r="4487" spans="5:6" x14ac:dyDescent="0.25">
      <c r="E4487" s="5"/>
      <c r="F4487" s="5"/>
    </row>
    <row r="4488" spans="5:6" x14ac:dyDescent="0.25">
      <c r="E4488" s="5"/>
      <c r="F4488" s="5"/>
    </row>
    <row r="4489" spans="5:6" x14ac:dyDescent="0.25">
      <c r="E4489" s="5"/>
      <c r="F4489" s="5"/>
    </row>
    <row r="4490" spans="5:6" x14ac:dyDescent="0.25">
      <c r="E4490" s="5"/>
      <c r="F4490" s="5"/>
    </row>
    <row r="4491" spans="5:6" x14ac:dyDescent="0.25">
      <c r="E4491" s="5"/>
      <c r="F4491" s="5"/>
    </row>
    <row r="4492" spans="5:6" x14ac:dyDescent="0.25">
      <c r="E4492" s="5"/>
      <c r="F4492" s="5"/>
    </row>
    <row r="4493" spans="5:6" x14ac:dyDescent="0.25">
      <c r="E4493" s="5"/>
      <c r="F4493" s="5"/>
    </row>
    <row r="4494" spans="5:6" x14ac:dyDescent="0.25">
      <c r="E4494" s="5"/>
      <c r="F4494" s="5"/>
    </row>
    <row r="4495" spans="5:6" x14ac:dyDescent="0.25">
      <c r="E4495" s="5"/>
      <c r="F4495" s="5"/>
    </row>
    <row r="4496" spans="5:6" x14ac:dyDescent="0.25">
      <c r="E4496" s="5"/>
      <c r="F4496" s="5"/>
    </row>
    <row r="4497" spans="5:6" x14ac:dyDescent="0.25">
      <c r="E4497" s="5"/>
      <c r="F4497" s="5"/>
    </row>
    <row r="4498" spans="5:6" x14ac:dyDescent="0.25">
      <c r="E4498" s="5"/>
      <c r="F4498" s="5"/>
    </row>
    <row r="4499" spans="5:6" x14ac:dyDescent="0.25">
      <c r="E4499" s="5"/>
      <c r="F4499" s="5"/>
    </row>
    <row r="4500" spans="5:6" x14ac:dyDescent="0.25">
      <c r="E4500" s="5"/>
      <c r="F4500" s="5"/>
    </row>
    <row r="4501" spans="5:6" x14ac:dyDescent="0.25">
      <c r="E4501" s="5"/>
      <c r="F4501" s="5"/>
    </row>
    <row r="4502" spans="5:6" x14ac:dyDescent="0.25">
      <c r="E4502" s="5"/>
      <c r="F4502" s="5"/>
    </row>
    <row r="4503" spans="5:6" x14ac:dyDescent="0.25">
      <c r="E4503" s="5"/>
      <c r="F4503" s="5"/>
    </row>
    <row r="4504" spans="5:6" x14ac:dyDescent="0.25">
      <c r="E4504" s="5"/>
      <c r="F4504" s="5"/>
    </row>
    <row r="4505" spans="5:6" x14ac:dyDescent="0.25">
      <c r="E4505" s="5"/>
      <c r="F4505" s="5"/>
    </row>
    <row r="4506" spans="5:6" x14ac:dyDescent="0.25">
      <c r="E4506" s="5"/>
      <c r="F4506" s="5"/>
    </row>
    <row r="4507" spans="5:6" x14ac:dyDescent="0.25">
      <c r="E4507" s="5"/>
      <c r="F4507" s="5"/>
    </row>
    <row r="4508" spans="5:6" x14ac:dyDescent="0.25">
      <c r="E4508" s="5"/>
      <c r="F4508" s="5"/>
    </row>
    <row r="4509" spans="5:6" x14ac:dyDescent="0.25">
      <c r="E4509" s="5"/>
      <c r="F4509" s="5"/>
    </row>
    <row r="4510" spans="5:6" x14ac:dyDescent="0.25">
      <c r="E4510" s="5"/>
      <c r="F4510" s="5"/>
    </row>
    <row r="4511" spans="5:6" x14ac:dyDescent="0.25">
      <c r="E4511" s="5"/>
      <c r="F4511" s="5"/>
    </row>
    <row r="4512" spans="5:6" x14ac:dyDescent="0.25">
      <c r="E4512" s="5"/>
      <c r="F4512" s="5"/>
    </row>
    <row r="4513" spans="5:6" x14ac:dyDescent="0.25">
      <c r="E4513" s="5"/>
      <c r="F4513" s="5"/>
    </row>
    <row r="4514" spans="5:6" x14ac:dyDescent="0.25">
      <c r="E4514" s="5"/>
      <c r="F4514" s="5"/>
    </row>
    <row r="4515" spans="5:6" x14ac:dyDescent="0.25">
      <c r="E4515" s="5"/>
      <c r="F4515" s="5"/>
    </row>
    <row r="4516" spans="5:6" x14ac:dyDescent="0.25">
      <c r="E4516" s="5"/>
      <c r="F4516" s="5"/>
    </row>
    <row r="4517" spans="5:6" x14ac:dyDescent="0.25">
      <c r="E4517" s="5"/>
      <c r="F4517" s="5"/>
    </row>
    <row r="4518" spans="5:6" x14ac:dyDescent="0.25">
      <c r="E4518" s="5"/>
      <c r="F4518" s="5"/>
    </row>
    <row r="4519" spans="5:6" x14ac:dyDescent="0.25">
      <c r="E4519" s="5"/>
      <c r="F4519" s="5"/>
    </row>
    <row r="4520" spans="5:6" x14ac:dyDescent="0.25">
      <c r="E4520" s="5"/>
      <c r="F4520" s="5"/>
    </row>
    <row r="4521" spans="5:6" x14ac:dyDescent="0.25">
      <c r="E4521" s="5"/>
      <c r="F4521" s="5"/>
    </row>
    <row r="4522" spans="5:6" x14ac:dyDescent="0.25">
      <c r="E4522" s="5"/>
      <c r="F4522" s="5"/>
    </row>
    <row r="4523" spans="5:6" x14ac:dyDescent="0.25">
      <c r="E4523" s="5"/>
      <c r="F4523" s="5"/>
    </row>
    <row r="4524" spans="5:6" x14ac:dyDescent="0.25">
      <c r="E4524" s="5"/>
      <c r="F4524" s="5"/>
    </row>
    <row r="4525" spans="5:6" x14ac:dyDescent="0.25">
      <c r="E4525" s="5"/>
      <c r="F4525" s="5"/>
    </row>
    <row r="4526" spans="5:6" x14ac:dyDescent="0.25">
      <c r="E4526" s="5"/>
      <c r="F4526" s="5"/>
    </row>
    <row r="4527" spans="5:6" x14ac:dyDescent="0.25">
      <c r="E4527" s="5"/>
      <c r="F4527" s="5"/>
    </row>
    <row r="4528" spans="5:6" x14ac:dyDescent="0.25">
      <c r="E4528" s="5"/>
      <c r="F4528" s="5"/>
    </row>
    <row r="4529" spans="5:6" x14ac:dyDescent="0.25">
      <c r="E4529" s="5"/>
      <c r="F4529" s="5"/>
    </row>
    <row r="4530" spans="5:6" x14ac:dyDescent="0.25">
      <c r="E4530" s="5"/>
      <c r="F4530" s="5"/>
    </row>
    <row r="4531" spans="5:6" x14ac:dyDescent="0.25">
      <c r="E4531" s="5"/>
      <c r="F4531" s="5"/>
    </row>
    <row r="4532" spans="5:6" x14ac:dyDescent="0.25">
      <c r="E4532" s="5"/>
      <c r="F4532" s="5"/>
    </row>
    <row r="4533" spans="5:6" x14ac:dyDescent="0.25">
      <c r="E4533" s="5"/>
      <c r="F4533" s="5"/>
    </row>
    <row r="4534" spans="5:6" x14ac:dyDescent="0.25">
      <c r="E4534" s="5"/>
      <c r="F4534" s="5"/>
    </row>
    <row r="4535" spans="5:6" x14ac:dyDescent="0.25">
      <c r="E4535" s="5"/>
      <c r="F4535" s="5"/>
    </row>
    <row r="4536" spans="5:6" x14ac:dyDescent="0.25">
      <c r="E4536" s="5"/>
      <c r="F4536" s="5"/>
    </row>
    <row r="4537" spans="5:6" x14ac:dyDescent="0.25">
      <c r="E4537" s="5"/>
      <c r="F4537" s="5"/>
    </row>
    <row r="4538" spans="5:6" x14ac:dyDescent="0.25">
      <c r="E4538" s="5"/>
      <c r="F4538" s="5"/>
    </row>
    <row r="4539" spans="5:6" x14ac:dyDescent="0.25">
      <c r="E4539" s="5"/>
      <c r="F4539" s="5"/>
    </row>
    <row r="4540" spans="5:6" x14ac:dyDescent="0.25">
      <c r="E4540" s="5"/>
      <c r="F4540" s="5"/>
    </row>
    <row r="4541" spans="5:6" x14ac:dyDescent="0.25">
      <c r="E4541" s="5"/>
      <c r="F4541" s="5"/>
    </row>
    <row r="4542" spans="5:6" x14ac:dyDescent="0.25">
      <c r="E4542" s="5"/>
      <c r="F4542" s="5"/>
    </row>
    <row r="4543" spans="5:6" x14ac:dyDescent="0.25">
      <c r="E4543" s="5"/>
      <c r="F4543" s="5"/>
    </row>
    <row r="4544" spans="5:6" x14ac:dyDescent="0.25">
      <c r="E4544" s="5"/>
      <c r="F4544" s="5"/>
    </row>
    <row r="4545" spans="5:6" x14ac:dyDescent="0.25">
      <c r="E4545" s="5"/>
      <c r="F4545" s="5"/>
    </row>
    <row r="4546" spans="5:6" x14ac:dyDescent="0.25">
      <c r="E4546" s="5"/>
      <c r="F4546" s="5"/>
    </row>
    <row r="4547" spans="5:6" x14ac:dyDescent="0.25">
      <c r="E4547" s="5"/>
      <c r="F4547" s="5"/>
    </row>
    <row r="4548" spans="5:6" x14ac:dyDescent="0.25">
      <c r="E4548" s="5"/>
      <c r="F4548" s="5"/>
    </row>
    <row r="4549" spans="5:6" x14ac:dyDescent="0.25">
      <c r="E4549" s="5"/>
      <c r="F4549" s="5"/>
    </row>
    <row r="4550" spans="5:6" x14ac:dyDescent="0.25">
      <c r="E4550" s="5"/>
      <c r="F4550" s="5"/>
    </row>
    <row r="4551" spans="5:6" x14ac:dyDescent="0.25">
      <c r="E4551" s="5"/>
      <c r="F4551" s="5"/>
    </row>
    <row r="4552" spans="5:6" x14ac:dyDescent="0.25">
      <c r="E4552" s="5"/>
      <c r="F4552" s="5"/>
    </row>
    <row r="4553" spans="5:6" x14ac:dyDescent="0.25">
      <c r="E4553" s="5"/>
      <c r="F4553" s="5"/>
    </row>
    <row r="4554" spans="5:6" x14ac:dyDescent="0.25">
      <c r="E4554" s="5"/>
      <c r="F4554" s="5"/>
    </row>
    <row r="4555" spans="5:6" x14ac:dyDescent="0.25">
      <c r="E4555" s="5"/>
      <c r="F4555" s="5"/>
    </row>
    <row r="4556" spans="5:6" x14ac:dyDescent="0.25">
      <c r="E4556" s="5"/>
      <c r="F4556" s="5"/>
    </row>
    <row r="4557" spans="5:6" x14ac:dyDescent="0.25">
      <c r="E4557" s="5"/>
      <c r="F4557" s="5"/>
    </row>
    <row r="4558" spans="5:6" x14ac:dyDescent="0.25">
      <c r="E4558" s="5"/>
      <c r="F4558" s="5"/>
    </row>
    <row r="4559" spans="5:6" x14ac:dyDescent="0.25">
      <c r="E4559" s="5"/>
      <c r="F4559" s="5"/>
    </row>
    <row r="4560" spans="5:6" x14ac:dyDescent="0.25">
      <c r="E4560" s="5"/>
      <c r="F4560" s="5"/>
    </row>
    <row r="4561" spans="5:6" x14ac:dyDescent="0.25">
      <c r="E4561" s="5"/>
      <c r="F4561" s="5"/>
    </row>
    <row r="4562" spans="5:6" x14ac:dyDescent="0.25">
      <c r="E4562" s="5"/>
      <c r="F4562" s="5"/>
    </row>
    <row r="4563" spans="5:6" x14ac:dyDescent="0.25">
      <c r="E4563" s="5"/>
      <c r="F4563" s="5"/>
    </row>
    <row r="4564" spans="5:6" x14ac:dyDescent="0.25">
      <c r="E4564" s="5"/>
      <c r="F4564" s="5"/>
    </row>
    <row r="4565" spans="5:6" x14ac:dyDescent="0.25">
      <c r="E4565" s="5"/>
      <c r="F4565" s="5"/>
    </row>
    <row r="4566" spans="5:6" x14ac:dyDescent="0.25">
      <c r="E4566" s="5"/>
      <c r="F4566" s="5"/>
    </row>
    <row r="4567" spans="5:6" x14ac:dyDescent="0.25">
      <c r="E4567" s="5"/>
      <c r="F4567" s="5"/>
    </row>
    <row r="4568" spans="5:6" x14ac:dyDescent="0.25">
      <c r="E4568" s="5"/>
      <c r="F4568" s="5"/>
    </row>
    <row r="4569" spans="5:6" x14ac:dyDescent="0.25">
      <c r="E4569" s="5"/>
      <c r="F4569" s="5"/>
    </row>
    <row r="4570" spans="5:6" x14ac:dyDescent="0.25">
      <c r="E4570" s="5"/>
      <c r="F4570" s="5"/>
    </row>
    <row r="4571" spans="5:6" x14ac:dyDescent="0.25">
      <c r="E4571" s="5"/>
      <c r="F4571" s="5"/>
    </row>
    <row r="4572" spans="5:6" x14ac:dyDescent="0.25">
      <c r="E4572" s="5"/>
      <c r="F4572" s="5"/>
    </row>
    <row r="4573" spans="5:6" x14ac:dyDescent="0.25">
      <c r="E4573" s="5"/>
      <c r="F4573" s="5"/>
    </row>
    <row r="4574" spans="5:6" x14ac:dyDescent="0.25">
      <c r="E4574" s="5"/>
      <c r="F4574" s="5"/>
    </row>
    <row r="4575" spans="5:6" x14ac:dyDescent="0.25">
      <c r="E4575" s="5"/>
      <c r="F4575" s="5"/>
    </row>
    <row r="4576" spans="5:6" x14ac:dyDescent="0.25">
      <c r="E4576" s="5"/>
      <c r="F4576" s="5"/>
    </row>
    <row r="4577" spans="5:6" x14ac:dyDescent="0.25">
      <c r="E4577" s="5"/>
      <c r="F4577" s="5"/>
    </row>
    <row r="4578" spans="5:6" x14ac:dyDescent="0.25">
      <c r="E4578" s="5"/>
      <c r="F4578" s="5"/>
    </row>
    <row r="4579" spans="5:6" x14ac:dyDescent="0.25">
      <c r="E4579" s="5"/>
      <c r="F4579" s="5"/>
    </row>
    <row r="4580" spans="5:6" x14ac:dyDescent="0.25">
      <c r="E4580" s="5"/>
      <c r="F4580" s="5"/>
    </row>
    <row r="4581" spans="5:6" x14ac:dyDescent="0.25">
      <c r="E4581" s="5"/>
      <c r="F4581" s="5"/>
    </row>
    <row r="4582" spans="5:6" x14ac:dyDescent="0.25">
      <c r="E4582" s="5"/>
      <c r="F4582" s="5"/>
    </row>
    <row r="4583" spans="5:6" x14ac:dyDescent="0.25">
      <c r="E4583" s="5"/>
      <c r="F4583" s="5"/>
    </row>
    <row r="4584" spans="5:6" x14ac:dyDescent="0.25">
      <c r="E4584" s="5"/>
      <c r="F4584" s="5"/>
    </row>
    <row r="4585" spans="5:6" x14ac:dyDescent="0.25">
      <c r="E4585" s="5"/>
      <c r="F4585" s="5"/>
    </row>
    <row r="4586" spans="5:6" x14ac:dyDescent="0.25">
      <c r="E4586" s="5"/>
      <c r="F4586" s="5"/>
    </row>
    <row r="4587" spans="5:6" x14ac:dyDescent="0.25">
      <c r="E4587" s="5"/>
      <c r="F4587" s="5"/>
    </row>
    <row r="4588" spans="5:6" x14ac:dyDescent="0.25">
      <c r="E4588" s="5"/>
      <c r="F4588" s="5"/>
    </row>
    <row r="4589" spans="5:6" x14ac:dyDescent="0.25">
      <c r="E4589" s="5"/>
      <c r="F4589" s="5"/>
    </row>
    <row r="4590" spans="5:6" x14ac:dyDescent="0.25">
      <c r="E4590" s="5"/>
      <c r="F4590" s="5"/>
    </row>
    <row r="4591" spans="5:6" x14ac:dyDescent="0.25">
      <c r="E4591" s="5"/>
      <c r="F4591" s="5"/>
    </row>
    <row r="4592" spans="5:6" x14ac:dyDescent="0.25">
      <c r="E4592" s="5"/>
      <c r="F4592" s="5"/>
    </row>
    <row r="4593" spans="5:6" x14ac:dyDescent="0.25">
      <c r="E4593" s="5"/>
      <c r="F4593" s="5"/>
    </row>
    <row r="4594" spans="5:6" x14ac:dyDescent="0.25">
      <c r="E4594" s="5"/>
      <c r="F4594" s="5"/>
    </row>
    <row r="4595" spans="5:6" x14ac:dyDescent="0.25">
      <c r="E4595" s="5"/>
      <c r="F4595" s="5"/>
    </row>
    <row r="4596" spans="5:6" x14ac:dyDescent="0.25">
      <c r="E4596" s="5"/>
      <c r="F4596" s="5"/>
    </row>
    <row r="4597" spans="5:6" x14ac:dyDescent="0.25">
      <c r="E4597" s="5"/>
      <c r="F4597" s="5"/>
    </row>
    <row r="4598" spans="5:6" x14ac:dyDescent="0.25">
      <c r="E4598" s="5"/>
      <c r="F4598" s="5"/>
    </row>
    <row r="4599" spans="5:6" x14ac:dyDescent="0.25">
      <c r="E4599" s="5"/>
      <c r="F4599" s="5"/>
    </row>
    <row r="4600" spans="5:6" x14ac:dyDescent="0.25">
      <c r="E4600" s="5"/>
      <c r="F4600" s="5"/>
    </row>
    <row r="4601" spans="5:6" x14ac:dyDescent="0.25">
      <c r="E4601" s="5"/>
      <c r="F4601" s="5"/>
    </row>
    <row r="4602" spans="5:6" x14ac:dyDescent="0.25">
      <c r="E4602" s="5"/>
      <c r="F4602" s="5"/>
    </row>
    <row r="4603" spans="5:6" x14ac:dyDescent="0.25">
      <c r="E4603" s="5"/>
      <c r="F4603" s="5"/>
    </row>
    <row r="4604" spans="5:6" x14ac:dyDescent="0.25">
      <c r="E4604" s="5"/>
      <c r="F4604" s="5"/>
    </row>
    <row r="4605" spans="5:6" x14ac:dyDescent="0.25">
      <c r="E4605" s="5"/>
      <c r="F4605" s="5"/>
    </row>
    <row r="4606" spans="5:6" x14ac:dyDescent="0.25">
      <c r="E4606" s="5"/>
      <c r="F4606" s="5"/>
    </row>
    <row r="4607" spans="5:6" x14ac:dyDescent="0.25">
      <c r="E4607" s="5"/>
      <c r="F4607" s="5"/>
    </row>
    <row r="4608" spans="5:6" x14ac:dyDescent="0.25">
      <c r="E4608" s="5"/>
      <c r="F4608" s="5"/>
    </row>
    <row r="4609" spans="5:6" x14ac:dyDescent="0.25">
      <c r="E4609" s="5"/>
      <c r="F4609" s="5"/>
    </row>
    <row r="4610" spans="5:6" x14ac:dyDescent="0.25">
      <c r="E4610" s="5"/>
      <c r="F4610" s="5"/>
    </row>
    <row r="4611" spans="5:6" x14ac:dyDescent="0.25">
      <c r="E4611" s="5"/>
      <c r="F4611" s="5"/>
    </row>
    <row r="4612" spans="5:6" x14ac:dyDescent="0.25">
      <c r="E4612" s="5"/>
      <c r="F4612" s="5"/>
    </row>
    <row r="4613" spans="5:6" x14ac:dyDescent="0.25">
      <c r="E4613" s="5"/>
      <c r="F4613" s="5"/>
    </row>
    <row r="4614" spans="5:6" x14ac:dyDescent="0.25">
      <c r="E4614" s="5"/>
      <c r="F4614" s="5"/>
    </row>
    <row r="4615" spans="5:6" x14ac:dyDescent="0.25">
      <c r="E4615" s="5"/>
      <c r="F4615" s="5"/>
    </row>
    <row r="4616" spans="5:6" x14ac:dyDescent="0.25">
      <c r="E4616" s="5"/>
      <c r="F4616" s="5"/>
    </row>
    <row r="4617" spans="5:6" x14ac:dyDescent="0.25">
      <c r="E4617" s="5"/>
      <c r="F4617" s="5"/>
    </row>
    <row r="4618" spans="5:6" x14ac:dyDescent="0.25">
      <c r="E4618" s="5"/>
      <c r="F4618" s="5"/>
    </row>
    <row r="4619" spans="5:6" x14ac:dyDescent="0.25">
      <c r="E4619" s="5"/>
      <c r="F4619" s="5"/>
    </row>
    <row r="4620" spans="5:6" x14ac:dyDescent="0.25">
      <c r="E4620" s="5"/>
      <c r="F4620" s="5"/>
    </row>
    <row r="4621" spans="5:6" x14ac:dyDescent="0.25">
      <c r="E4621" s="5"/>
      <c r="F4621" s="5"/>
    </row>
    <row r="4622" spans="5:6" x14ac:dyDescent="0.25">
      <c r="E4622" s="5"/>
      <c r="F4622" s="5"/>
    </row>
    <row r="4623" spans="5:6" x14ac:dyDescent="0.25">
      <c r="E4623" s="5"/>
      <c r="F4623" s="5"/>
    </row>
    <row r="4624" spans="5:6" x14ac:dyDescent="0.25">
      <c r="E4624" s="5"/>
      <c r="F4624" s="5"/>
    </row>
    <row r="4625" spans="5:6" x14ac:dyDescent="0.25">
      <c r="E4625" s="5"/>
      <c r="F4625" s="5"/>
    </row>
    <row r="4626" spans="5:6" x14ac:dyDescent="0.25">
      <c r="E4626" s="5"/>
      <c r="F4626" s="5"/>
    </row>
    <row r="4627" spans="5:6" x14ac:dyDescent="0.25">
      <c r="E4627" s="5"/>
      <c r="F4627" s="5"/>
    </row>
    <row r="4628" spans="5:6" x14ac:dyDescent="0.25">
      <c r="E4628" s="5"/>
      <c r="F4628" s="5"/>
    </row>
    <row r="4629" spans="5:6" x14ac:dyDescent="0.25">
      <c r="E4629" s="5"/>
      <c r="F4629" s="5"/>
    </row>
    <row r="4630" spans="5:6" x14ac:dyDescent="0.25">
      <c r="E4630" s="5"/>
      <c r="F4630" s="5"/>
    </row>
    <row r="4631" spans="5:6" x14ac:dyDescent="0.25">
      <c r="E4631" s="5"/>
      <c r="F4631" s="5"/>
    </row>
    <row r="4632" spans="5:6" x14ac:dyDescent="0.25">
      <c r="E4632" s="5"/>
      <c r="F4632" s="5"/>
    </row>
    <row r="4633" spans="5:6" x14ac:dyDescent="0.25">
      <c r="E4633" s="5"/>
      <c r="F4633" s="5"/>
    </row>
    <row r="4634" spans="5:6" x14ac:dyDescent="0.25">
      <c r="E4634" s="5"/>
      <c r="F4634" s="5"/>
    </row>
    <row r="4635" spans="5:6" x14ac:dyDescent="0.25">
      <c r="E4635" s="5"/>
      <c r="F4635" s="5"/>
    </row>
    <row r="4636" spans="5:6" x14ac:dyDescent="0.25">
      <c r="E4636" s="5"/>
      <c r="F4636" s="5"/>
    </row>
    <row r="4637" spans="5:6" x14ac:dyDescent="0.25">
      <c r="E4637" s="5"/>
      <c r="F4637" s="5"/>
    </row>
    <row r="4638" spans="5:6" x14ac:dyDescent="0.25">
      <c r="E4638" s="5"/>
      <c r="F4638" s="5"/>
    </row>
    <row r="4639" spans="5:6" x14ac:dyDescent="0.25">
      <c r="E4639" s="5"/>
      <c r="F4639" s="5"/>
    </row>
    <row r="4640" spans="5:6" x14ac:dyDescent="0.25">
      <c r="E4640" s="5"/>
      <c r="F4640" s="5"/>
    </row>
    <row r="4641" spans="5:6" x14ac:dyDescent="0.25">
      <c r="E4641" s="5"/>
      <c r="F4641" s="5"/>
    </row>
    <row r="4642" spans="5:6" x14ac:dyDescent="0.25">
      <c r="E4642" s="5"/>
      <c r="F4642" s="5"/>
    </row>
    <row r="4643" spans="5:6" x14ac:dyDescent="0.25">
      <c r="E4643" s="5"/>
      <c r="F4643" s="5"/>
    </row>
    <row r="4644" spans="5:6" x14ac:dyDescent="0.25">
      <c r="E4644" s="5"/>
      <c r="F4644" s="5"/>
    </row>
    <row r="4645" spans="5:6" x14ac:dyDescent="0.25">
      <c r="E4645" s="5"/>
      <c r="F4645" s="5"/>
    </row>
    <row r="4646" spans="5:6" x14ac:dyDescent="0.25">
      <c r="E4646" s="5"/>
      <c r="F4646" s="5"/>
    </row>
    <row r="4647" spans="5:6" x14ac:dyDescent="0.25">
      <c r="E4647" s="5"/>
      <c r="F4647" s="5"/>
    </row>
    <row r="4648" spans="5:6" x14ac:dyDescent="0.25">
      <c r="E4648" s="5"/>
      <c r="F4648" s="5"/>
    </row>
    <row r="4649" spans="5:6" x14ac:dyDescent="0.25">
      <c r="E4649" s="5"/>
      <c r="F4649" s="5"/>
    </row>
    <row r="4650" spans="5:6" x14ac:dyDescent="0.25">
      <c r="E4650" s="5"/>
      <c r="F4650" s="5"/>
    </row>
    <row r="4651" spans="5:6" x14ac:dyDescent="0.25">
      <c r="E4651" s="5"/>
      <c r="F4651" s="5"/>
    </row>
    <row r="4652" spans="5:6" x14ac:dyDescent="0.25">
      <c r="E4652" s="5"/>
      <c r="F4652" s="5"/>
    </row>
    <row r="4653" spans="5:6" x14ac:dyDescent="0.25">
      <c r="E4653" s="5"/>
      <c r="F4653" s="5"/>
    </row>
    <row r="4654" spans="5:6" x14ac:dyDescent="0.25">
      <c r="E4654" s="5"/>
      <c r="F4654" s="5"/>
    </row>
    <row r="4655" spans="5:6" x14ac:dyDescent="0.25">
      <c r="E4655" s="5"/>
      <c r="F4655" s="5"/>
    </row>
    <row r="4656" spans="5:6" x14ac:dyDescent="0.25">
      <c r="E4656" s="5"/>
      <c r="F4656" s="5"/>
    </row>
    <row r="4657" spans="5:15" x14ac:dyDescent="0.25">
      <c r="E4657" s="5"/>
      <c r="F4657" s="5"/>
    </row>
    <row r="4658" spans="5:15" x14ac:dyDescent="0.25">
      <c r="E4658" s="5"/>
      <c r="F4658" s="5"/>
    </row>
    <row r="4659" spans="5:15" x14ac:dyDescent="0.25">
      <c r="E4659" s="5"/>
      <c r="F4659" s="5"/>
    </row>
    <row r="4660" spans="5:15" x14ac:dyDescent="0.25">
      <c r="E4660" s="5"/>
      <c r="F4660" s="5"/>
      <c r="O4660" s="5"/>
    </row>
    <row r="4661" spans="5:15" x14ac:dyDescent="0.25">
      <c r="E4661" s="5"/>
      <c r="F4661" s="5"/>
    </row>
    <row r="4662" spans="5:15" x14ac:dyDescent="0.25">
      <c r="E4662" s="5"/>
      <c r="F4662" s="5"/>
    </row>
    <row r="4663" spans="5:15" x14ac:dyDescent="0.25">
      <c r="E4663" s="5"/>
      <c r="F4663" s="5"/>
    </row>
    <row r="4664" spans="5:15" x14ac:dyDescent="0.25">
      <c r="E4664" s="5"/>
      <c r="F4664" s="5"/>
    </row>
    <row r="4665" spans="5:15" x14ac:dyDescent="0.25">
      <c r="E4665" s="5"/>
      <c r="F4665" s="5"/>
    </row>
    <row r="4666" spans="5:15" x14ac:dyDescent="0.25">
      <c r="E4666" s="5"/>
      <c r="F4666" s="5"/>
    </row>
    <row r="4667" spans="5:15" x14ac:dyDescent="0.25">
      <c r="E4667" s="5"/>
      <c r="F4667" s="5"/>
    </row>
    <row r="4668" spans="5:15" x14ac:dyDescent="0.25">
      <c r="E4668" s="5"/>
      <c r="F4668" s="5"/>
    </row>
    <row r="4669" spans="5:15" x14ac:dyDescent="0.25">
      <c r="E4669" s="5"/>
      <c r="F4669" s="5"/>
    </row>
    <row r="4670" spans="5:15" x14ac:dyDescent="0.25">
      <c r="E4670" s="5"/>
      <c r="F4670" s="5"/>
    </row>
    <row r="4671" spans="5:15" x14ac:dyDescent="0.25">
      <c r="E4671" s="5"/>
      <c r="F4671" s="5"/>
    </row>
    <row r="4672" spans="5:15" x14ac:dyDescent="0.25">
      <c r="E4672" s="5"/>
      <c r="F4672" s="5"/>
    </row>
    <row r="4673" spans="5:6" x14ac:dyDescent="0.25">
      <c r="E4673" s="5"/>
      <c r="F4673" s="5"/>
    </row>
    <row r="4674" spans="5:6" x14ac:dyDescent="0.25">
      <c r="E4674" s="5"/>
      <c r="F4674" s="5"/>
    </row>
    <row r="4675" spans="5:6" x14ac:dyDescent="0.25">
      <c r="E4675" s="5"/>
      <c r="F4675" s="5"/>
    </row>
    <row r="4676" spans="5:6" x14ac:dyDescent="0.25">
      <c r="E4676" s="5"/>
      <c r="F4676" s="5"/>
    </row>
    <row r="4677" spans="5:6" x14ac:dyDescent="0.25">
      <c r="E4677" s="5"/>
      <c r="F4677" s="5"/>
    </row>
    <row r="4678" spans="5:6" x14ac:dyDescent="0.25">
      <c r="E4678" s="5"/>
      <c r="F4678" s="5"/>
    </row>
    <row r="4679" spans="5:6" x14ac:dyDescent="0.25">
      <c r="E4679" s="5"/>
      <c r="F4679" s="5"/>
    </row>
    <row r="4680" spans="5:6" x14ac:dyDescent="0.25">
      <c r="E4680" s="5"/>
      <c r="F4680" s="5"/>
    </row>
    <row r="4681" spans="5:6" x14ac:dyDescent="0.25">
      <c r="E4681" s="5"/>
      <c r="F4681" s="5"/>
    </row>
    <row r="4682" spans="5:6" x14ac:dyDescent="0.25">
      <c r="E4682" s="5"/>
      <c r="F4682" s="5"/>
    </row>
    <row r="4683" spans="5:6" x14ac:dyDescent="0.25">
      <c r="E4683" s="5"/>
      <c r="F4683" s="5"/>
    </row>
    <row r="4684" spans="5:6" x14ac:dyDescent="0.25">
      <c r="E4684" s="5"/>
      <c r="F4684" s="5"/>
    </row>
    <row r="4685" spans="5:6" x14ac:dyDescent="0.25">
      <c r="E4685" s="5"/>
      <c r="F4685" s="5"/>
    </row>
    <row r="4686" spans="5:6" x14ac:dyDescent="0.25">
      <c r="E4686" s="5"/>
      <c r="F4686" s="5"/>
    </row>
    <row r="4687" spans="5:6" x14ac:dyDescent="0.25">
      <c r="E4687" s="5"/>
      <c r="F4687" s="5"/>
    </row>
    <row r="4688" spans="5:6" x14ac:dyDescent="0.25">
      <c r="E4688" s="5"/>
      <c r="F4688" s="5"/>
    </row>
    <row r="4689" spans="5:6" x14ac:dyDescent="0.25">
      <c r="E4689" s="5"/>
      <c r="F4689" s="5"/>
    </row>
    <row r="4690" spans="5:6" x14ac:dyDescent="0.25">
      <c r="E4690" s="5"/>
      <c r="F4690" s="5"/>
    </row>
    <row r="4691" spans="5:6" x14ac:dyDescent="0.25">
      <c r="E4691" s="5"/>
      <c r="F4691" s="5"/>
    </row>
    <row r="4692" spans="5:6" x14ac:dyDescent="0.25">
      <c r="E4692" s="5"/>
      <c r="F4692" s="5"/>
    </row>
    <row r="4693" spans="5:6" x14ac:dyDescent="0.25">
      <c r="E4693" s="5"/>
      <c r="F4693" s="5"/>
    </row>
    <row r="4694" spans="5:6" x14ac:dyDescent="0.25">
      <c r="E4694" s="5"/>
      <c r="F4694" s="5"/>
    </row>
    <row r="4695" spans="5:6" x14ac:dyDescent="0.25">
      <c r="E4695" s="5"/>
      <c r="F4695" s="5"/>
    </row>
    <row r="4696" spans="5:6" x14ac:dyDescent="0.25">
      <c r="E4696" s="5"/>
      <c r="F4696" s="5"/>
    </row>
    <row r="4697" spans="5:6" x14ac:dyDescent="0.25">
      <c r="E4697" s="5"/>
      <c r="F4697" s="5"/>
    </row>
    <row r="4698" spans="5:6" x14ac:dyDescent="0.25">
      <c r="E4698" s="5"/>
      <c r="F4698" s="5"/>
    </row>
    <row r="4699" spans="5:6" x14ac:dyDescent="0.25">
      <c r="E4699" s="5"/>
      <c r="F4699" s="5"/>
    </row>
    <row r="4700" spans="5:6" x14ac:dyDescent="0.25">
      <c r="E4700" s="5"/>
      <c r="F4700" s="5"/>
    </row>
    <row r="4701" spans="5:6" x14ac:dyDescent="0.25">
      <c r="E4701" s="5"/>
      <c r="F4701" s="5"/>
    </row>
    <row r="4702" spans="5:6" x14ac:dyDescent="0.25">
      <c r="E4702" s="5"/>
      <c r="F4702" s="5"/>
    </row>
    <row r="4703" spans="5:6" x14ac:dyDescent="0.25">
      <c r="E4703" s="5"/>
      <c r="F4703" s="5"/>
    </row>
    <row r="4704" spans="5:6" x14ac:dyDescent="0.25">
      <c r="E4704" s="5"/>
      <c r="F4704" s="5"/>
    </row>
    <row r="4705" spans="5:6" x14ac:dyDescent="0.25">
      <c r="E4705" s="5"/>
      <c r="F4705" s="5"/>
    </row>
    <row r="4706" spans="5:6" x14ac:dyDescent="0.25">
      <c r="E4706" s="5"/>
      <c r="F4706" s="5"/>
    </row>
    <row r="4707" spans="5:6" x14ac:dyDescent="0.25">
      <c r="E4707" s="5"/>
      <c r="F4707" s="5"/>
    </row>
    <row r="4708" spans="5:6" x14ac:dyDescent="0.25">
      <c r="E4708" s="5"/>
      <c r="F4708" s="5"/>
    </row>
    <row r="4709" spans="5:6" x14ac:dyDescent="0.25">
      <c r="E4709" s="5"/>
      <c r="F4709" s="5"/>
    </row>
    <row r="4710" spans="5:6" x14ac:dyDescent="0.25">
      <c r="E4710" s="5"/>
      <c r="F4710" s="5"/>
    </row>
    <row r="4711" spans="5:6" x14ac:dyDescent="0.25">
      <c r="E4711" s="5"/>
      <c r="F4711" s="5"/>
    </row>
    <row r="4712" spans="5:6" x14ac:dyDescent="0.25">
      <c r="E4712" s="5"/>
      <c r="F4712" s="5"/>
    </row>
    <row r="4713" spans="5:6" x14ac:dyDescent="0.25">
      <c r="E4713" s="5"/>
      <c r="F4713" s="5"/>
    </row>
    <row r="4714" spans="5:6" x14ac:dyDescent="0.25">
      <c r="E4714" s="5"/>
      <c r="F4714" s="5"/>
    </row>
    <row r="4715" spans="5:6" x14ac:dyDescent="0.25">
      <c r="E4715" s="5"/>
      <c r="F4715" s="5"/>
    </row>
    <row r="4716" spans="5:6" x14ac:dyDescent="0.25">
      <c r="E4716" s="5"/>
      <c r="F4716" s="5"/>
    </row>
    <row r="4717" spans="5:6" x14ac:dyDescent="0.25">
      <c r="E4717" s="5"/>
      <c r="F4717" s="5"/>
    </row>
    <row r="4718" spans="5:6" x14ac:dyDescent="0.25">
      <c r="E4718" s="5"/>
      <c r="F4718" s="5"/>
    </row>
    <row r="4719" spans="5:6" x14ac:dyDescent="0.25">
      <c r="E4719" s="5"/>
      <c r="F4719" s="5"/>
    </row>
    <row r="4720" spans="5:6" x14ac:dyDescent="0.25">
      <c r="E4720" s="5"/>
      <c r="F4720" s="5"/>
    </row>
    <row r="4721" spans="5:6" x14ac:dyDescent="0.25">
      <c r="E4721" s="5"/>
      <c r="F4721" s="5"/>
    </row>
    <row r="4722" spans="5:6" x14ac:dyDescent="0.25">
      <c r="E4722" s="5"/>
      <c r="F4722" s="5"/>
    </row>
    <row r="4723" spans="5:6" x14ac:dyDescent="0.25">
      <c r="E4723" s="5"/>
      <c r="F4723" s="5"/>
    </row>
    <row r="4724" spans="5:6" x14ac:dyDescent="0.25">
      <c r="E4724" s="5"/>
      <c r="F4724" s="5"/>
    </row>
    <row r="4725" spans="5:6" x14ac:dyDescent="0.25">
      <c r="E4725" s="5"/>
      <c r="F4725" s="5"/>
    </row>
    <row r="4726" spans="5:6" x14ac:dyDescent="0.25">
      <c r="E4726" s="5"/>
      <c r="F4726" s="5"/>
    </row>
    <row r="4727" spans="5:6" x14ac:dyDescent="0.25">
      <c r="E4727" s="5"/>
      <c r="F4727" s="5"/>
    </row>
    <row r="4728" spans="5:6" x14ac:dyDescent="0.25">
      <c r="E4728" s="5"/>
      <c r="F4728" s="5"/>
    </row>
    <row r="4729" spans="5:6" x14ac:dyDescent="0.25">
      <c r="E4729" s="5"/>
      <c r="F4729" s="5"/>
    </row>
    <row r="4730" spans="5:6" x14ac:dyDescent="0.25">
      <c r="E4730" s="5"/>
      <c r="F4730" s="5"/>
    </row>
    <row r="4731" spans="5:6" x14ac:dyDescent="0.25">
      <c r="E4731" s="5"/>
      <c r="F4731" s="5"/>
    </row>
    <row r="4732" spans="5:6" x14ac:dyDescent="0.25">
      <c r="E4732" s="5"/>
      <c r="F4732" s="5"/>
    </row>
    <row r="4733" spans="5:6" x14ac:dyDescent="0.25">
      <c r="E4733" s="5"/>
      <c r="F4733" s="5"/>
    </row>
    <row r="4734" spans="5:6" x14ac:dyDescent="0.25">
      <c r="E4734" s="5"/>
      <c r="F4734" s="5"/>
    </row>
    <row r="4735" spans="5:6" x14ac:dyDescent="0.25">
      <c r="E4735" s="5"/>
      <c r="F4735" s="5"/>
    </row>
    <row r="4736" spans="5:6" x14ac:dyDescent="0.25">
      <c r="E4736" s="5"/>
      <c r="F4736" s="5"/>
    </row>
    <row r="4737" spans="5:6" x14ac:dyDescent="0.25">
      <c r="E4737" s="5"/>
      <c r="F4737" s="5"/>
    </row>
    <row r="4738" spans="5:6" x14ac:dyDescent="0.25">
      <c r="E4738" s="5"/>
      <c r="F4738" s="5"/>
    </row>
    <row r="4739" spans="5:6" x14ac:dyDescent="0.25">
      <c r="E4739" s="5"/>
      <c r="F4739" s="5"/>
    </row>
    <row r="4740" spans="5:6" x14ac:dyDescent="0.25">
      <c r="E4740" s="5"/>
      <c r="F4740" s="5"/>
    </row>
    <row r="4741" spans="5:6" x14ac:dyDescent="0.25">
      <c r="E4741" s="5"/>
      <c r="F4741" s="5"/>
    </row>
    <row r="4742" spans="5:6" x14ac:dyDescent="0.25">
      <c r="E4742" s="5"/>
      <c r="F4742" s="5"/>
    </row>
    <row r="4743" spans="5:6" x14ac:dyDescent="0.25">
      <c r="E4743" s="5"/>
      <c r="F4743" s="5"/>
    </row>
    <row r="4744" spans="5:6" x14ac:dyDescent="0.25">
      <c r="E4744" s="5"/>
      <c r="F4744" s="5"/>
    </row>
    <row r="4745" spans="5:6" x14ac:dyDescent="0.25">
      <c r="E4745" s="5"/>
      <c r="F4745" s="5"/>
    </row>
    <row r="4746" spans="5:6" x14ac:dyDescent="0.25">
      <c r="E4746" s="5"/>
      <c r="F4746" s="5"/>
    </row>
    <row r="4747" spans="5:6" x14ac:dyDescent="0.25">
      <c r="E4747" s="5"/>
      <c r="F4747" s="5"/>
    </row>
    <row r="4748" spans="5:6" x14ac:dyDescent="0.25">
      <c r="E4748" s="5"/>
      <c r="F4748" s="5"/>
    </row>
    <row r="4749" spans="5:6" x14ac:dyDescent="0.25">
      <c r="E4749" s="5"/>
      <c r="F4749" s="5"/>
    </row>
    <row r="4750" spans="5:6" x14ac:dyDescent="0.25">
      <c r="E4750" s="5"/>
      <c r="F4750" s="5"/>
    </row>
    <row r="4751" spans="5:6" x14ac:dyDescent="0.25">
      <c r="E4751" s="5"/>
      <c r="F4751" s="5"/>
    </row>
    <row r="4752" spans="5:6" x14ac:dyDescent="0.25">
      <c r="E4752" s="5"/>
      <c r="F4752" s="5"/>
    </row>
    <row r="4753" spans="5:6" x14ac:dyDescent="0.25">
      <c r="E4753" s="5"/>
      <c r="F4753" s="5"/>
    </row>
    <row r="4754" spans="5:6" x14ac:dyDescent="0.25">
      <c r="E4754" s="5"/>
      <c r="F4754" s="5"/>
    </row>
    <row r="4755" spans="5:6" x14ac:dyDescent="0.25">
      <c r="E4755" s="5"/>
      <c r="F4755" s="5"/>
    </row>
    <row r="4756" spans="5:6" x14ac:dyDescent="0.25">
      <c r="E4756" s="5"/>
      <c r="F4756" s="5"/>
    </row>
    <row r="4757" spans="5:6" x14ac:dyDescent="0.25">
      <c r="E4757" s="5"/>
      <c r="F4757" s="5"/>
    </row>
    <row r="4758" spans="5:6" x14ac:dyDescent="0.25">
      <c r="E4758" s="5"/>
      <c r="F4758" s="5"/>
    </row>
    <row r="4759" spans="5:6" x14ac:dyDescent="0.25">
      <c r="E4759" s="5"/>
      <c r="F4759" s="5"/>
    </row>
    <row r="4760" spans="5:6" x14ac:dyDescent="0.25">
      <c r="E4760" s="5"/>
      <c r="F4760" s="5"/>
    </row>
    <row r="4761" spans="5:6" x14ac:dyDescent="0.25">
      <c r="E4761" s="5"/>
      <c r="F4761" s="5"/>
    </row>
    <row r="4762" spans="5:6" x14ac:dyDescent="0.25">
      <c r="E4762" s="5"/>
      <c r="F4762" s="5"/>
    </row>
    <row r="4763" spans="5:6" x14ac:dyDescent="0.25">
      <c r="E4763" s="5"/>
      <c r="F4763" s="5"/>
    </row>
    <row r="4764" spans="5:6" x14ac:dyDescent="0.25">
      <c r="E4764" s="5"/>
      <c r="F4764" s="5"/>
    </row>
    <row r="4765" spans="5:6" x14ac:dyDescent="0.25">
      <c r="E4765" s="5"/>
      <c r="F4765" s="5"/>
    </row>
    <row r="4766" spans="5:6" x14ac:dyDescent="0.25">
      <c r="E4766" s="5"/>
      <c r="F4766" s="5"/>
    </row>
    <row r="4767" spans="5:6" x14ac:dyDescent="0.25">
      <c r="E4767" s="5"/>
      <c r="F4767" s="5"/>
    </row>
    <row r="4768" spans="5:6" x14ac:dyDescent="0.25">
      <c r="E4768" s="5"/>
      <c r="F4768" s="5"/>
    </row>
    <row r="4769" spans="5:6" x14ac:dyDescent="0.25">
      <c r="E4769" s="5"/>
      <c r="F4769" s="5"/>
    </row>
    <row r="4770" spans="5:6" x14ac:dyDescent="0.25">
      <c r="E4770" s="5"/>
      <c r="F4770" s="5"/>
    </row>
    <row r="4771" spans="5:6" x14ac:dyDescent="0.25">
      <c r="E4771" s="5"/>
      <c r="F4771" s="5"/>
    </row>
    <row r="4772" spans="5:6" x14ac:dyDescent="0.25">
      <c r="E4772" s="5"/>
      <c r="F4772" s="5"/>
    </row>
    <row r="4773" spans="5:6" x14ac:dyDescent="0.25">
      <c r="E4773" s="5"/>
      <c r="F4773" s="5"/>
    </row>
    <row r="4774" spans="5:6" x14ac:dyDescent="0.25">
      <c r="E4774" s="5"/>
      <c r="F4774" s="5"/>
    </row>
    <row r="4775" spans="5:6" x14ac:dyDescent="0.25">
      <c r="E4775" s="5"/>
      <c r="F4775" s="5"/>
    </row>
    <row r="4776" spans="5:6" x14ac:dyDescent="0.25">
      <c r="E4776" s="5"/>
      <c r="F4776" s="5"/>
    </row>
    <row r="4777" spans="5:6" x14ac:dyDescent="0.25">
      <c r="E4777" s="5"/>
      <c r="F4777" s="5"/>
    </row>
    <row r="4778" spans="5:6" x14ac:dyDescent="0.25">
      <c r="E4778" s="5"/>
      <c r="F4778" s="5"/>
    </row>
    <row r="4779" spans="5:6" x14ac:dyDescent="0.25">
      <c r="E4779" s="5"/>
      <c r="F4779" s="5"/>
    </row>
    <row r="4780" spans="5:6" x14ac:dyDescent="0.25">
      <c r="E4780" s="5"/>
      <c r="F4780" s="5"/>
    </row>
    <row r="4781" spans="5:6" x14ac:dyDescent="0.25">
      <c r="E4781" s="5"/>
      <c r="F4781" s="5"/>
    </row>
    <row r="4782" spans="5:6" x14ac:dyDescent="0.25">
      <c r="E4782" s="5"/>
      <c r="F4782" s="5"/>
    </row>
    <row r="4783" spans="5:6" x14ac:dyDescent="0.25">
      <c r="E4783" s="5"/>
      <c r="F4783" s="5"/>
    </row>
    <row r="4784" spans="5:6" x14ac:dyDescent="0.25">
      <c r="E4784" s="5"/>
      <c r="F4784" s="5"/>
    </row>
    <row r="4785" spans="5:6" x14ac:dyDescent="0.25">
      <c r="E4785" s="5"/>
      <c r="F4785" s="5"/>
    </row>
    <row r="4786" spans="5:6" x14ac:dyDescent="0.25">
      <c r="E4786" s="5"/>
      <c r="F4786" s="5"/>
    </row>
    <row r="4787" spans="5:6" x14ac:dyDescent="0.25">
      <c r="E4787" s="5"/>
      <c r="F4787" s="5"/>
    </row>
    <row r="4788" spans="5:6" x14ac:dyDescent="0.25">
      <c r="E4788" s="5"/>
      <c r="F4788" s="5"/>
    </row>
    <row r="4789" spans="5:6" x14ac:dyDescent="0.25">
      <c r="E4789" s="5"/>
      <c r="F4789" s="5"/>
    </row>
    <row r="4790" spans="5:6" x14ac:dyDescent="0.25">
      <c r="E4790" s="5"/>
      <c r="F4790" s="5"/>
    </row>
    <row r="4791" spans="5:6" x14ac:dyDescent="0.25">
      <c r="E4791" s="5"/>
      <c r="F4791" s="5"/>
    </row>
    <row r="4792" spans="5:6" x14ac:dyDescent="0.25">
      <c r="E4792" s="5"/>
      <c r="F4792" s="5"/>
    </row>
    <row r="4793" spans="5:6" x14ac:dyDescent="0.25">
      <c r="E4793" s="5"/>
      <c r="F4793" s="5"/>
    </row>
    <row r="4794" spans="5:6" x14ac:dyDescent="0.25">
      <c r="E4794" s="5"/>
      <c r="F4794" s="5"/>
    </row>
    <row r="4795" spans="5:6" x14ac:dyDescent="0.25">
      <c r="E4795" s="5"/>
      <c r="F4795" s="5"/>
    </row>
    <row r="4796" spans="5:6" x14ac:dyDescent="0.25">
      <c r="E4796" s="5"/>
      <c r="F4796" s="5"/>
    </row>
    <row r="4797" spans="5:6" x14ac:dyDescent="0.25">
      <c r="E4797" s="5"/>
      <c r="F4797" s="5"/>
    </row>
    <row r="4798" spans="5:6" x14ac:dyDescent="0.25">
      <c r="E4798" s="5"/>
      <c r="F4798" s="5"/>
    </row>
    <row r="4799" spans="5:6" x14ac:dyDescent="0.25">
      <c r="E4799" s="5"/>
      <c r="F4799" s="5"/>
    </row>
    <row r="4800" spans="5:6" x14ac:dyDescent="0.25">
      <c r="E4800" s="5"/>
      <c r="F4800" s="5"/>
    </row>
    <row r="4801" spans="5:17" x14ac:dyDescent="0.25">
      <c r="E4801" s="5"/>
      <c r="F4801" s="5"/>
    </row>
    <row r="4802" spans="5:17" x14ac:dyDescent="0.25">
      <c r="E4802" s="5"/>
      <c r="F4802" s="5"/>
      <c r="H4802" s="5"/>
      <c r="I4802" s="5"/>
      <c r="Q4802" s="5"/>
    </row>
    <row r="4803" spans="5:17" x14ac:dyDescent="0.25">
      <c r="E4803" s="5"/>
      <c r="F4803" s="5"/>
      <c r="M4803" s="5"/>
    </row>
    <row r="4804" spans="5:17" x14ac:dyDescent="0.25">
      <c r="E4804" s="5"/>
      <c r="F4804" s="5"/>
    </row>
    <row r="4805" spans="5:17" x14ac:dyDescent="0.25">
      <c r="E4805" s="5"/>
      <c r="F4805" s="5"/>
    </row>
    <row r="4806" spans="5:17" x14ac:dyDescent="0.25">
      <c r="E4806" s="5"/>
      <c r="F4806" s="5"/>
    </row>
    <row r="4807" spans="5:17" x14ac:dyDescent="0.25">
      <c r="E4807" s="5"/>
      <c r="F4807" s="5"/>
    </row>
    <row r="4808" spans="5:17" x14ac:dyDescent="0.25">
      <c r="E4808" s="5"/>
      <c r="F4808" s="5"/>
    </row>
    <row r="4809" spans="5:17" x14ac:dyDescent="0.25">
      <c r="E4809" s="5"/>
      <c r="F4809" s="5"/>
    </row>
    <row r="4810" spans="5:17" x14ac:dyDescent="0.25">
      <c r="E4810" s="5"/>
      <c r="F4810" s="5"/>
    </row>
    <row r="4811" spans="5:17" x14ac:dyDescent="0.25">
      <c r="E4811" s="5"/>
      <c r="F4811" s="5"/>
    </row>
    <row r="4812" spans="5:17" x14ac:dyDescent="0.25">
      <c r="E4812" s="5"/>
      <c r="F4812" s="5"/>
    </row>
    <row r="4813" spans="5:17" x14ac:dyDescent="0.25">
      <c r="E4813" s="5"/>
      <c r="F4813" s="5"/>
    </row>
    <row r="4814" spans="5:17" x14ac:dyDescent="0.25">
      <c r="E4814" s="5"/>
      <c r="F4814" s="5"/>
    </row>
    <row r="4815" spans="5:17" x14ac:dyDescent="0.25">
      <c r="E4815" s="5"/>
      <c r="F4815" s="5"/>
    </row>
    <row r="4816" spans="5:17" x14ac:dyDescent="0.25">
      <c r="E4816" s="5"/>
      <c r="F4816" s="5"/>
    </row>
    <row r="4817" spans="5:6" x14ac:dyDescent="0.25">
      <c r="E4817" s="5"/>
      <c r="F4817" s="5"/>
    </row>
    <row r="4818" spans="5:6" x14ac:dyDescent="0.25">
      <c r="E4818" s="5"/>
      <c r="F4818" s="5"/>
    </row>
    <row r="4819" spans="5:6" x14ac:dyDescent="0.25">
      <c r="E4819" s="5"/>
      <c r="F4819" s="5"/>
    </row>
    <row r="4820" spans="5:6" x14ac:dyDescent="0.25">
      <c r="E4820" s="5"/>
      <c r="F4820" s="5"/>
    </row>
    <row r="4821" spans="5:6" x14ac:dyDescent="0.25">
      <c r="E4821" s="5"/>
      <c r="F4821" s="5"/>
    </row>
    <row r="4822" spans="5:6" x14ac:dyDescent="0.25">
      <c r="E4822" s="5"/>
      <c r="F4822" s="5"/>
    </row>
    <row r="4823" spans="5:6" x14ac:dyDescent="0.25">
      <c r="E4823" s="5"/>
      <c r="F4823" s="5"/>
    </row>
    <row r="4824" spans="5:6" x14ac:dyDescent="0.25">
      <c r="E4824" s="5"/>
      <c r="F4824" s="5"/>
    </row>
    <row r="4825" spans="5:6" x14ac:dyDescent="0.25">
      <c r="E4825" s="5"/>
      <c r="F4825" s="5"/>
    </row>
    <row r="4826" spans="5:6" x14ac:dyDescent="0.25">
      <c r="E4826" s="5"/>
      <c r="F4826" s="5"/>
    </row>
    <row r="4827" spans="5:6" x14ac:dyDescent="0.25">
      <c r="E4827" s="5"/>
      <c r="F4827" s="5"/>
    </row>
    <row r="4828" spans="5:6" x14ac:dyDescent="0.25">
      <c r="E4828" s="5"/>
      <c r="F4828" s="5"/>
    </row>
    <row r="4829" spans="5:6" x14ac:dyDescent="0.25">
      <c r="E4829" s="5"/>
      <c r="F4829" s="5"/>
    </row>
    <row r="4830" spans="5:6" x14ac:dyDescent="0.25">
      <c r="E4830" s="5"/>
      <c r="F4830" s="5"/>
    </row>
    <row r="4831" spans="5:6" x14ac:dyDescent="0.25">
      <c r="E4831" s="5"/>
      <c r="F4831" s="5"/>
    </row>
    <row r="4832" spans="5:6" x14ac:dyDescent="0.25">
      <c r="E4832" s="5"/>
      <c r="F4832" s="5"/>
    </row>
    <row r="4833" spans="5:6" x14ac:dyDescent="0.25">
      <c r="E4833" s="5"/>
      <c r="F4833" s="5"/>
    </row>
    <row r="4834" spans="5:6" x14ac:dyDescent="0.25">
      <c r="E4834" s="5"/>
      <c r="F4834" s="5"/>
    </row>
    <row r="4835" spans="5:6" x14ac:dyDescent="0.25">
      <c r="E4835" s="5"/>
      <c r="F4835" s="5"/>
    </row>
    <row r="4836" spans="5:6" x14ac:dyDescent="0.25">
      <c r="E4836" s="5"/>
      <c r="F4836" s="5"/>
    </row>
    <row r="4837" spans="5:6" x14ac:dyDescent="0.25">
      <c r="E4837" s="5"/>
      <c r="F4837" s="5"/>
    </row>
    <row r="4838" spans="5:6" x14ac:dyDescent="0.25">
      <c r="E4838" s="5"/>
      <c r="F4838" s="5"/>
    </row>
    <row r="4839" spans="5:6" x14ac:dyDescent="0.25">
      <c r="E4839" s="5"/>
      <c r="F4839" s="5"/>
    </row>
    <row r="4840" spans="5:6" x14ac:dyDescent="0.25">
      <c r="E4840" s="5"/>
      <c r="F4840" s="5"/>
    </row>
    <row r="4841" spans="5:6" x14ac:dyDescent="0.25">
      <c r="E4841" s="5"/>
      <c r="F4841" s="5"/>
    </row>
    <row r="4842" spans="5:6" x14ac:dyDescent="0.25">
      <c r="E4842" s="5"/>
      <c r="F4842" s="5"/>
    </row>
    <row r="4843" spans="5:6" x14ac:dyDescent="0.25">
      <c r="E4843" s="5"/>
      <c r="F4843" s="5"/>
    </row>
    <row r="4844" spans="5:6" x14ac:dyDescent="0.25">
      <c r="E4844" s="5"/>
      <c r="F4844" s="5"/>
    </row>
    <row r="4845" spans="5:6" x14ac:dyDescent="0.25">
      <c r="E4845" s="5"/>
      <c r="F4845" s="5"/>
    </row>
    <row r="4846" spans="5:6" x14ac:dyDescent="0.25">
      <c r="E4846" s="5"/>
      <c r="F4846" s="5"/>
    </row>
    <row r="4847" spans="5:6" x14ac:dyDescent="0.25">
      <c r="E4847" s="5"/>
      <c r="F4847" s="5"/>
    </row>
    <row r="4848" spans="5:6" x14ac:dyDescent="0.25">
      <c r="E4848" s="5"/>
      <c r="F4848" s="5"/>
    </row>
    <row r="4849" spans="5:6" x14ac:dyDescent="0.25">
      <c r="E4849" s="5"/>
      <c r="F4849" s="5"/>
    </row>
    <row r="4850" spans="5:6" x14ac:dyDescent="0.25">
      <c r="E4850" s="5"/>
      <c r="F4850" s="5"/>
    </row>
    <row r="4851" spans="5:6" x14ac:dyDescent="0.25">
      <c r="E4851" s="5"/>
      <c r="F4851" s="5"/>
    </row>
    <row r="4852" spans="5:6" x14ac:dyDescent="0.25">
      <c r="E4852" s="5"/>
      <c r="F4852" s="5"/>
    </row>
    <row r="4853" spans="5:6" x14ac:dyDescent="0.25">
      <c r="E4853" s="5"/>
      <c r="F4853" s="5"/>
    </row>
    <row r="4854" spans="5:6" x14ac:dyDescent="0.25">
      <c r="E4854" s="5"/>
      <c r="F4854" s="5"/>
    </row>
    <row r="4855" spans="5:6" x14ac:dyDescent="0.25">
      <c r="E4855" s="5"/>
      <c r="F4855" s="5"/>
    </row>
    <row r="4856" spans="5:6" x14ac:dyDescent="0.25">
      <c r="E4856" s="5"/>
      <c r="F4856" s="5"/>
    </row>
    <row r="4857" spans="5:6" x14ac:dyDescent="0.25">
      <c r="E4857" s="5"/>
      <c r="F4857" s="5"/>
    </row>
    <row r="4858" spans="5:6" x14ac:dyDescent="0.25">
      <c r="E4858" s="5"/>
      <c r="F4858" s="5"/>
    </row>
    <row r="4859" spans="5:6" x14ac:dyDescent="0.25">
      <c r="E4859" s="5"/>
      <c r="F4859" s="5"/>
    </row>
    <row r="4860" spans="5:6" x14ac:dyDescent="0.25">
      <c r="E4860" s="5"/>
      <c r="F4860" s="5"/>
    </row>
    <row r="4861" spans="5:6" x14ac:dyDescent="0.25">
      <c r="E4861" s="5"/>
      <c r="F4861" s="5"/>
    </row>
    <row r="4862" spans="5:6" x14ac:dyDescent="0.25">
      <c r="E4862" s="5"/>
      <c r="F4862" s="5"/>
    </row>
    <row r="4863" spans="5:6" x14ac:dyDescent="0.25">
      <c r="E4863" s="5"/>
      <c r="F4863" s="5"/>
    </row>
    <row r="4864" spans="5:6" x14ac:dyDescent="0.25">
      <c r="E4864" s="5"/>
      <c r="F4864" s="5"/>
    </row>
    <row r="4865" spans="5:6" x14ac:dyDescent="0.25">
      <c r="E4865" s="5"/>
      <c r="F4865" s="5"/>
    </row>
    <row r="4866" spans="5:6" x14ac:dyDescent="0.25">
      <c r="E4866" s="5"/>
      <c r="F4866" s="5"/>
    </row>
    <row r="4867" spans="5:6" x14ac:dyDescent="0.25">
      <c r="E4867" s="5"/>
      <c r="F4867" s="5"/>
    </row>
    <row r="4868" spans="5:6" x14ac:dyDescent="0.25">
      <c r="E4868" s="5"/>
      <c r="F4868" s="5"/>
    </row>
    <row r="4869" spans="5:6" x14ac:dyDescent="0.25">
      <c r="E4869" s="5"/>
      <c r="F4869" s="5"/>
    </row>
    <row r="4870" spans="5:6" x14ac:dyDescent="0.25">
      <c r="E4870" s="5"/>
      <c r="F4870" s="5"/>
    </row>
    <row r="4871" spans="5:6" x14ac:dyDescent="0.25">
      <c r="E4871" s="5"/>
      <c r="F4871" s="5"/>
    </row>
    <row r="4872" spans="5:6" x14ac:dyDescent="0.25">
      <c r="E4872" s="5"/>
      <c r="F4872" s="5"/>
    </row>
    <row r="4873" spans="5:6" x14ac:dyDescent="0.25">
      <c r="E4873" s="5"/>
      <c r="F4873" s="5"/>
    </row>
    <row r="4874" spans="5:6" x14ac:dyDescent="0.25">
      <c r="E4874" s="5"/>
      <c r="F4874" s="5"/>
    </row>
    <row r="4875" spans="5:6" x14ac:dyDescent="0.25">
      <c r="E4875" s="5"/>
      <c r="F4875" s="5"/>
    </row>
    <row r="4876" spans="5:6" x14ac:dyDescent="0.25">
      <c r="E4876" s="5"/>
      <c r="F4876" s="5"/>
    </row>
    <row r="4877" spans="5:6" x14ac:dyDescent="0.25">
      <c r="E4877" s="5"/>
      <c r="F4877" s="5"/>
    </row>
    <row r="4878" spans="5:6" x14ac:dyDescent="0.25">
      <c r="E4878" s="5"/>
      <c r="F4878" s="5"/>
    </row>
    <row r="4879" spans="5:6" x14ac:dyDescent="0.25">
      <c r="E4879" s="5"/>
      <c r="F4879" s="5"/>
    </row>
    <row r="4880" spans="5:6" x14ac:dyDescent="0.25">
      <c r="E4880" s="5"/>
      <c r="F4880" s="5"/>
    </row>
    <row r="4881" spans="5:6" x14ac:dyDescent="0.25">
      <c r="E4881" s="5"/>
      <c r="F4881" s="5"/>
    </row>
    <row r="4882" spans="5:6" x14ac:dyDescent="0.25">
      <c r="E4882" s="5"/>
      <c r="F4882" s="5"/>
    </row>
    <row r="4883" spans="5:6" x14ac:dyDescent="0.25">
      <c r="E4883" s="5"/>
      <c r="F4883" s="5"/>
    </row>
    <row r="4884" spans="5:6" x14ac:dyDescent="0.25">
      <c r="E4884" s="5"/>
      <c r="F4884" s="5"/>
    </row>
    <row r="4885" spans="5:6" x14ac:dyDescent="0.25">
      <c r="E4885" s="5"/>
      <c r="F4885" s="5"/>
    </row>
    <row r="4886" spans="5:6" x14ac:dyDescent="0.25">
      <c r="E4886" s="5"/>
      <c r="F4886" s="5"/>
    </row>
    <row r="4887" spans="5:6" x14ac:dyDescent="0.25">
      <c r="E4887" s="5"/>
      <c r="F4887" s="5"/>
    </row>
    <row r="4888" spans="5:6" x14ac:dyDescent="0.25">
      <c r="E4888" s="5"/>
      <c r="F4888" s="5"/>
    </row>
    <row r="4889" spans="5:6" x14ac:dyDescent="0.25">
      <c r="E4889" s="5"/>
      <c r="F4889" s="5"/>
    </row>
    <row r="4890" spans="5:6" x14ac:dyDescent="0.25">
      <c r="E4890" s="5"/>
      <c r="F4890" s="5"/>
    </row>
    <row r="4891" spans="5:6" x14ac:dyDescent="0.25">
      <c r="E4891" s="5"/>
      <c r="F4891" s="5"/>
    </row>
    <row r="4892" spans="5:6" x14ac:dyDescent="0.25">
      <c r="E4892" s="5"/>
      <c r="F4892" s="5"/>
    </row>
    <row r="4893" spans="5:6" x14ac:dyDescent="0.25">
      <c r="E4893" s="5"/>
      <c r="F4893" s="5"/>
    </row>
    <row r="4894" spans="5:6" x14ac:dyDescent="0.25">
      <c r="E4894" s="5"/>
      <c r="F4894" s="5"/>
    </row>
    <row r="4895" spans="5:6" x14ac:dyDescent="0.25">
      <c r="E4895" s="5"/>
      <c r="F4895" s="5"/>
    </row>
    <row r="4896" spans="5:6" x14ac:dyDescent="0.25">
      <c r="E4896" s="5"/>
      <c r="F4896" s="5"/>
    </row>
    <row r="4897" spans="5:6" x14ac:dyDescent="0.25">
      <c r="E4897" s="5"/>
      <c r="F4897" s="5"/>
    </row>
    <row r="4898" spans="5:6" x14ac:dyDescent="0.25">
      <c r="E4898" s="5"/>
      <c r="F4898" s="5"/>
    </row>
    <row r="4899" spans="5:6" x14ac:dyDescent="0.25">
      <c r="E4899" s="5"/>
      <c r="F4899" s="5"/>
    </row>
    <row r="4900" spans="5:6" x14ac:dyDescent="0.25">
      <c r="E4900" s="5"/>
      <c r="F4900" s="5"/>
    </row>
    <row r="4901" spans="5:6" x14ac:dyDescent="0.25">
      <c r="E4901" s="5"/>
      <c r="F4901" s="5"/>
    </row>
    <row r="4902" spans="5:6" x14ac:dyDescent="0.25">
      <c r="E4902" s="5"/>
      <c r="F4902" s="5"/>
    </row>
    <row r="4903" spans="5:6" x14ac:dyDescent="0.25">
      <c r="E4903" s="5"/>
      <c r="F4903" s="5"/>
    </row>
    <row r="4904" spans="5:6" x14ac:dyDescent="0.25">
      <c r="E4904" s="5"/>
      <c r="F4904" s="5"/>
    </row>
    <row r="4905" spans="5:6" x14ac:dyDescent="0.25">
      <c r="E4905" s="5"/>
      <c r="F4905" s="5"/>
    </row>
    <row r="4906" spans="5:6" x14ac:dyDescent="0.25">
      <c r="E4906" s="5"/>
      <c r="F4906" s="5"/>
    </row>
    <row r="4907" spans="5:6" x14ac:dyDescent="0.25">
      <c r="E4907" s="5"/>
      <c r="F4907" s="5"/>
    </row>
    <row r="4908" spans="5:6" x14ac:dyDescent="0.25">
      <c r="E4908" s="5"/>
      <c r="F4908" s="5"/>
    </row>
    <row r="4909" spans="5:6" x14ac:dyDescent="0.25">
      <c r="E4909" s="5"/>
      <c r="F4909" s="5"/>
    </row>
    <row r="4910" spans="5:6" x14ac:dyDescent="0.25">
      <c r="E4910" s="5"/>
      <c r="F4910" s="5"/>
    </row>
    <row r="4911" spans="5:6" x14ac:dyDescent="0.25">
      <c r="E4911" s="5"/>
      <c r="F4911" s="5"/>
    </row>
    <row r="4912" spans="5:6" x14ac:dyDescent="0.25">
      <c r="E4912" s="5"/>
      <c r="F4912" s="5"/>
    </row>
    <row r="4913" spans="5:6" x14ac:dyDescent="0.25">
      <c r="E4913" s="5"/>
      <c r="F4913" s="5"/>
    </row>
    <row r="4914" spans="5:6" x14ac:dyDescent="0.25">
      <c r="E4914" s="5"/>
      <c r="F4914" s="5"/>
    </row>
    <row r="4915" spans="5:6" x14ac:dyDescent="0.25">
      <c r="E4915" s="5"/>
      <c r="F4915" s="5"/>
    </row>
    <row r="4916" spans="5:6" x14ac:dyDescent="0.25">
      <c r="E4916" s="5"/>
      <c r="F4916" s="5"/>
    </row>
    <row r="4917" spans="5:6" x14ac:dyDescent="0.25">
      <c r="E4917" s="5"/>
      <c r="F4917" s="5"/>
    </row>
    <row r="4918" spans="5:6" x14ac:dyDescent="0.25">
      <c r="E4918" s="5"/>
      <c r="F4918" s="5"/>
    </row>
    <row r="4919" spans="5:6" x14ac:dyDescent="0.25">
      <c r="E4919" s="5"/>
      <c r="F4919" s="5"/>
    </row>
    <row r="4920" spans="5:6" x14ac:dyDescent="0.25">
      <c r="E4920" s="5"/>
      <c r="F4920" s="5"/>
    </row>
    <row r="4921" spans="5:6" x14ac:dyDescent="0.25">
      <c r="E4921" s="5"/>
      <c r="F4921" s="5"/>
    </row>
    <row r="4922" spans="5:6" x14ac:dyDescent="0.25">
      <c r="E4922" s="5"/>
      <c r="F4922" s="5"/>
    </row>
    <row r="4923" spans="5:6" x14ac:dyDescent="0.25">
      <c r="E4923" s="5"/>
      <c r="F4923" s="5"/>
    </row>
    <row r="4924" spans="5:6" x14ac:dyDescent="0.25">
      <c r="E4924" s="5"/>
      <c r="F4924" s="5"/>
    </row>
    <row r="4925" spans="5:6" x14ac:dyDescent="0.25">
      <c r="E4925" s="5"/>
      <c r="F4925" s="5"/>
    </row>
    <row r="4926" spans="5:6" x14ac:dyDescent="0.25">
      <c r="E4926" s="5"/>
      <c r="F4926" s="5"/>
    </row>
    <row r="4927" spans="5:6" x14ac:dyDescent="0.25">
      <c r="E4927" s="5"/>
      <c r="F4927" s="5"/>
    </row>
    <row r="4928" spans="5:6" x14ac:dyDescent="0.25">
      <c r="E4928" s="5"/>
      <c r="F4928" s="5"/>
    </row>
    <row r="4929" spans="5:6" x14ac:dyDescent="0.25">
      <c r="E4929" s="5"/>
      <c r="F4929" s="5"/>
    </row>
    <row r="4930" spans="5:6" x14ac:dyDescent="0.25">
      <c r="E4930" s="5"/>
      <c r="F4930" s="5"/>
    </row>
    <row r="4931" spans="5:6" x14ac:dyDescent="0.25">
      <c r="E4931" s="5"/>
      <c r="F4931" s="5"/>
    </row>
    <row r="4932" spans="5:6" x14ac:dyDescent="0.25">
      <c r="E4932" s="5"/>
      <c r="F4932" s="5"/>
    </row>
    <row r="4933" spans="5:6" x14ac:dyDescent="0.25">
      <c r="E4933" s="5"/>
      <c r="F4933" s="5"/>
    </row>
    <row r="4934" spans="5:6" x14ac:dyDescent="0.25">
      <c r="E4934" s="5"/>
      <c r="F4934" s="5"/>
    </row>
    <row r="4935" spans="5:6" x14ac:dyDescent="0.25">
      <c r="E4935" s="5"/>
      <c r="F4935" s="5"/>
    </row>
    <row r="4936" spans="5:6" x14ac:dyDescent="0.25">
      <c r="E4936" s="5"/>
      <c r="F4936" s="5"/>
    </row>
    <row r="4937" spans="5:6" x14ac:dyDescent="0.25">
      <c r="E4937" s="5"/>
      <c r="F4937" s="5"/>
    </row>
    <row r="4938" spans="5:6" x14ac:dyDescent="0.25">
      <c r="E4938" s="5"/>
      <c r="F4938" s="5"/>
    </row>
    <row r="4939" spans="5:6" x14ac:dyDescent="0.25">
      <c r="E4939" s="5"/>
      <c r="F4939" s="5"/>
    </row>
    <row r="4940" spans="5:6" x14ac:dyDescent="0.25">
      <c r="E4940" s="5"/>
      <c r="F4940" s="5"/>
    </row>
    <row r="4941" spans="5:6" x14ac:dyDescent="0.25">
      <c r="E4941" s="5"/>
      <c r="F4941" s="5"/>
    </row>
    <row r="4942" spans="5:6" x14ac:dyDescent="0.25">
      <c r="E4942" s="5"/>
      <c r="F4942" s="5"/>
    </row>
    <row r="4943" spans="5:6" x14ac:dyDescent="0.25">
      <c r="E4943" s="5"/>
      <c r="F4943" s="5"/>
    </row>
    <row r="4944" spans="5:6" x14ac:dyDescent="0.25">
      <c r="E4944" s="5"/>
      <c r="F4944" s="5"/>
    </row>
    <row r="4945" spans="5:6" x14ac:dyDescent="0.25">
      <c r="E4945" s="5"/>
      <c r="F4945" s="5"/>
    </row>
    <row r="4946" spans="5:6" x14ac:dyDescent="0.25">
      <c r="E4946" s="5"/>
      <c r="F4946" s="5"/>
    </row>
    <row r="4947" spans="5:6" x14ac:dyDescent="0.25">
      <c r="E4947" s="5"/>
      <c r="F4947" s="5"/>
    </row>
    <row r="4948" spans="5:6" x14ac:dyDescent="0.25">
      <c r="E4948" s="5"/>
      <c r="F4948" s="5"/>
    </row>
    <row r="4949" spans="5:6" x14ac:dyDescent="0.25">
      <c r="E4949" s="5"/>
      <c r="F4949" s="5"/>
    </row>
    <row r="4950" spans="5:6" x14ac:dyDescent="0.25">
      <c r="E4950" s="5"/>
      <c r="F4950" s="5"/>
    </row>
    <row r="4951" spans="5:6" x14ac:dyDescent="0.25">
      <c r="E4951" s="5"/>
      <c r="F4951" s="5"/>
    </row>
    <row r="4952" spans="5:6" x14ac:dyDescent="0.25">
      <c r="E4952" s="5"/>
      <c r="F4952" s="5"/>
    </row>
    <row r="4953" spans="5:6" x14ac:dyDescent="0.25">
      <c r="E4953" s="5"/>
      <c r="F4953" s="5"/>
    </row>
    <row r="4954" spans="5:6" x14ac:dyDescent="0.25">
      <c r="E4954" s="5"/>
      <c r="F4954" s="5"/>
    </row>
    <row r="4955" spans="5:6" x14ac:dyDescent="0.25">
      <c r="E4955" s="5"/>
      <c r="F4955" s="5"/>
    </row>
    <row r="4956" spans="5:6" x14ac:dyDescent="0.25">
      <c r="E4956" s="5"/>
      <c r="F4956" s="5"/>
    </row>
    <row r="4957" spans="5:6" x14ac:dyDescent="0.25">
      <c r="E4957" s="5"/>
      <c r="F4957" s="5"/>
    </row>
    <row r="4958" spans="5:6" x14ac:dyDescent="0.25">
      <c r="E4958" s="5"/>
      <c r="F4958" s="5"/>
    </row>
    <row r="4959" spans="5:6" x14ac:dyDescent="0.25">
      <c r="E4959" s="5"/>
      <c r="F4959" s="5"/>
    </row>
    <row r="4960" spans="5:6" x14ac:dyDescent="0.25">
      <c r="E4960" s="5"/>
      <c r="F4960" s="5"/>
    </row>
    <row r="4961" spans="5:6" x14ac:dyDescent="0.25">
      <c r="E4961" s="5"/>
      <c r="F4961" s="5"/>
    </row>
    <row r="4962" spans="5:6" x14ac:dyDescent="0.25">
      <c r="E4962" s="5"/>
      <c r="F4962" s="5"/>
    </row>
    <row r="4963" spans="5:6" x14ac:dyDescent="0.25">
      <c r="E4963" s="5"/>
      <c r="F4963" s="5"/>
    </row>
    <row r="4964" spans="5:6" x14ac:dyDescent="0.25">
      <c r="E4964" s="5"/>
      <c r="F4964" s="5"/>
    </row>
    <row r="4965" spans="5:6" x14ac:dyDescent="0.25">
      <c r="E4965" s="5"/>
      <c r="F4965" s="5"/>
    </row>
    <row r="4966" spans="5:6" x14ac:dyDescent="0.25">
      <c r="E4966" s="5"/>
      <c r="F4966" s="5"/>
    </row>
    <row r="4967" spans="5:6" x14ac:dyDescent="0.25">
      <c r="E4967" s="5"/>
      <c r="F4967" s="5"/>
    </row>
    <row r="4968" spans="5:6" x14ac:dyDescent="0.25">
      <c r="E4968" s="5"/>
      <c r="F4968" s="5"/>
    </row>
    <row r="4969" spans="5:6" x14ac:dyDescent="0.25">
      <c r="E4969" s="5"/>
      <c r="F4969" s="5"/>
    </row>
    <row r="4970" spans="5:6" x14ac:dyDescent="0.25">
      <c r="E4970" s="5"/>
      <c r="F4970" s="5"/>
    </row>
    <row r="4971" spans="5:6" x14ac:dyDescent="0.25">
      <c r="E4971" s="5"/>
      <c r="F4971" s="5"/>
    </row>
    <row r="4972" spans="5:6" x14ac:dyDescent="0.25">
      <c r="E4972" s="5"/>
      <c r="F4972" s="5"/>
    </row>
    <row r="4973" spans="5:6" x14ac:dyDescent="0.25">
      <c r="E4973" s="5"/>
      <c r="F4973" s="5"/>
    </row>
    <row r="4974" spans="5:6" x14ac:dyDescent="0.25">
      <c r="E4974" s="5"/>
      <c r="F4974" s="5"/>
    </row>
    <row r="4975" spans="5:6" x14ac:dyDescent="0.25">
      <c r="E4975" s="5"/>
      <c r="F4975" s="5"/>
    </row>
    <row r="4976" spans="5:6" x14ac:dyDescent="0.25">
      <c r="E4976" s="5"/>
      <c r="F4976" s="5"/>
    </row>
    <row r="4977" spans="5:15" x14ac:dyDescent="0.25">
      <c r="E4977" s="5"/>
      <c r="F4977" s="5"/>
    </row>
    <row r="4978" spans="5:15" x14ac:dyDescent="0.25">
      <c r="E4978" s="5"/>
      <c r="F4978" s="5"/>
    </row>
    <row r="4979" spans="5:15" x14ac:dyDescent="0.25">
      <c r="E4979" s="5"/>
      <c r="F4979" s="5"/>
    </row>
    <row r="4980" spans="5:15" x14ac:dyDescent="0.25">
      <c r="E4980" s="5"/>
      <c r="F4980" s="5"/>
    </row>
    <row r="4981" spans="5:15" x14ac:dyDescent="0.25">
      <c r="E4981" s="5"/>
      <c r="F4981" s="5"/>
    </row>
    <row r="4982" spans="5:15" x14ac:dyDescent="0.25">
      <c r="E4982" s="5"/>
      <c r="F4982" s="5"/>
    </row>
    <row r="4983" spans="5:15" x14ac:dyDescent="0.25">
      <c r="E4983" s="5"/>
      <c r="F4983" s="5"/>
    </row>
    <row r="4984" spans="5:15" x14ac:dyDescent="0.25">
      <c r="E4984" s="5"/>
      <c r="F4984" s="5"/>
    </row>
    <row r="4985" spans="5:15" x14ac:dyDescent="0.25">
      <c r="E4985" s="5"/>
      <c r="F4985" s="5"/>
    </row>
    <row r="4986" spans="5:15" x14ac:dyDescent="0.25">
      <c r="E4986" s="5"/>
      <c r="F4986" s="5"/>
      <c r="O4986" s="5"/>
    </row>
    <row r="4987" spans="5:15" x14ac:dyDescent="0.25">
      <c r="E4987" s="5"/>
      <c r="F4987" s="5"/>
    </row>
    <row r="4988" spans="5:15" x14ac:dyDescent="0.25">
      <c r="E4988" s="5"/>
      <c r="F4988" s="5"/>
    </row>
    <row r="4989" spans="5:15" x14ac:dyDescent="0.25">
      <c r="E4989" s="5"/>
      <c r="F4989" s="5"/>
    </row>
    <row r="4990" spans="5:15" x14ac:dyDescent="0.25">
      <c r="E4990" s="5"/>
      <c r="F4990" s="5"/>
    </row>
    <row r="4991" spans="5:15" x14ac:dyDescent="0.25">
      <c r="E4991" s="5"/>
      <c r="F4991" s="5"/>
    </row>
    <row r="4992" spans="5:15" x14ac:dyDescent="0.25">
      <c r="E4992" s="5"/>
      <c r="F4992" s="5"/>
    </row>
    <row r="4993" spans="5:11" x14ac:dyDescent="0.25">
      <c r="E4993" s="5"/>
      <c r="F4993" s="5"/>
    </row>
    <row r="4994" spans="5:11" x14ac:dyDescent="0.25">
      <c r="E4994" s="5"/>
      <c r="F4994" s="5"/>
      <c r="K4994" s="5"/>
    </row>
    <row r="4995" spans="5:11" x14ac:dyDescent="0.25">
      <c r="E4995" s="5"/>
      <c r="F4995" s="5"/>
    </row>
    <row r="4996" spans="5:11" x14ac:dyDescent="0.25">
      <c r="E4996" s="5"/>
      <c r="F4996" s="5"/>
    </row>
    <row r="4997" spans="5:11" x14ac:dyDescent="0.25">
      <c r="E4997" s="5"/>
      <c r="F4997" s="5"/>
    </row>
    <row r="4998" spans="5:11" x14ac:dyDescent="0.25">
      <c r="E4998" s="5"/>
      <c r="F4998" s="5"/>
    </row>
    <row r="4999" spans="5:11" x14ac:dyDescent="0.25">
      <c r="E4999" s="5"/>
      <c r="F4999" s="5"/>
    </row>
    <row r="5000" spans="5:11" x14ac:dyDescent="0.25">
      <c r="E5000" s="5"/>
      <c r="F5000" s="5"/>
    </row>
    <row r="5001" spans="5:11" x14ac:dyDescent="0.25">
      <c r="E5001" s="5"/>
      <c r="F5001" s="5"/>
    </row>
    <row r="5002" spans="5:11" x14ac:dyDescent="0.25">
      <c r="E5002" s="5"/>
      <c r="F5002" s="5"/>
    </row>
    <row r="5003" spans="5:11" x14ac:dyDescent="0.25">
      <c r="E5003" s="5"/>
      <c r="F5003" s="5"/>
    </row>
    <row r="5004" spans="5:11" x14ac:dyDescent="0.25">
      <c r="E5004" s="5"/>
      <c r="F5004" s="5"/>
    </row>
    <row r="5005" spans="5:11" x14ac:dyDescent="0.25">
      <c r="E5005" s="5"/>
      <c r="F5005" s="5"/>
    </row>
    <row r="5006" spans="5:11" x14ac:dyDescent="0.25">
      <c r="E5006" s="5"/>
      <c r="F5006" s="5"/>
    </row>
    <row r="5007" spans="5:11" x14ac:dyDescent="0.25">
      <c r="E5007" s="5"/>
      <c r="F5007" s="5"/>
    </row>
    <row r="5008" spans="5:11" x14ac:dyDescent="0.25">
      <c r="E5008" s="5"/>
      <c r="F5008" s="5"/>
    </row>
    <row r="5009" spans="5:6" x14ac:dyDescent="0.25">
      <c r="E5009" s="5"/>
      <c r="F5009" s="5"/>
    </row>
    <row r="5010" spans="5:6" x14ac:dyDescent="0.25">
      <c r="E5010" s="5"/>
      <c r="F5010" s="5"/>
    </row>
    <row r="5011" spans="5:6" x14ac:dyDescent="0.25">
      <c r="E5011" s="5"/>
      <c r="F5011" s="5"/>
    </row>
    <row r="5012" spans="5:6" x14ac:dyDescent="0.25">
      <c r="E5012" s="5"/>
      <c r="F5012" s="5"/>
    </row>
    <row r="5013" spans="5:6" x14ac:dyDescent="0.25">
      <c r="E5013" s="5"/>
      <c r="F5013" s="5"/>
    </row>
    <row r="5014" spans="5:6" x14ac:dyDescent="0.25">
      <c r="E5014" s="5"/>
      <c r="F5014" s="5"/>
    </row>
    <row r="5015" spans="5:6" x14ac:dyDescent="0.25">
      <c r="E5015" s="5"/>
      <c r="F5015" s="5"/>
    </row>
    <row r="5016" spans="5:6" x14ac:dyDescent="0.25">
      <c r="E5016" s="5"/>
      <c r="F5016" s="5"/>
    </row>
    <row r="5017" spans="5:6" x14ac:dyDescent="0.25">
      <c r="E5017" s="5"/>
      <c r="F5017" s="5"/>
    </row>
    <row r="5018" spans="5:6" x14ac:dyDescent="0.25">
      <c r="E5018" s="5"/>
      <c r="F5018" s="5"/>
    </row>
    <row r="5019" spans="5:6" x14ac:dyDescent="0.25">
      <c r="E5019" s="5"/>
      <c r="F5019" s="5"/>
    </row>
    <row r="5020" spans="5:6" x14ac:dyDescent="0.25">
      <c r="E5020" s="5"/>
      <c r="F5020" s="5"/>
    </row>
    <row r="5021" spans="5:6" x14ac:dyDescent="0.25">
      <c r="E5021" s="5"/>
      <c r="F5021" s="5"/>
    </row>
    <row r="5022" spans="5:6" x14ac:dyDescent="0.25">
      <c r="E5022" s="5"/>
      <c r="F5022" s="5"/>
    </row>
    <row r="5023" spans="5:6" x14ac:dyDescent="0.25">
      <c r="E5023" s="5"/>
      <c r="F5023" s="5"/>
    </row>
    <row r="5024" spans="5:6" x14ac:dyDescent="0.25">
      <c r="E5024" s="5"/>
      <c r="F5024" s="5"/>
    </row>
    <row r="5025" spans="5:6" x14ac:dyDescent="0.25">
      <c r="E5025" s="5"/>
      <c r="F5025" s="5"/>
    </row>
    <row r="5026" spans="5:6" x14ac:dyDescent="0.25">
      <c r="E5026" s="5"/>
      <c r="F5026" s="5"/>
    </row>
    <row r="5027" spans="5:6" x14ac:dyDescent="0.25">
      <c r="E5027" s="5"/>
      <c r="F5027" s="5"/>
    </row>
    <row r="5028" spans="5:6" x14ac:dyDescent="0.25">
      <c r="E5028" s="5"/>
      <c r="F5028" s="5"/>
    </row>
    <row r="5029" spans="5:6" x14ac:dyDescent="0.25">
      <c r="E5029" s="5"/>
      <c r="F5029" s="5"/>
    </row>
    <row r="5030" spans="5:6" x14ac:dyDescent="0.25">
      <c r="E5030" s="5"/>
      <c r="F5030" s="5"/>
    </row>
    <row r="5031" spans="5:6" x14ac:dyDescent="0.25">
      <c r="E5031" s="5"/>
      <c r="F5031" s="5"/>
    </row>
    <row r="5032" spans="5:6" x14ac:dyDescent="0.25">
      <c r="E5032" s="5"/>
      <c r="F5032" s="5"/>
    </row>
    <row r="5033" spans="5:6" x14ac:dyDescent="0.25">
      <c r="E5033" s="5"/>
      <c r="F5033" s="5"/>
    </row>
    <row r="5034" spans="5:6" x14ac:dyDescent="0.25">
      <c r="E5034" s="5"/>
      <c r="F5034" s="5"/>
    </row>
    <row r="5035" spans="5:6" x14ac:dyDescent="0.25">
      <c r="E5035" s="5"/>
      <c r="F5035" s="5"/>
    </row>
    <row r="5036" spans="5:6" x14ac:dyDescent="0.25">
      <c r="E5036" s="5"/>
      <c r="F5036" s="5"/>
    </row>
    <row r="5037" spans="5:6" x14ac:dyDescent="0.25">
      <c r="E5037" s="5"/>
      <c r="F5037" s="5"/>
    </row>
    <row r="5038" spans="5:6" x14ac:dyDescent="0.25">
      <c r="E5038" s="5"/>
      <c r="F5038" s="5"/>
    </row>
    <row r="5039" spans="5:6" x14ac:dyDescent="0.25">
      <c r="E5039" s="5"/>
      <c r="F5039" s="5"/>
    </row>
    <row r="5040" spans="5:6" x14ac:dyDescent="0.25">
      <c r="E5040" s="5"/>
      <c r="F5040" s="5"/>
    </row>
    <row r="5041" spans="5:6" x14ac:dyDescent="0.25">
      <c r="E5041" s="5"/>
      <c r="F5041" s="5"/>
    </row>
    <row r="5042" spans="5:6" x14ac:dyDescent="0.25">
      <c r="E5042" s="5"/>
      <c r="F5042" s="5"/>
    </row>
    <row r="5043" spans="5:6" x14ac:dyDescent="0.25">
      <c r="E5043" s="5"/>
      <c r="F5043" s="5"/>
    </row>
    <row r="5044" spans="5:6" x14ac:dyDescent="0.25">
      <c r="E5044" s="5"/>
      <c r="F5044" s="5"/>
    </row>
    <row r="5045" spans="5:6" x14ac:dyDescent="0.25">
      <c r="E5045" s="5"/>
      <c r="F5045" s="5"/>
    </row>
    <row r="5046" spans="5:6" x14ac:dyDescent="0.25">
      <c r="E5046" s="5"/>
      <c r="F5046" s="5"/>
    </row>
    <row r="5047" spans="5:6" x14ac:dyDescent="0.25">
      <c r="E5047" s="5"/>
      <c r="F5047" s="5"/>
    </row>
    <row r="5048" spans="5:6" x14ac:dyDescent="0.25">
      <c r="E5048" s="5"/>
      <c r="F5048" s="5"/>
    </row>
    <row r="5049" spans="5:6" x14ac:dyDescent="0.25">
      <c r="E5049" s="5"/>
      <c r="F5049" s="5"/>
    </row>
    <row r="5050" spans="5:6" x14ac:dyDescent="0.25">
      <c r="E5050" s="5"/>
      <c r="F5050" s="5"/>
    </row>
    <row r="5051" spans="5:6" x14ac:dyDescent="0.25">
      <c r="E5051" s="5"/>
      <c r="F5051" s="5"/>
    </row>
    <row r="5052" spans="5:6" x14ac:dyDescent="0.25">
      <c r="E5052" s="5"/>
      <c r="F5052" s="5"/>
    </row>
    <row r="5053" spans="5:6" x14ac:dyDescent="0.25">
      <c r="E5053" s="5"/>
      <c r="F5053" s="5"/>
    </row>
    <row r="5054" spans="5:6" x14ac:dyDescent="0.25">
      <c r="E5054" s="5"/>
      <c r="F5054" s="5"/>
    </row>
    <row r="5055" spans="5:6" x14ac:dyDescent="0.25">
      <c r="E5055" s="5"/>
      <c r="F5055" s="5"/>
    </row>
    <row r="5056" spans="5:6" x14ac:dyDescent="0.25">
      <c r="E5056" s="5"/>
      <c r="F5056" s="5"/>
    </row>
    <row r="5057" spans="5:6" x14ac:dyDescent="0.25">
      <c r="E5057" s="5"/>
      <c r="F5057" s="5"/>
    </row>
    <row r="5058" spans="5:6" x14ac:dyDescent="0.25">
      <c r="E5058" s="5"/>
      <c r="F5058" s="5"/>
    </row>
    <row r="5059" spans="5:6" x14ac:dyDescent="0.25">
      <c r="E5059" s="5"/>
      <c r="F5059" s="5"/>
    </row>
    <row r="5060" spans="5:6" x14ac:dyDescent="0.25">
      <c r="E5060" s="5"/>
      <c r="F5060" s="5"/>
    </row>
    <row r="5061" spans="5:6" x14ac:dyDescent="0.25">
      <c r="E5061" s="5"/>
      <c r="F5061" s="5"/>
    </row>
    <row r="5062" spans="5:6" x14ac:dyDescent="0.25">
      <c r="E5062" s="5"/>
      <c r="F5062" s="5"/>
    </row>
    <row r="5063" spans="5:6" x14ac:dyDescent="0.25">
      <c r="E5063" s="5"/>
      <c r="F5063" s="5"/>
    </row>
    <row r="5064" spans="5:6" x14ac:dyDescent="0.25">
      <c r="E5064" s="5"/>
      <c r="F5064" s="5"/>
    </row>
    <row r="5065" spans="5:6" x14ac:dyDescent="0.25">
      <c r="E5065" s="5"/>
      <c r="F5065" s="5"/>
    </row>
    <row r="5066" spans="5:6" x14ac:dyDescent="0.25">
      <c r="E5066" s="5"/>
      <c r="F5066" s="5"/>
    </row>
    <row r="5067" spans="5:6" x14ac:dyDescent="0.25">
      <c r="E5067" s="5"/>
      <c r="F5067" s="5"/>
    </row>
    <row r="5068" spans="5:6" x14ac:dyDescent="0.25">
      <c r="E5068" s="5"/>
      <c r="F5068" s="5"/>
    </row>
    <row r="5069" spans="5:6" x14ac:dyDescent="0.25">
      <c r="E5069" s="5"/>
      <c r="F5069" s="5"/>
    </row>
    <row r="5070" spans="5:6" x14ac:dyDescent="0.25">
      <c r="E5070" s="5"/>
      <c r="F5070" s="5"/>
    </row>
    <row r="5071" spans="5:6" x14ac:dyDescent="0.25">
      <c r="E5071" s="5"/>
      <c r="F5071" s="5"/>
    </row>
    <row r="5072" spans="5:6" x14ac:dyDescent="0.25">
      <c r="E5072" s="5"/>
      <c r="F5072" s="5"/>
    </row>
    <row r="5073" spans="5:6" x14ac:dyDescent="0.25">
      <c r="E5073" s="5"/>
      <c r="F5073" s="5"/>
    </row>
    <row r="5074" spans="5:6" x14ac:dyDescent="0.25">
      <c r="E5074" s="5"/>
      <c r="F5074" s="5"/>
    </row>
    <row r="5075" spans="5:6" x14ac:dyDescent="0.25">
      <c r="E5075" s="5"/>
      <c r="F5075" s="5"/>
    </row>
    <row r="5076" spans="5:6" x14ac:dyDescent="0.25">
      <c r="E5076" s="5"/>
      <c r="F5076" s="5"/>
    </row>
    <row r="5077" spans="5:6" x14ac:dyDescent="0.25">
      <c r="E5077" s="5"/>
      <c r="F5077" s="5"/>
    </row>
    <row r="5078" spans="5:6" x14ac:dyDescent="0.25">
      <c r="E5078" s="5"/>
      <c r="F5078" s="5"/>
    </row>
    <row r="5079" spans="5:6" x14ac:dyDescent="0.25">
      <c r="E5079" s="5"/>
      <c r="F5079" s="5"/>
    </row>
    <row r="5080" spans="5:6" x14ac:dyDescent="0.25">
      <c r="E5080" s="5"/>
      <c r="F5080" s="5"/>
    </row>
    <row r="5081" spans="5:6" x14ac:dyDescent="0.25">
      <c r="E5081" s="5"/>
      <c r="F5081" s="5"/>
    </row>
    <row r="5082" spans="5:6" x14ac:dyDescent="0.25">
      <c r="E5082" s="5"/>
      <c r="F5082" s="5"/>
    </row>
    <row r="5083" spans="5:6" x14ac:dyDescent="0.25">
      <c r="E5083" s="5"/>
      <c r="F5083" s="5"/>
    </row>
    <row r="5084" spans="5:6" x14ac:dyDescent="0.25">
      <c r="E5084" s="5"/>
      <c r="F5084" s="5"/>
    </row>
    <row r="5085" spans="5:6" x14ac:dyDescent="0.25">
      <c r="E5085" s="5"/>
      <c r="F5085" s="5"/>
    </row>
    <row r="5086" spans="5:6" x14ac:dyDescent="0.25">
      <c r="E5086" s="5"/>
      <c r="F5086" s="5"/>
    </row>
    <row r="5087" spans="5:6" x14ac:dyDescent="0.25">
      <c r="E5087" s="5"/>
      <c r="F5087" s="5"/>
    </row>
    <row r="5088" spans="5:6" x14ac:dyDescent="0.25">
      <c r="E5088" s="5"/>
      <c r="F5088" s="5"/>
    </row>
    <row r="5089" spans="5:6" x14ac:dyDescent="0.25">
      <c r="E5089" s="5"/>
      <c r="F5089" s="5"/>
    </row>
    <row r="5090" spans="5:6" x14ac:dyDescent="0.25">
      <c r="E5090" s="5"/>
      <c r="F5090" s="5"/>
    </row>
    <row r="5091" spans="5:6" x14ac:dyDescent="0.25">
      <c r="E5091" s="5"/>
      <c r="F5091" s="5"/>
    </row>
    <row r="5092" spans="5:6" x14ac:dyDescent="0.25">
      <c r="E5092" s="5"/>
      <c r="F5092" s="5"/>
    </row>
    <row r="5093" spans="5:6" x14ac:dyDescent="0.25">
      <c r="E5093" s="5"/>
      <c r="F5093" s="5"/>
    </row>
    <row r="5094" spans="5:6" x14ac:dyDescent="0.25">
      <c r="E5094" s="5"/>
      <c r="F5094" s="5"/>
    </row>
    <row r="5095" spans="5:6" x14ac:dyDescent="0.25">
      <c r="E5095" s="5"/>
      <c r="F5095" s="5"/>
    </row>
    <row r="5096" spans="5:6" x14ac:dyDescent="0.25">
      <c r="E5096" s="5"/>
      <c r="F5096" s="5"/>
    </row>
    <row r="5097" spans="5:6" x14ac:dyDescent="0.25">
      <c r="E5097" s="5"/>
      <c r="F5097" s="5"/>
    </row>
    <row r="5098" spans="5:6" x14ac:dyDescent="0.25">
      <c r="E5098" s="5"/>
      <c r="F5098" s="5"/>
    </row>
    <row r="5099" spans="5:6" x14ac:dyDescent="0.25">
      <c r="E5099" s="5"/>
      <c r="F5099" s="5"/>
    </row>
    <row r="5100" spans="5:6" x14ac:dyDescent="0.25">
      <c r="E5100" s="5"/>
      <c r="F5100" s="5"/>
    </row>
    <row r="5101" spans="5:6" x14ac:dyDescent="0.25">
      <c r="E5101" s="5"/>
      <c r="F5101" s="5"/>
    </row>
    <row r="5102" spans="5:6" x14ac:dyDescent="0.25">
      <c r="E5102" s="5"/>
      <c r="F5102" s="5"/>
    </row>
    <row r="5103" spans="5:6" x14ac:dyDescent="0.25">
      <c r="E5103" s="5"/>
      <c r="F5103" s="5"/>
    </row>
    <row r="5104" spans="5:6" x14ac:dyDescent="0.25">
      <c r="E5104" s="5"/>
      <c r="F5104" s="5"/>
    </row>
    <row r="5105" spans="5:6" x14ac:dyDescent="0.25">
      <c r="E5105" s="5"/>
      <c r="F5105" s="5"/>
    </row>
    <row r="5106" spans="5:6" x14ac:dyDescent="0.25">
      <c r="E5106" s="5"/>
      <c r="F5106" s="5"/>
    </row>
    <row r="5107" spans="5:6" x14ac:dyDescent="0.25">
      <c r="E5107" s="5"/>
      <c r="F5107" s="5"/>
    </row>
    <row r="5108" spans="5:6" x14ac:dyDescent="0.25">
      <c r="E5108" s="5"/>
      <c r="F5108" s="5"/>
    </row>
    <row r="5109" spans="5:6" x14ac:dyDescent="0.25">
      <c r="E5109" s="5"/>
      <c r="F5109" s="5"/>
    </row>
    <row r="5110" spans="5:6" x14ac:dyDescent="0.25">
      <c r="E5110" s="5"/>
      <c r="F5110" s="5"/>
    </row>
    <row r="5111" spans="5:6" x14ac:dyDescent="0.25">
      <c r="E5111" s="5"/>
      <c r="F5111" s="5"/>
    </row>
    <row r="5112" spans="5:6" x14ac:dyDescent="0.25">
      <c r="E5112" s="5"/>
      <c r="F5112" s="5"/>
    </row>
    <row r="5113" spans="5:6" x14ac:dyDescent="0.25">
      <c r="E5113" s="5"/>
      <c r="F5113" s="5"/>
    </row>
    <row r="5114" spans="5:6" x14ac:dyDescent="0.25">
      <c r="E5114" s="5"/>
      <c r="F5114" s="5"/>
    </row>
    <row r="5115" spans="5:6" x14ac:dyDescent="0.25">
      <c r="E5115" s="5"/>
      <c r="F5115" s="5"/>
    </row>
    <row r="5116" spans="5:6" x14ac:dyDescent="0.25">
      <c r="E5116" s="5"/>
      <c r="F5116" s="5"/>
    </row>
    <row r="5117" spans="5:6" x14ac:dyDescent="0.25">
      <c r="E5117" s="5"/>
      <c r="F5117" s="5"/>
    </row>
    <row r="5118" spans="5:6" x14ac:dyDescent="0.25">
      <c r="E5118" s="5"/>
      <c r="F5118" s="5"/>
    </row>
    <row r="5119" spans="5:6" x14ac:dyDescent="0.25">
      <c r="E5119" s="5"/>
      <c r="F5119" s="5"/>
    </row>
    <row r="5120" spans="5:6" x14ac:dyDescent="0.25">
      <c r="E5120" s="5"/>
      <c r="F5120" s="5"/>
    </row>
    <row r="5121" spans="5:6" x14ac:dyDescent="0.25">
      <c r="E5121" s="5"/>
      <c r="F5121" s="5"/>
    </row>
    <row r="5122" spans="5:6" x14ac:dyDescent="0.25">
      <c r="E5122" s="5"/>
      <c r="F5122" s="5"/>
    </row>
    <row r="5123" spans="5:6" x14ac:dyDescent="0.25">
      <c r="E5123" s="5"/>
      <c r="F5123" s="5"/>
    </row>
    <row r="5124" spans="5:6" x14ac:dyDescent="0.25">
      <c r="E5124" s="5"/>
      <c r="F5124" s="5"/>
    </row>
    <row r="5125" spans="5:6" x14ac:dyDescent="0.25">
      <c r="E5125" s="5"/>
      <c r="F5125" s="5"/>
    </row>
    <row r="5126" spans="5:6" x14ac:dyDescent="0.25">
      <c r="E5126" s="5"/>
      <c r="F5126" s="5"/>
    </row>
    <row r="5127" spans="5:6" x14ac:dyDescent="0.25">
      <c r="E5127" s="5"/>
      <c r="F5127" s="5"/>
    </row>
    <row r="5128" spans="5:6" x14ac:dyDescent="0.25">
      <c r="E5128" s="5"/>
      <c r="F5128" s="5"/>
    </row>
    <row r="5129" spans="5:6" x14ac:dyDescent="0.25">
      <c r="E5129" s="5"/>
      <c r="F5129" s="5"/>
    </row>
    <row r="5130" spans="5:6" x14ac:dyDescent="0.25">
      <c r="E5130" s="5"/>
      <c r="F5130" s="5"/>
    </row>
    <row r="5131" spans="5:6" x14ac:dyDescent="0.25">
      <c r="E5131" s="5"/>
      <c r="F5131" s="5"/>
    </row>
    <row r="5132" spans="5:6" x14ac:dyDescent="0.25">
      <c r="E5132" s="5"/>
      <c r="F5132" s="5"/>
    </row>
    <row r="5133" spans="5:6" x14ac:dyDescent="0.25">
      <c r="E5133" s="5"/>
      <c r="F5133" s="5"/>
    </row>
    <row r="5134" spans="5:6" x14ac:dyDescent="0.25">
      <c r="E5134" s="5"/>
      <c r="F5134" s="5"/>
    </row>
    <row r="5135" spans="5:6" x14ac:dyDescent="0.25">
      <c r="E5135" s="5"/>
      <c r="F5135" s="5"/>
    </row>
    <row r="5136" spans="5:6" x14ac:dyDescent="0.25">
      <c r="E5136" s="5"/>
      <c r="F5136" s="5"/>
    </row>
    <row r="5137" spans="5:6" x14ac:dyDescent="0.25">
      <c r="E5137" s="5"/>
      <c r="F5137" s="5"/>
    </row>
    <row r="5138" spans="5:6" x14ac:dyDescent="0.25">
      <c r="E5138" s="5"/>
      <c r="F5138" s="5"/>
    </row>
    <row r="5139" spans="5:6" x14ac:dyDescent="0.25">
      <c r="E5139" s="5"/>
      <c r="F5139" s="5"/>
    </row>
    <row r="5140" spans="5:6" x14ac:dyDescent="0.25">
      <c r="E5140" s="5"/>
      <c r="F5140" s="5"/>
    </row>
    <row r="5141" spans="5:6" x14ac:dyDescent="0.25">
      <c r="E5141" s="5"/>
      <c r="F5141" s="5"/>
    </row>
    <row r="5142" spans="5:6" x14ac:dyDescent="0.25">
      <c r="E5142" s="5"/>
      <c r="F5142" s="5"/>
    </row>
    <row r="5143" spans="5:6" x14ac:dyDescent="0.25">
      <c r="E5143" s="5"/>
      <c r="F5143" s="5"/>
    </row>
    <row r="5144" spans="5:6" x14ac:dyDescent="0.25">
      <c r="E5144" s="5"/>
      <c r="F5144" s="5"/>
    </row>
    <row r="5145" spans="5:6" x14ac:dyDescent="0.25">
      <c r="E5145" s="5"/>
      <c r="F5145" s="5"/>
    </row>
    <row r="5146" spans="5:6" x14ac:dyDescent="0.25">
      <c r="E5146" s="5"/>
      <c r="F5146" s="5"/>
    </row>
    <row r="5147" spans="5:6" x14ac:dyDescent="0.25">
      <c r="E5147" s="5"/>
      <c r="F5147" s="5"/>
    </row>
    <row r="5148" spans="5:6" x14ac:dyDescent="0.25">
      <c r="E5148" s="5"/>
      <c r="F5148" s="5"/>
    </row>
    <row r="5149" spans="5:6" x14ac:dyDescent="0.25">
      <c r="E5149" s="5"/>
      <c r="F5149" s="5"/>
    </row>
    <row r="5150" spans="5:6" x14ac:dyDescent="0.25">
      <c r="E5150" s="5"/>
      <c r="F5150" s="5"/>
    </row>
    <row r="5151" spans="5:6" x14ac:dyDescent="0.25">
      <c r="E5151" s="5"/>
      <c r="F5151" s="5"/>
    </row>
    <row r="5152" spans="5:6" x14ac:dyDescent="0.25">
      <c r="E5152" s="5"/>
      <c r="F5152" s="5"/>
    </row>
    <row r="5153" spans="5:17" x14ac:dyDescent="0.25">
      <c r="E5153" s="5"/>
      <c r="F5153" s="5"/>
    </row>
    <row r="5154" spans="5:17" x14ac:dyDescent="0.25">
      <c r="E5154" s="5"/>
      <c r="F5154" s="5"/>
    </row>
    <row r="5155" spans="5:17" x14ac:dyDescent="0.25">
      <c r="E5155" s="5"/>
      <c r="F5155" s="5"/>
    </row>
    <row r="5156" spans="5:17" x14ac:dyDescent="0.25">
      <c r="E5156" s="5"/>
      <c r="F5156" s="5"/>
    </row>
    <row r="5157" spans="5:17" x14ac:dyDescent="0.25">
      <c r="E5157" s="5"/>
      <c r="F5157" s="5"/>
    </row>
    <row r="5158" spans="5:17" x14ac:dyDescent="0.25">
      <c r="E5158" s="5"/>
      <c r="F5158" s="5"/>
    </row>
    <row r="5159" spans="5:17" x14ac:dyDescent="0.25">
      <c r="E5159" s="5"/>
      <c r="F5159" s="5"/>
    </row>
    <row r="5160" spans="5:17" x14ac:dyDescent="0.25">
      <c r="E5160" s="5"/>
      <c r="F5160" s="5"/>
    </row>
    <row r="5161" spans="5:17" x14ac:dyDescent="0.25">
      <c r="E5161" s="5"/>
      <c r="F5161" s="5"/>
    </row>
    <row r="5162" spans="5:17" x14ac:dyDescent="0.25">
      <c r="E5162" s="5"/>
      <c r="F5162" s="5"/>
    </row>
    <row r="5163" spans="5:17" x14ac:dyDescent="0.25">
      <c r="E5163" s="5"/>
      <c r="F5163" s="5"/>
    </row>
    <row r="5164" spans="5:17" x14ac:dyDescent="0.25">
      <c r="E5164" s="5"/>
      <c r="F5164" s="5"/>
    </row>
    <row r="5165" spans="5:17" x14ac:dyDescent="0.25">
      <c r="E5165" s="5"/>
      <c r="F5165" s="5"/>
    </row>
    <row r="5166" spans="5:17" x14ac:dyDescent="0.25">
      <c r="E5166" s="5"/>
      <c r="F5166" s="5"/>
    </row>
    <row r="5167" spans="5:17" x14ac:dyDescent="0.25">
      <c r="E5167" s="5"/>
      <c r="F5167" s="5"/>
    </row>
    <row r="5168" spans="5:17" x14ac:dyDescent="0.25">
      <c r="E5168" s="5"/>
      <c r="F5168" s="5"/>
      <c r="H5168" s="5"/>
      <c r="I5168" s="5"/>
      <c r="Q5168" s="5"/>
    </row>
    <row r="5169" spans="5:13" x14ac:dyDescent="0.25">
      <c r="E5169" s="5"/>
      <c r="F5169" s="5"/>
      <c r="M5169" s="5"/>
    </row>
    <row r="5170" spans="5:13" x14ac:dyDescent="0.25">
      <c r="E5170" s="5"/>
      <c r="F5170" s="5"/>
    </row>
    <row r="5171" spans="5:13" x14ac:dyDescent="0.25">
      <c r="E5171" s="5"/>
      <c r="F5171" s="5"/>
    </row>
    <row r="5172" spans="5:13" x14ac:dyDescent="0.25">
      <c r="E5172" s="5"/>
      <c r="F5172" s="5"/>
    </row>
    <row r="5173" spans="5:13" x14ac:dyDescent="0.25">
      <c r="E5173" s="5"/>
      <c r="F5173" s="5"/>
    </row>
    <row r="5174" spans="5:13" x14ac:dyDescent="0.25">
      <c r="E5174" s="5"/>
      <c r="F5174" s="5"/>
    </row>
    <row r="5175" spans="5:13" x14ac:dyDescent="0.25">
      <c r="E5175" s="5"/>
      <c r="F5175" s="5"/>
    </row>
    <row r="5176" spans="5:13" x14ac:dyDescent="0.25">
      <c r="E5176" s="5"/>
      <c r="F5176" s="5"/>
    </row>
    <row r="5177" spans="5:13" x14ac:dyDescent="0.25">
      <c r="E5177" s="5"/>
      <c r="F5177" s="5"/>
    </row>
    <row r="5178" spans="5:13" x14ac:dyDescent="0.25">
      <c r="E5178" s="5"/>
      <c r="F5178" s="5"/>
    </row>
    <row r="5179" spans="5:13" x14ac:dyDescent="0.25">
      <c r="E5179" s="5"/>
      <c r="F5179" s="5"/>
    </row>
    <row r="5180" spans="5:13" x14ac:dyDescent="0.25">
      <c r="E5180" s="5"/>
      <c r="F5180" s="5"/>
    </row>
    <row r="5181" spans="5:13" x14ac:dyDescent="0.25">
      <c r="E5181" s="5"/>
      <c r="F5181" s="5"/>
    </row>
    <row r="5182" spans="5:13" x14ac:dyDescent="0.25">
      <c r="E5182" s="5"/>
      <c r="F5182" s="5"/>
    </row>
    <row r="5183" spans="5:13" x14ac:dyDescent="0.25">
      <c r="E5183" s="5"/>
      <c r="F5183" s="5"/>
    </row>
    <row r="5184" spans="5:13" x14ac:dyDescent="0.25">
      <c r="E5184" s="5"/>
      <c r="F5184" s="5"/>
    </row>
    <row r="5185" spans="5:6" x14ac:dyDescent="0.25">
      <c r="E5185" s="5"/>
      <c r="F5185" s="5"/>
    </row>
    <row r="5186" spans="5:6" x14ac:dyDescent="0.25">
      <c r="E5186" s="5"/>
      <c r="F5186" s="5"/>
    </row>
    <row r="5187" spans="5:6" x14ac:dyDescent="0.25">
      <c r="E5187" s="5"/>
      <c r="F5187" s="5"/>
    </row>
    <row r="5188" spans="5:6" x14ac:dyDescent="0.25">
      <c r="E5188" s="5"/>
      <c r="F5188" s="5"/>
    </row>
    <row r="5189" spans="5:6" x14ac:dyDescent="0.25">
      <c r="E5189" s="5"/>
      <c r="F5189" s="5"/>
    </row>
    <row r="5190" spans="5:6" x14ac:dyDescent="0.25">
      <c r="E5190" s="5"/>
      <c r="F5190" s="5"/>
    </row>
    <row r="5191" spans="5:6" x14ac:dyDescent="0.25">
      <c r="E5191" s="5"/>
      <c r="F5191" s="5"/>
    </row>
    <row r="5192" spans="5:6" x14ac:dyDescent="0.25">
      <c r="E5192" s="5"/>
      <c r="F5192" s="5"/>
    </row>
    <row r="5193" spans="5:6" x14ac:dyDescent="0.25">
      <c r="E5193" s="5"/>
      <c r="F5193" s="5"/>
    </row>
    <row r="5194" spans="5:6" x14ac:dyDescent="0.25">
      <c r="E5194" s="5"/>
      <c r="F5194" s="5"/>
    </row>
    <row r="5195" spans="5:6" x14ac:dyDescent="0.25">
      <c r="E5195" s="5"/>
      <c r="F5195" s="5"/>
    </row>
    <row r="5196" spans="5:6" x14ac:dyDescent="0.25">
      <c r="E5196" s="5"/>
      <c r="F5196" s="5"/>
    </row>
    <row r="5197" spans="5:6" x14ac:dyDescent="0.25">
      <c r="E5197" s="5"/>
      <c r="F5197" s="5"/>
    </row>
    <row r="5198" spans="5:6" x14ac:dyDescent="0.25">
      <c r="E5198" s="5"/>
      <c r="F5198" s="5"/>
    </row>
    <row r="5199" spans="5:6" x14ac:dyDescent="0.25">
      <c r="E5199" s="5"/>
      <c r="F5199" s="5"/>
    </row>
    <row r="5200" spans="5:6" x14ac:dyDescent="0.25">
      <c r="E5200" s="5"/>
      <c r="F5200" s="5"/>
    </row>
    <row r="5201" spans="5:6" x14ac:dyDescent="0.25">
      <c r="E5201" s="5"/>
      <c r="F5201" s="5"/>
    </row>
    <row r="5202" spans="5:6" x14ac:dyDescent="0.25">
      <c r="E5202" s="5"/>
      <c r="F5202" s="5"/>
    </row>
    <row r="5203" spans="5:6" x14ac:dyDescent="0.25">
      <c r="E5203" s="5"/>
      <c r="F5203" s="5"/>
    </row>
    <row r="5204" spans="5:6" x14ac:dyDescent="0.25">
      <c r="E5204" s="5"/>
      <c r="F5204" s="5"/>
    </row>
    <row r="5205" spans="5:6" x14ac:dyDescent="0.25">
      <c r="E5205" s="5"/>
      <c r="F5205" s="5"/>
    </row>
    <row r="5206" spans="5:6" x14ac:dyDescent="0.25">
      <c r="E5206" s="5"/>
      <c r="F5206" s="5"/>
    </row>
    <row r="5207" spans="5:6" x14ac:dyDescent="0.25">
      <c r="E5207" s="5"/>
      <c r="F5207" s="5"/>
    </row>
    <row r="5208" spans="5:6" x14ac:dyDescent="0.25">
      <c r="E5208" s="5"/>
      <c r="F5208" s="5"/>
    </row>
    <row r="5209" spans="5:6" x14ac:dyDescent="0.25">
      <c r="E5209" s="5"/>
      <c r="F5209" s="5"/>
    </row>
    <row r="5210" spans="5:6" x14ac:dyDescent="0.25">
      <c r="E5210" s="5"/>
      <c r="F5210" s="5"/>
    </row>
    <row r="5211" spans="5:6" x14ac:dyDescent="0.25">
      <c r="E5211" s="5"/>
      <c r="F5211" s="5"/>
    </row>
    <row r="5212" spans="5:6" x14ac:dyDescent="0.25">
      <c r="E5212" s="5"/>
      <c r="F5212" s="5"/>
    </row>
    <row r="5213" spans="5:6" x14ac:dyDescent="0.25">
      <c r="E5213" s="5"/>
      <c r="F5213" s="5"/>
    </row>
    <row r="5214" spans="5:6" x14ac:dyDescent="0.25">
      <c r="E5214" s="5"/>
      <c r="F5214" s="5"/>
    </row>
    <row r="5215" spans="5:6" x14ac:dyDescent="0.25">
      <c r="E5215" s="5"/>
      <c r="F5215" s="5"/>
    </row>
    <row r="5216" spans="5:6" x14ac:dyDescent="0.25">
      <c r="E5216" s="5"/>
      <c r="F5216" s="5"/>
    </row>
    <row r="5217" spans="5:6" x14ac:dyDescent="0.25">
      <c r="E5217" s="5"/>
      <c r="F5217" s="5"/>
    </row>
    <row r="5218" spans="5:6" x14ac:dyDescent="0.25">
      <c r="E5218" s="5"/>
      <c r="F5218" s="5"/>
    </row>
    <row r="5219" spans="5:6" x14ac:dyDescent="0.25">
      <c r="E5219" s="5"/>
      <c r="F5219" s="5"/>
    </row>
    <row r="5220" spans="5:6" x14ac:dyDescent="0.25">
      <c r="E5220" s="5"/>
      <c r="F5220" s="5"/>
    </row>
    <row r="5221" spans="5:6" x14ac:dyDescent="0.25">
      <c r="E5221" s="5"/>
      <c r="F5221" s="5"/>
    </row>
    <row r="5222" spans="5:6" x14ac:dyDescent="0.25">
      <c r="E5222" s="5"/>
      <c r="F5222" s="5"/>
    </row>
    <row r="5223" spans="5:6" x14ac:dyDescent="0.25">
      <c r="E5223" s="5"/>
      <c r="F5223" s="5"/>
    </row>
    <row r="5224" spans="5:6" x14ac:dyDescent="0.25">
      <c r="E5224" s="5"/>
      <c r="F5224" s="5"/>
    </row>
    <row r="5225" spans="5:6" x14ac:dyDescent="0.25">
      <c r="E5225" s="5"/>
      <c r="F5225" s="5"/>
    </row>
    <row r="5226" spans="5:6" x14ac:dyDescent="0.25">
      <c r="E5226" s="5"/>
      <c r="F5226" s="5"/>
    </row>
    <row r="5227" spans="5:6" x14ac:dyDescent="0.25">
      <c r="E5227" s="5"/>
      <c r="F5227" s="5"/>
    </row>
    <row r="5228" spans="5:6" x14ac:dyDescent="0.25">
      <c r="E5228" s="5"/>
      <c r="F5228" s="5"/>
    </row>
    <row r="5229" spans="5:6" x14ac:dyDescent="0.25">
      <c r="E5229" s="5"/>
      <c r="F5229" s="5"/>
    </row>
    <row r="5230" spans="5:6" x14ac:dyDescent="0.25">
      <c r="E5230" s="5"/>
      <c r="F5230" s="5"/>
    </row>
    <row r="5231" spans="5:6" x14ac:dyDescent="0.25">
      <c r="E5231" s="5"/>
      <c r="F5231" s="5"/>
    </row>
    <row r="5232" spans="5:6" x14ac:dyDescent="0.25">
      <c r="E5232" s="5"/>
      <c r="F5232" s="5"/>
    </row>
    <row r="5233" spans="5:6" x14ac:dyDescent="0.25">
      <c r="E5233" s="5"/>
      <c r="F5233" s="5"/>
    </row>
    <row r="5234" spans="5:6" x14ac:dyDescent="0.25">
      <c r="E5234" s="5"/>
      <c r="F5234" s="5"/>
    </row>
    <row r="5235" spans="5:6" x14ac:dyDescent="0.25">
      <c r="E5235" s="5"/>
      <c r="F5235" s="5"/>
    </row>
    <row r="5236" spans="5:6" x14ac:dyDescent="0.25">
      <c r="E5236" s="5"/>
      <c r="F5236" s="5"/>
    </row>
    <row r="5237" spans="5:6" x14ac:dyDescent="0.25">
      <c r="E5237" s="5"/>
      <c r="F5237" s="5"/>
    </row>
    <row r="5238" spans="5:6" x14ac:dyDescent="0.25">
      <c r="E5238" s="5"/>
      <c r="F5238" s="5"/>
    </row>
    <row r="5239" spans="5:6" x14ac:dyDescent="0.25">
      <c r="E5239" s="5"/>
      <c r="F5239" s="5"/>
    </row>
    <row r="5240" spans="5:6" x14ac:dyDescent="0.25">
      <c r="E5240" s="5"/>
      <c r="F5240" s="5"/>
    </row>
    <row r="5241" spans="5:6" x14ac:dyDescent="0.25">
      <c r="E5241" s="5"/>
      <c r="F5241" s="5"/>
    </row>
    <row r="5242" spans="5:6" x14ac:dyDescent="0.25">
      <c r="E5242" s="5"/>
      <c r="F5242" s="5"/>
    </row>
    <row r="5243" spans="5:6" x14ac:dyDescent="0.25">
      <c r="E5243" s="5"/>
      <c r="F5243" s="5"/>
    </row>
    <row r="5244" spans="5:6" x14ac:dyDescent="0.25">
      <c r="E5244" s="5"/>
      <c r="F5244" s="5"/>
    </row>
    <row r="5245" spans="5:6" x14ac:dyDescent="0.25">
      <c r="E5245" s="5"/>
      <c r="F5245" s="5"/>
    </row>
    <row r="5246" spans="5:6" x14ac:dyDescent="0.25">
      <c r="E5246" s="5"/>
      <c r="F5246" s="5"/>
    </row>
    <row r="5247" spans="5:6" x14ac:dyDescent="0.25">
      <c r="E5247" s="5"/>
      <c r="F5247" s="5"/>
    </row>
    <row r="5248" spans="5:6" x14ac:dyDescent="0.25">
      <c r="E5248" s="5"/>
      <c r="F5248" s="5"/>
    </row>
    <row r="5249" spans="5:6" x14ac:dyDescent="0.25">
      <c r="E5249" s="5"/>
      <c r="F5249" s="5"/>
    </row>
    <row r="5250" spans="5:6" x14ac:dyDescent="0.25">
      <c r="E5250" s="5"/>
      <c r="F5250" s="5"/>
    </row>
    <row r="5251" spans="5:6" x14ac:dyDescent="0.25">
      <c r="E5251" s="5"/>
      <c r="F5251" s="5"/>
    </row>
    <row r="5252" spans="5:6" x14ac:dyDescent="0.25">
      <c r="E5252" s="5"/>
      <c r="F5252" s="5"/>
    </row>
    <row r="5253" spans="5:6" x14ac:dyDescent="0.25">
      <c r="E5253" s="5"/>
      <c r="F5253" s="5"/>
    </row>
    <row r="5254" spans="5:6" x14ac:dyDescent="0.25">
      <c r="E5254" s="5"/>
      <c r="F5254" s="5"/>
    </row>
    <row r="5255" spans="5:6" x14ac:dyDescent="0.25">
      <c r="E5255" s="5"/>
      <c r="F5255" s="5"/>
    </row>
    <row r="5256" spans="5:6" x14ac:dyDescent="0.25">
      <c r="E5256" s="5"/>
      <c r="F5256" s="5"/>
    </row>
    <row r="5257" spans="5:6" x14ac:dyDescent="0.25">
      <c r="E5257" s="5"/>
      <c r="F5257" s="5"/>
    </row>
    <row r="5258" spans="5:6" x14ac:dyDescent="0.25">
      <c r="E5258" s="5"/>
      <c r="F5258" s="5"/>
    </row>
    <row r="5259" spans="5:6" x14ac:dyDescent="0.25">
      <c r="E5259" s="5"/>
      <c r="F5259" s="5"/>
    </row>
    <row r="5260" spans="5:6" x14ac:dyDescent="0.25">
      <c r="E5260" s="5"/>
      <c r="F5260" s="5"/>
    </row>
    <row r="5261" spans="5:6" x14ac:dyDescent="0.25">
      <c r="E5261" s="5"/>
      <c r="F5261" s="5"/>
    </row>
    <row r="5262" spans="5:6" x14ac:dyDescent="0.25">
      <c r="E5262" s="5"/>
      <c r="F5262" s="5"/>
    </row>
    <row r="5263" spans="5:6" x14ac:dyDescent="0.25">
      <c r="E5263" s="5"/>
      <c r="F5263" s="5"/>
    </row>
    <row r="5264" spans="5:6" x14ac:dyDescent="0.25">
      <c r="E5264" s="5"/>
      <c r="F5264" s="5"/>
    </row>
    <row r="5265" spans="5:6" x14ac:dyDescent="0.25">
      <c r="E5265" s="5"/>
      <c r="F5265" s="5"/>
    </row>
    <row r="5266" spans="5:6" x14ac:dyDescent="0.25">
      <c r="E5266" s="5"/>
      <c r="F5266" s="5"/>
    </row>
    <row r="5267" spans="5:6" x14ac:dyDescent="0.25">
      <c r="E5267" s="5"/>
      <c r="F5267" s="5"/>
    </row>
    <row r="5268" spans="5:6" x14ac:dyDescent="0.25">
      <c r="E5268" s="5"/>
      <c r="F5268" s="5"/>
    </row>
    <row r="5269" spans="5:6" x14ac:dyDescent="0.25">
      <c r="E5269" s="5"/>
      <c r="F5269" s="5"/>
    </row>
    <row r="5270" spans="5:6" x14ac:dyDescent="0.25">
      <c r="E5270" s="5"/>
      <c r="F5270" s="5"/>
    </row>
    <row r="5271" spans="5:6" x14ac:dyDescent="0.25">
      <c r="E5271" s="5"/>
      <c r="F5271" s="5"/>
    </row>
    <row r="5272" spans="5:6" x14ac:dyDescent="0.25">
      <c r="E5272" s="5"/>
      <c r="F5272" s="5"/>
    </row>
    <row r="5273" spans="5:6" x14ac:dyDescent="0.25">
      <c r="E5273" s="5"/>
      <c r="F5273" s="5"/>
    </row>
    <row r="5274" spans="5:6" x14ac:dyDescent="0.25">
      <c r="E5274" s="5"/>
      <c r="F5274" s="5"/>
    </row>
    <row r="5275" spans="5:6" x14ac:dyDescent="0.25">
      <c r="E5275" s="5"/>
      <c r="F5275" s="5"/>
    </row>
    <row r="5276" spans="5:6" x14ac:dyDescent="0.25">
      <c r="E5276" s="5"/>
      <c r="F5276" s="5"/>
    </row>
    <row r="5277" spans="5:6" x14ac:dyDescent="0.25">
      <c r="E5277" s="5"/>
      <c r="F5277" s="5"/>
    </row>
    <row r="5278" spans="5:6" x14ac:dyDescent="0.25">
      <c r="E5278" s="5"/>
      <c r="F5278" s="5"/>
    </row>
    <row r="5279" spans="5:6" x14ac:dyDescent="0.25">
      <c r="E5279" s="5"/>
      <c r="F5279" s="5"/>
    </row>
    <row r="5280" spans="5:6" x14ac:dyDescent="0.25">
      <c r="E5280" s="5"/>
      <c r="F5280" s="5"/>
    </row>
    <row r="5281" spans="5:6" x14ac:dyDescent="0.25">
      <c r="E5281" s="5"/>
      <c r="F5281" s="5"/>
    </row>
    <row r="5282" spans="5:6" x14ac:dyDescent="0.25">
      <c r="E5282" s="5"/>
      <c r="F5282" s="5"/>
    </row>
    <row r="5283" spans="5:6" x14ac:dyDescent="0.25">
      <c r="E5283" s="5"/>
      <c r="F5283" s="5"/>
    </row>
    <row r="5284" spans="5:6" x14ac:dyDescent="0.25">
      <c r="E5284" s="5"/>
      <c r="F5284" s="5"/>
    </row>
    <row r="5285" spans="5:6" x14ac:dyDescent="0.25">
      <c r="E5285" s="5"/>
      <c r="F5285" s="5"/>
    </row>
    <row r="5286" spans="5:6" x14ac:dyDescent="0.25">
      <c r="E5286" s="5"/>
      <c r="F5286" s="5"/>
    </row>
    <row r="5287" spans="5:6" x14ac:dyDescent="0.25">
      <c r="E5287" s="5"/>
      <c r="F5287" s="5"/>
    </row>
    <row r="5288" spans="5:6" x14ac:dyDescent="0.25">
      <c r="E5288" s="5"/>
      <c r="F5288" s="5"/>
    </row>
    <row r="5289" spans="5:6" x14ac:dyDescent="0.25">
      <c r="E5289" s="5"/>
      <c r="F5289" s="5"/>
    </row>
    <row r="5290" spans="5:6" x14ac:dyDescent="0.25">
      <c r="E5290" s="5"/>
      <c r="F5290" s="5"/>
    </row>
    <row r="5291" spans="5:6" x14ac:dyDescent="0.25">
      <c r="E5291" s="5"/>
      <c r="F5291" s="5"/>
    </row>
    <row r="5292" spans="5:6" x14ac:dyDescent="0.25">
      <c r="E5292" s="5"/>
      <c r="F5292" s="5"/>
    </row>
    <row r="5293" spans="5:6" x14ac:dyDescent="0.25">
      <c r="E5293" s="5"/>
      <c r="F5293" s="5"/>
    </row>
    <row r="5294" spans="5:6" x14ac:dyDescent="0.25">
      <c r="E5294" s="5"/>
      <c r="F5294" s="5"/>
    </row>
    <row r="5295" spans="5:6" x14ac:dyDescent="0.25">
      <c r="E5295" s="5"/>
      <c r="F5295" s="5"/>
    </row>
    <row r="5296" spans="5:6" x14ac:dyDescent="0.25">
      <c r="E5296" s="5"/>
      <c r="F5296" s="5"/>
    </row>
    <row r="5297" spans="5:6" x14ac:dyDescent="0.25">
      <c r="E5297" s="5"/>
      <c r="F5297" s="5"/>
    </row>
    <row r="5298" spans="5:6" x14ac:dyDescent="0.25">
      <c r="E5298" s="5"/>
      <c r="F5298" s="5"/>
    </row>
    <row r="5299" spans="5:6" x14ac:dyDescent="0.25">
      <c r="E5299" s="5"/>
      <c r="F5299" s="5"/>
    </row>
    <row r="5300" spans="5:6" x14ac:dyDescent="0.25">
      <c r="E5300" s="5"/>
      <c r="F5300" s="5"/>
    </row>
    <row r="5301" spans="5:6" x14ac:dyDescent="0.25">
      <c r="E5301" s="5"/>
      <c r="F5301" s="5"/>
    </row>
    <row r="5302" spans="5:6" x14ac:dyDescent="0.25">
      <c r="E5302" s="5"/>
      <c r="F5302" s="5"/>
    </row>
    <row r="5303" spans="5:6" x14ac:dyDescent="0.25">
      <c r="E5303" s="5"/>
      <c r="F5303" s="5"/>
    </row>
    <row r="5304" spans="5:6" x14ac:dyDescent="0.25">
      <c r="E5304" s="5"/>
      <c r="F5304" s="5"/>
    </row>
    <row r="5305" spans="5:6" x14ac:dyDescent="0.25">
      <c r="E5305" s="5"/>
      <c r="F5305" s="5"/>
    </row>
    <row r="5306" spans="5:6" x14ac:dyDescent="0.25">
      <c r="E5306" s="5"/>
      <c r="F5306" s="5"/>
    </row>
    <row r="5307" spans="5:6" x14ac:dyDescent="0.25">
      <c r="E5307" s="5"/>
      <c r="F5307" s="5"/>
    </row>
    <row r="5308" spans="5:6" x14ac:dyDescent="0.25">
      <c r="E5308" s="5"/>
      <c r="F5308" s="5"/>
    </row>
    <row r="5309" spans="5:6" x14ac:dyDescent="0.25">
      <c r="E5309" s="5"/>
      <c r="F5309" s="5"/>
    </row>
    <row r="5310" spans="5:6" x14ac:dyDescent="0.25">
      <c r="E5310" s="5"/>
      <c r="F5310" s="5"/>
    </row>
    <row r="5311" spans="5:6" x14ac:dyDescent="0.25">
      <c r="E5311" s="5"/>
      <c r="F5311" s="5"/>
    </row>
    <row r="5312" spans="5:6" x14ac:dyDescent="0.25">
      <c r="E5312" s="5"/>
      <c r="F5312" s="5"/>
    </row>
    <row r="5313" spans="5:11" x14ac:dyDescent="0.25">
      <c r="E5313" s="5"/>
      <c r="F5313" s="5"/>
    </row>
    <row r="5314" spans="5:11" x14ac:dyDescent="0.25">
      <c r="E5314" s="5"/>
      <c r="F5314" s="5"/>
    </row>
    <row r="5315" spans="5:11" x14ac:dyDescent="0.25">
      <c r="E5315" s="5"/>
      <c r="F5315" s="5"/>
    </row>
    <row r="5316" spans="5:11" x14ac:dyDescent="0.25">
      <c r="E5316" s="5"/>
      <c r="F5316" s="5"/>
    </row>
    <row r="5317" spans="5:11" x14ac:dyDescent="0.25">
      <c r="E5317" s="5"/>
      <c r="F5317" s="5"/>
    </row>
    <row r="5318" spans="5:11" x14ac:dyDescent="0.25">
      <c r="E5318" s="5"/>
      <c r="F5318" s="5"/>
    </row>
    <row r="5319" spans="5:11" x14ac:dyDescent="0.25">
      <c r="E5319" s="5"/>
      <c r="F5319" s="5"/>
    </row>
    <row r="5320" spans="5:11" x14ac:dyDescent="0.25">
      <c r="E5320" s="5"/>
      <c r="F5320" s="5"/>
    </row>
    <row r="5321" spans="5:11" x14ac:dyDescent="0.25">
      <c r="E5321" s="5"/>
      <c r="F5321" s="5"/>
      <c r="K5321" s="5"/>
    </row>
    <row r="5322" spans="5:11" x14ac:dyDescent="0.25">
      <c r="E5322" s="5"/>
      <c r="F5322" s="5"/>
    </row>
    <row r="5323" spans="5:11" x14ac:dyDescent="0.25">
      <c r="E5323" s="5"/>
      <c r="F5323" s="5"/>
    </row>
    <row r="5324" spans="5:11" x14ac:dyDescent="0.25">
      <c r="E5324" s="5"/>
      <c r="F5324" s="5"/>
    </row>
    <row r="5325" spans="5:11" x14ac:dyDescent="0.25">
      <c r="E5325" s="5"/>
      <c r="F5325" s="5"/>
    </row>
    <row r="5326" spans="5:11" x14ac:dyDescent="0.25">
      <c r="E5326" s="5"/>
      <c r="F5326" s="5"/>
    </row>
    <row r="5327" spans="5:11" x14ac:dyDescent="0.25">
      <c r="E5327" s="5"/>
      <c r="F5327" s="5"/>
    </row>
    <row r="5328" spans="5:11" x14ac:dyDescent="0.25">
      <c r="E5328" s="5"/>
      <c r="F5328" s="5"/>
    </row>
    <row r="5329" spans="5:6" x14ac:dyDescent="0.25">
      <c r="E5329" s="5"/>
      <c r="F5329" s="5"/>
    </row>
    <row r="5330" spans="5:6" x14ac:dyDescent="0.25">
      <c r="E5330" s="5"/>
      <c r="F5330" s="5"/>
    </row>
    <row r="5331" spans="5:6" x14ac:dyDescent="0.25">
      <c r="E5331" s="5"/>
      <c r="F5331" s="5"/>
    </row>
    <row r="5332" spans="5:6" x14ac:dyDescent="0.25">
      <c r="E5332" s="5"/>
      <c r="F5332" s="5"/>
    </row>
    <row r="5333" spans="5:6" x14ac:dyDescent="0.25">
      <c r="E5333" s="5"/>
      <c r="F5333" s="5"/>
    </row>
    <row r="5334" spans="5:6" x14ac:dyDescent="0.25">
      <c r="E5334" s="5"/>
      <c r="F5334" s="5"/>
    </row>
    <row r="5335" spans="5:6" x14ac:dyDescent="0.25">
      <c r="E5335" s="5"/>
      <c r="F5335" s="5"/>
    </row>
    <row r="5336" spans="5:6" x14ac:dyDescent="0.25">
      <c r="E5336" s="5"/>
      <c r="F5336" s="5"/>
    </row>
    <row r="5337" spans="5:6" x14ac:dyDescent="0.25">
      <c r="E5337" s="5"/>
      <c r="F5337" s="5"/>
    </row>
    <row r="5338" spans="5:6" x14ac:dyDescent="0.25">
      <c r="E5338" s="5"/>
      <c r="F5338" s="5"/>
    </row>
    <row r="5339" spans="5:6" x14ac:dyDescent="0.25">
      <c r="E5339" s="5"/>
      <c r="F5339" s="5"/>
    </row>
    <row r="5340" spans="5:6" x14ac:dyDescent="0.25">
      <c r="E5340" s="5"/>
      <c r="F5340" s="5"/>
    </row>
    <row r="5341" spans="5:6" x14ac:dyDescent="0.25">
      <c r="E5341" s="5"/>
      <c r="F5341" s="5"/>
    </row>
    <row r="5342" spans="5:6" x14ac:dyDescent="0.25">
      <c r="E5342" s="5"/>
      <c r="F5342" s="5"/>
    </row>
    <row r="5343" spans="5:6" x14ac:dyDescent="0.25">
      <c r="E5343" s="5"/>
      <c r="F5343" s="5"/>
    </row>
    <row r="5344" spans="5:6" x14ac:dyDescent="0.25">
      <c r="E5344" s="5"/>
      <c r="F5344" s="5"/>
    </row>
    <row r="5345" spans="5:6" x14ac:dyDescent="0.25">
      <c r="E5345" s="5"/>
      <c r="F5345" s="5"/>
    </row>
    <row r="5346" spans="5:6" x14ac:dyDescent="0.25">
      <c r="E5346" s="5"/>
      <c r="F5346" s="5"/>
    </row>
    <row r="5347" spans="5:6" x14ac:dyDescent="0.25">
      <c r="E5347" s="5"/>
      <c r="F5347" s="5"/>
    </row>
    <row r="5348" spans="5:6" x14ac:dyDescent="0.25">
      <c r="E5348" s="5"/>
      <c r="F5348" s="5"/>
    </row>
    <row r="5349" spans="5:6" x14ac:dyDescent="0.25">
      <c r="E5349" s="5"/>
      <c r="F5349" s="5"/>
    </row>
    <row r="5350" spans="5:6" x14ac:dyDescent="0.25">
      <c r="E5350" s="5"/>
      <c r="F5350" s="5"/>
    </row>
    <row r="5351" spans="5:6" x14ac:dyDescent="0.25">
      <c r="E5351" s="5"/>
      <c r="F5351" s="5"/>
    </row>
    <row r="5352" spans="5:6" x14ac:dyDescent="0.25">
      <c r="E5352" s="5"/>
      <c r="F5352" s="5"/>
    </row>
    <row r="5353" spans="5:6" x14ac:dyDescent="0.25">
      <c r="E5353" s="5"/>
      <c r="F5353" s="5"/>
    </row>
    <row r="5354" spans="5:6" x14ac:dyDescent="0.25">
      <c r="E5354" s="5"/>
      <c r="F5354" s="5"/>
    </row>
    <row r="5355" spans="5:6" x14ac:dyDescent="0.25">
      <c r="E5355" s="5"/>
      <c r="F5355" s="5"/>
    </row>
    <row r="5356" spans="5:6" x14ac:dyDescent="0.25">
      <c r="E5356" s="5"/>
      <c r="F5356" s="5"/>
    </row>
    <row r="5357" spans="5:6" x14ac:dyDescent="0.25">
      <c r="E5357" s="5"/>
      <c r="F5357" s="5"/>
    </row>
    <row r="5358" spans="5:6" x14ac:dyDescent="0.25">
      <c r="E5358" s="5"/>
      <c r="F5358" s="5"/>
    </row>
    <row r="5359" spans="5:6" x14ac:dyDescent="0.25">
      <c r="E5359" s="5"/>
      <c r="F5359" s="5"/>
    </row>
    <row r="5360" spans="5:6" x14ac:dyDescent="0.25">
      <c r="E5360" s="5"/>
      <c r="F5360" s="5"/>
    </row>
    <row r="5361" spans="5:6" x14ac:dyDescent="0.25">
      <c r="E5361" s="5"/>
      <c r="F5361" s="5"/>
    </row>
    <row r="5362" spans="5:6" x14ac:dyDescent="0.25">
      <c r="E5362" s="5"/>
      <c r="F5362" s="5"/>
    </row>
    <row r="5363" spans="5:6" x14ac:dyDescent="0.25">
      <c r="E5363" s="5"/>
      <c r="F5363" s="5"/>
    </row>
    <row r="5364" spans="5:6" x14ac:dyDescent="0.25">
      <c r="E5364" s="5"/>
      <c r="F5364" s="5"/>
    </row>
    <row r="5365" spans="5:6" x14ac:dyDescent="0.25">
      <c r="E5365" s="5"/>
      <c r="F5365" s="5"/>
    </row>
    <row r="5366" spans="5:6" x14ac:dyDescent="0.25">
      <c r="E5366" s="5"/>
      <c r="F5366" s="5"/>
    </row>
    <row r="5367" spans="5:6" x14ac:dyDescent="0.25">
      <c r="E5367" s="5"/>
      <c r="F5367" s="5"/>
    </row>
    <row r="5368" spans="5:6" x14ac:dyDescent="0.25">
      <c r="E5368" s="5"/>
      <c r="F5368" s="5"/>
    </row>
    <row r="5369" spans="5:6" x14ac:dyDescent="0.25">
      <c r="E5369" s="5"/>
      <c r="F5369" s="5"/>
    </row>
    <row r="5370" spans="5:6" x14ac:dyDescent="0.25">
      <c r="E5370" s="5"/>
      <c r="F5370" s="5"/>
    </row>
    <row r="5371" spans="5:6" x14ac:dyDescent="0.25">
      <c r="E5371" s="5"/>
      <c r="F5371" s="5"/>
    </row>
    <row r="5372" spans="5:6" x14ac:dyDescent="0.25">
      <c r="E5372" s="5"/>
      <c r="F5372" s="5"/>
    </row>
    <row r="5373" spans="5:6" x14ac:dyDescent="0.25">
      <c r="E5373" s="5"/>
      <c r="F5373" s="5"/>
    </row>
    <row r="5374" spans="5:6" x14ac:dyDescent="0.25">
      <c r="E5374" s="5"/>
      <c r="F5374" s="5"/>
    </row>
    <row r="5375" spans="5:6" x14ac:dyDescent="0.25">
      <c r="E5375" s="5"/>
      <c r="F5375" s="5"/>
    </row>
    <row r="5376" spans="5:6" x14ac:dyDescent="0.25">
      <c r="E5376" s="5"/>
      <c r="F5376" s="5"/>
    </row>
    <row r="5377" spans="5:6" x14ac:dyDescent="0.25">
      <c r="E5377" s="5"/>
      <c r="F5377" s="5"/>
    </row>
    <row r="5378" spans="5:6" x14ac:dyDescent="0.25">
      <c r="E5378" s="5"/>
      <c r="F5378" s="5"/>
    </row>
    <row r="5379" spans="5:6" x14ac:dyDescent="0.25">
      <c r="E5379" s="5"/>
      <c r="F5379" s="5"/>
    </row>
    <row r="5380" spans="5:6" x14ac:dyDescent="0.25">
      <c r="E5380" s="5"/>
      <c r="F5380" s="5"/>
    </row>
    <row r="5381" spans="5:6" x14ac:dyDescent="0.25">
      <c r="E5381" s="5"/>
      <c r="F5381" s="5"/>
    </row>
    <row r="5382" spans="5:6" x14ac:dyDescent="0.25">
      <c r="E5382" s="5"/>
      <c r="F5382" s="5"/>
    </row>
    <row r="5383" spans="5:6" x14ac:dyDescent="0.25">
      <c r="E5383" s="5"/>
      <c r="F5383" s="5"/>
    </row>
    <row r="5384" spans="5:6" x14ac:dyDescent="0.25">
      <c r="E5384" s="5"/>
      <c r="F5384" s="5"/>
    </row>
    <row r="5385" spans="5:6" x14ac:dyDescent="0.25">
      <c r="E5385" s="5"/>
      <c r="F5385" s="5"/>
    </row>
    <row r="5386" spans="5:6" x14ac:dyDescent="0.25">
      <c r="E5386" s="5"/>
      <c r="F5386" s="5"/>
    </row>
    <row r="5387" spans="5:6" x14ac:dyDescent="0.25">
      <c r="E5387" s="5"/>
      <c r="F5387" s="5"/>
    </row>
    <row r="5388" spans="5:6" x14ac:dyDescent="0.25">
      <c r="E5388" s="5"/>
      <c r="F5388" s="5"/>
    </row>
    <row r="5389" spans="5:6" x14ac:dyDescent="0.25">
      <c r="E5389" s="5"/>
      <c r="F5389" s="5"/>
    </row>
    <row r="5390" spans="5:6" x14ac:dyDescent="0.25">
      <c r="E5390" s="5"/>
      <c r="F5390" s="5"/>
    </row>
    <row r="5391" spans="5:6" x14ac:dyDescent="0.25">
      <c r="E5391" s="5"/>
      <c r="F5391" s="5"/>
    </row>
    <row r="5392" spans="5:6" x14ac:dyDescent="0.25">
      <c r="E5392" s="5"/>
      <c r="F5392" s="5"/>
    </row>
    <row r="5393" spans="5:6" x14ac:dyDescent="0.25">
      <c r="E5393" s="5"/>
      <c r="F5393" s="5"/>
    </row>
    <row r="5394" spans="5:6" x14ac:dyDescent="0.25">
      <c r="E5394" s="5"/>
      <c r="F5394" s="5"/>
    </row>
    <row r="5395" spans="5:6" x14ac:dyDescent="0.25">
      <c r="E5395" s="5"/>
      <c r="F5395" s="5"/>
    </row>
    <row r="5396" spans="5:6" x14ac:dyDescent="0.25">
      <c r="E5396" s="5"/>
      <c r="F5396" s="5"/>
    </row>
    <row r="5397" spans="5:6" x14ac:dyDescent="0.25">
      <c r="E5397" s="5"/>
      <c r="F5397" s="5"/>
    </row>
    <row r="5398" spans="5:6" x14ac:dyDescent="0.25">
      <c r="E5398" s="5"/>
      <c r="F5398" s="5"/>
    </row>
    <row r="5399" spans="5:6" x14ac:dyDescent="0.25">
      <c r="E5399" s="5"/>
      <c r="F5399" s="5"/>
    </row>
    <row r="5400" spans="5:6" x14ac:dyDescent="0.25">
      <c r="E5400" s="5"/>
      <c r="F5400" s="5"/>
    </row>
    <row r="5401" spans="5:6" x14ac:dyDescent="0.25">
      <c r="E5401" s="5"/>
      <c r="F5401" s="5"/>
    </row>
    <row r="5402" spans="5:6" x14ac:dyDescent="0.25">
      <c r="E5402" s="5"/>
      <c r="F5402" s="5"/>
    </row>
    <row r="5403" spans="5:6" x14ac:dyDescent="0.25">
      <c r="E5403" s="5"/>
      <c r="F5403" s="5"/>
    </row>
    <row r="5404" spans="5:6" x14ac:dyDescent="0.25">
      <c r="E5404" s="5"/>
      <c r="F5404" s="5"/>
    </row>
    <row r="5405" spans="5:6" x14ac:dyDescent="0.25">
      <c r="E5405" s="5"/>
      <c r="F5405" s="5"/>
    </row>
    <row r="5406" spans="5:6" x14ac:dyDescent="0.25">
      <c r="E5406" s="5"/>
      <c r="F5406" s="5"/>
    </row>
    <row r="5407" spans="5:6" x14ac:dyDescent="0.25">
      <c r="E5407" s="5"/>
      <c r="F5407" s="5"/>
    </row>
    <row r="5408" spans="5:6" x14ac:dyDescent="0.25">
      <c r="E5408" s="5"/>
      <c r="F5408" s="5"/>
    </row>
    <row r="5409" spans="5:6" x14ac:dyDescent="0.25">
      <c r="E5409" s="5"/>
      <c r="F5409" s="5"/>
    </row>
    <row r="5410" spans="5:6" x14ac:dyDescent="0.25">
      <c r="E5410" s="5"/>
      <c r="F5410" s="5"/>
    </row>
    <row r="5411" spans="5:6" x14ac:dyDescent="0.25">
      <c r="E5411" s="5"/>
      <c r="F5411" s="5"/>
    </row>
    <row r="5412" spans="5:6" x14ac:dyDescent="0.25">
      <c r="E5412" s="5"/>
      <c r="F5412" s="5"/>
    </row>
    <row r="5413" spans="5:6" x14ac:dyDescent="0.25">
      <c r="E5413" s="5"/>
      <c r="F5413" s="5"/>
    </row>
    <row r="5414" spans="5:6" x14ac:dyDescent="0.25">
      <c r="E5414" s="5"/>
      <c r="F5414" s="5"/>
    </row>
    <row r="5415" spans="5:6" x14ac:dyDescent="0.25">
      <c r="E5415" s="5"/>
      <c r="F5415" s="5"/>
    </row>
    <row r="5416" spans="5:6" x14ac:dyDescent="0.25">
      <c r="E5416" s="5"/>
      <c r="F5416" s="5"/>
    </row>
    <row r="5417" spans="5:6" x14ac:dyDescent="0.25">
      <c r="E5417" s="5"/>
      <c r="F5417" s="5"/>
    </row>
    <row r="5418" spans="5:6" x14ac:dyDescent="0.25">
      <c r="E5418" s="5"/>
      <c r="F5418" s="5"/>
    </row>
    <row r="5419" spans="5:6" x14ac:dyDescent="0.25">
      <c r="E5419" s="5"/>
      <c r="F5419" s="5"/>
    </row>
    <row r="5420" spans="5:6" x14ac:dyDescent="0.25">
      <c r="E5420" s="5"/>
      <c r="F5420" s="5"/>
    </row>
    <row r="5421" spans="5:6" x14ac:dyDescent="0.25">
      <c r="E5421" s="5"/>
      <c r="F5421" s="5"/>
    </row>
    <row r="5422" spans="5:6" x14ac:dyDescent="0.25">
      <c r="E5422" s="5"/>
      <c r="F5422" s="5"/>
    </row>
    <row r="5423" spans="5:6" x14ac:dyDescent="0.25">
      <c r="E5423" s="5"/>
      <c r="F5423" s="5"/>
    </row>
    <row r="5424" spans="5:6" x14ac:dyDescent="0.25">
      <c r="E5424" s="5"/>
      <c r="F5424" s="5"/>
    </row>
    <row r="5425" spans="5:6" x14ac:dyDescent="0.25">
      <c r="E5425" s="5"/>
      <c r="F5425" s="5"/>
    </row>
    <row r="5426" spans="5:6" x14ac:dyDescent="0.25">
      <c r="E5426" s="5"/>
      <c r="F5426" s="5"/>
    </row>
    <row r="5427" spans="5:6" x14ac:dyDescent="0.25">
      <c r="E5427" s="5"/>
      <c r="F5427" s="5"/>
    </row>
    <row r="5428" spans="5:6" x14ac:dyDescent="0.25">
      <c r="E5428" s="5"/>
      <c r="F5428" s="5"/>
    </row>
    <row r="5429" spans="5:6" x14ac:dyDescent="0.25">
      <c r="E5429" s="5"/>
      <c r="F5429" s="5"/>
    </row>
    <row r="5430" spans="5:6" x14ac:dyDescent="0.25">
      <c r="E5430" s="5"/>
      <c r="F5430" s="5"/>
    </row>
    <row r="5431" spans="5:6" x14ac:dyDescent="0.25">
      <c r="E5431" s="5"/>
      <c r="F5431" s="5"/>
    </row>
    <row r="5432" spans="5:6" x14ac:dyDescent="0.25">
      <c r="E5432" s="5"/>
      <c r="F5432" s="5"/>
    </row>
    <row r="5433" spans="5:6" x14ac:dyDescent="0.25">
      <c r="E5433" s="5"/>
      <c r="F5433" s="5"/>
    </row>
    <row r="5434" spans="5:6" x14ac:dyDescent="0.25">
      <c r="E5434" s="5"/>
      <c r="F5434" s="5"/>
    </row>
    <row r="5435" spans="5:6" x14ac:dyDescent="0.25">
      <c r="E5435" s="5"/>
      <c r="F5435" s="5"/>
    </row>
    <row r="5436" spans="5:6" x14ac:dyDescent="0.25">
      <c r="E5436" s="5"/>
      <c r="F5436" s="5"/>
    </row>
    <row r="5437" spans="5:6" x14ac:dyDescent="0.25">
      <c r="E5437" s="5"/>
      <c r="F5437" s="5"/>
    </row>
    <row r="5438" spans="5:6" x14ac:dyDescent="0.25">
      <c r="E5438" s="5"/>
      <c r="F5438" s="5"/>
    </row>
    <row r="5439" spans="5:6" x14ac:dyDescent="0.25">
      <c r="E5439" s="5"/>
      <c r="F5439" s="5"/>
    </row>
    <row r="5440" spans="5:6" x14ac:dyDescent="0.25">
      <c r="E5440" s="5"/>
      <c r="F5440" s="5"/>
    </row>
    <row r="5441" spans="5:6" x14ac:dyDescent="0.25">
      <c r="E5441" s="5"/>
      <c r="F5441" s="5"/>
    </row>
    <row r="5442" spans="5:6" x14ac:dyDescent="0.25">
      <c r="E5442" s="5"/>
      <c r="F5442" s="5"/>
    </row>
    <row r="5443" spans="5:6" x14ac:dyDescent="0.25">
      <c r="E5443" s="5"/>
      <c r="F5443" s="5"/>
    </row>
    <row r="5444" spans="5:6" x14ac:dyDescent="0.25">
      <c r="E5444" s="5"/>
      <c r="F5444" s="5"/>
    </row>
    <row r="5445" spans="5:6" x14ac:dyDescent="0.25">
      <c r="E5445" s="5"/>
      <c r="F5445" s="5"/>
    </row>
    <row r="5446" spans="5:6" x14ac:dyDescent="0.25">
      <c r="E5446" s="5"/>
      <c r="F5446" s="5"/>
    </row>
    <row r="5447" spans="5:6" x14ac:dyDescent="0.25">
      <c r="E5447" s="5"/>
      <c r="F5447" s="5"/>
    </row>
    <row r="5448" spans="5:6" x14ac:dyDescent="0.25">
      <c r="E5448" s="5"/>
      <c r="F5448" s="5"/>
    </row>
    <row r="5449" spans="5:6" x14ac:dyDescent="0.25">
      <c r="E5449" s="5"/>
      <c r="F5449" s="5"/>
    </row>
    <row r="5450" spans="5:6" x14ac:dyDescent="0.25">
      <c r="E5450" s="5"/>
      <c r="F5450" s="5"/>
    </row>
    <row r="5451" spans="5:6" x14ac:dyDescent="0.25">
      <c r="E5451" s="5"/>
      <c r="F5451" s="5"/>
    </row>
    <row r="5452" spans="5:6" x14ac:dyDescent="0.25">
      <c r="E5452" s="5"/>
      <c r="F5452" s="5"/>
    </row>
    <row r="5453" spans="5:6" x14ac:dyDescent="0.25">
      <c r="E5453" s="5"/>
      <c r="F5453" s="5"/>
    </row>
    <row r="5454" spans="5:6" x14ac:dyDescent="0.25">
      <c r="E5454" s="5"/>
      <c r="F5454" s="5"/>
    </row>
    <row r="5455" spans="5:6" x14ac:dyDescent="0.25">
      <c r="E5455" s="5"/>
      <c r="F5455" s="5"/>
    </row>
    <row r="5456" spans="5:6" x14ac:dyDescent="0.25">
      <c r="E5456" s="5"/>
      <c r="F5456" s="5"/>
    </row>
    <row r="5457" spans="5:15" x14ac:dyDescent="0.25">
      <c r="E5457" s="5"/>
      <c r="F5457" s="5"/>
    </row>
    <row r="5458" spans="5:15" x14ac:dyDescent="0.25">
      <c r="E5458" s="5"/>
      <c r="F5458" s="5"/>
    </row>
    <row r="5459" spans="5:15" x14ac:dyDescent="0.25">
      <c r="E5459" s="5"/>
      <c r="F5459" s="5"/>
    </row>
    <row r="5460" spans="5:15" x14ac:dyDescent="0.25">
      <c r="E5460" s="5"/>
      <c r="F5460" s="5"/>
    </row>
    <row r="5461" spans="5:15" x14ac:dyDescent="0.25">
      <c r="E5461" s="5"/>
      <c r="F5461" s="5"/>
    </row>
    <row r="5462" spans="5:15" x14ac:dyDescent="0.25">
      <c r="E5462" s="5"/>
      <c r="F5462" s="5"/>
    </row>
    <row r="5463" spans="5:15" x14ac:dyDescent="0.25">
      <c r="E5463" s="5"/>
      <c r="F5463" s="5"/>
    </row>
    <row r="5464" spans="5:15" x14ac:dyDescent="0.25">
      <c r="E5464" s="5"/>
      <c r="F5464" s="5"/>
      <c r="O5464" s="5"/>
    </row>
    <row r="5465" spans="5:15" x14ac:dyDescent="0.25">
      <c r="E5465" s="5"/>
      <c r="F5465" s="5"/>
    </row>
    <row r="5466" spans="5:15" x14ac:dyDescent="0.25">
      <c r="E5466" s="5"/>
      <c r="F5466" s="5"/>
    </row>
    <row r="5467" spans="5:15" x14ac:dyDescent="0.25">
      <c r="E5467" s="5"/>
      <c r="F5467" s="5"/>
    </row>
    <row r="5468" spans="5:15" x14ac:dyDescent="0.25">
      <c r="E5468" s="5"/>
      <c r="F5468" s="5"/>
    </row>
    <row r="5469" spans="5:15" x14ac:dyDescent="0.25">
      <c r="E5469" s="5"/>
      <c r="F5469" s="5"/>
    </row>
    <row r="5470" spans="5:15" x14ac:dyDescent="0.25">
      <c r="E5470" s="5"/>
      <c r="F5470" s="5"/>
    </row>
    <row r="5471" spans="5:15" x14ac:dyDescent="0.25">
      <c r="E5471" s="5"/>
      <c r="F5471" s="5"/>
    </row>
    <row r="5472" spans="5:15" x14ac:dyDescent="0.25">
      <c r="E5472" s="5"/>
      <c r="F5472" s="5"/>
    </row>
    <row r="5473" spans="5:6" x14ac:dyDescent="0.25">
      <c r="E5473" s="5"/>
      <c r="F5473" s="5"/>
    </row>
    <row r="5474" spans="5:6" x14ac:dyDescent="0.25">
      <c r="E5474" s="5"/>
      <c r="F5474" s="5"/>
    </row>
    <row r="5475" spans="5:6" x14ac:dyDescent="0.25">
      <c r="E5475" s="5"/>
      <c r="F5475" s="5"/>
    </row>
    <row r="5476" spans="5:6" x14ac:dyDescent="0.25">
      <c r="E5476" s="5"/>
      <c r="F5476" s="5"/>
    </row>
    <row r="5477" spans="5:6" x14ac:dyDescent="0.25">
      <c r="E5477" s="5"/>
      <c r="F5477" s="5"/>
    </row>
    <row r="5478" spans="5:6" x14ac:dyDescent="0.25">
      <c r="E5478" s="5"/>
      <c r="F5478" s="5"/>
    </row>
    <row r="5479" spans="5:6" x14ac:dyDescent="0.25">
      <c r="E5479" s="5"/>
      <c r="F5479" s="5"/>
    </row>
    <row r="5480" spans="5:6" x14ac:dyDescent="0.25">
      <c r="E5480" s="5"/>
      <c r="F5480" s="5"/>
    </row>
    <row r="5481" spans="5:6" x14ac:dyDescent="0.25">
      <c r="E5481" s="5"/>
      <c r="F5481" s="5"/>
    </row>
    <row r="5482" spans="5:6" x14ac:dyDescent="0.25">
      <c r="E5482" s="5"/>
      <c r="F5482" s="5"/>
    </row>
    <row r="5483" spans="5:6" x14ac:dyDescent="0.25">
      <c r="E5483" s="5"/>
      <c r="F5483" s="5"/>
    </row>
    <row r="5484" spans="5:6" x14ac:dyDescent="0.25">
      <c r="E5484" s="5"/>
      <c r="F5484" s="5"/>
    </row>
    <row r="5485" spans="5:6" x14ac:dyDescent="0.25">
      <c r="E5485" s="5"/>
      <c r="F5485" s="5"/>
    </row>
    <row r="5486" spans="5:6" x14ac:dyDescent="0.25">
      <c r="E5486" s="5"/>
      <c r="F5486" s="5"/>
    </row>
    <row r="5487" spans="5:6" x14ac:dyDescent="0.25">
      <c r="E5487" s="5"/>
      <c r="F5487" s="5"/>
    </row>
    <row r="5488" spans="5:6" x14ac:dyDescent="0.25">
      <c r="E5488" s="5"/>
      <c r="F5488" s="5"/>
    </row>
    <row r="5489" spans="5:6" x14ac:dyDescent="0.25">
      <c r="E5489" s="5"/>
      <c r="F5489" s="5"/>
    </row>
    <row r="5490" spans="5:6" x14ac:dyDescent="0.25">
      <c r="E5490" s="5"/>
      <c r="F5490" s="5"/>
    </row>
    <row r="5491" spans="5:6" x14ac:dyDescent="0.25">
      <c r="E5491" s="5"/>
      <c r="F5491" s="5"/>
    </row>
    <row r="5492" spans="5:6" x14ac:dyDescent="0.25">
      <c r="E5492" s="5"/>
      <c r="F5492" s="5"/>
    </row>
    <row r="5493" spans="5:6" x14ac:dyDescent="0.25">
      <c r="E5493" s="5"/>
      <c r="F5493" s="5"/>
    </row>
    <row r="5494" spans="5:6" x14ac:dyDescent="0.25">
      <c r="E5494" s="5"/>
      <c r="F5494" s="5"/>
    </row>
    <row r="5495" spans="5:6" x14ac:dyDescent="0.25">
      <c r="E5495" s="5"/>
      <c r="F5495" s="5"/>
    </row>
    <row r="5496" spans="5:6" x14ac:dyDescent="0.25">
      <c r="E5496" s="5"/>
      <c r="F5496" s="5"/>
    </row>
    <row r="5497" spans="5:6" x14ac:dyDescent="0.25">
      <c r="E5497" s="5"/>
      <c r="F5497" s="5"/>
    </row>
    <row r="5498" spans="5:6" x14ac:dyDescent="0.25">
      <c r="E5498" s="5"/>
      <c r="F5498" s="5"/>
    </row>
    <row r="5499" spans="5:6" x14ac:dyDescent="0.25">
      <c r="E5499" s="5"/>
      <c r="F5499" s="5"/>
    </row>
    <row r="5500" spans="5:6" x14ac:dyDescent="0.25">
      <c r="E5500" s="5"/>
      <c r="F5500" s="5"/>
    </row>
    <row r="5501" spans="5:6" x14ac:dyDescent="0.25">
      <c r="E5501" s="5"/>
      <c r="F5501" s="5"/>
    </row>
    <row r="5502" spans="5:6" x14ac:dyDescent="0.25">
      <c r="E5502" s="5"/>
      <c r="F5502" s="5"/>
    </row>
    <row r="5503" spans="5:6" x14ac:dyDescent="0.25">
      <c r="E5503" s="5"/>
      <c r="F5503" s="5"/>
    </row>
    <row r="5504" spans="5:6" x14ac:dyDescent="0.25">
      <c r="E5504" s="5"/>
      <c r="F5504" s="5"/>
    </row>
    <row r="5505" spans="5:6" x14ac:dyDescent="0.25">
      <c r="E5505" s="5"/>
      <c r="F5505" s="5"/>
    </row>
    <row r="5506" spans="5:6" x14ac:dyDescent="0.25">
      <c r="E5506" s="5"/>
      <c r="F5506" s="5"/>
    </row>
    <row r="5507" spans="5:6" x14ac:dyDescent="0.25">
      <c r="E5507" s="5"/>
      <c r="F5507" s="5"/>
    </row>
    <row r="5508" spans="5:6" x14ac:dyDescent="0.25">
      <c r="E5508" s="5"/>
      <c r="F5508" s="5"/>
    </row>
    <row r="5509" spans="5:6" x14ac:dyDescent="0.25">
      <c r="E5509" s="5"/>
      <c r="F5509" s="5"/>
    </row>
    <row r="5510" spans="5:6" x14ac:dyDescent="0.25">
      <c r="E5510" s="5"/>
      <c r="F5510" s="5"/>
    </row>
    <row r="5511" spans="5:6" x14ac:dyDescent="0.25">
      <c r="E5511" s="5"/>
      <c r="F5511" s="5"/>
    </row>
    <row r="5512" spans="5:6" x14ac:dyDescent="0.25">
      <c r="E5512" s="5"/>
      <c r="F5512" s="5"/>
    </row>
    <row r="5513" spans="5:6" x14ac:dyDescent="0.25">
      <c r="E5513" s="5"/>
      <c r="F5513" s="5"/>
    </row>
    <row r="5514" spans="5:6" x14ac:dyDescent="0.25">
      <c r="E5514" s="5"/>
      <c r="F5514" s="5"/>
    </row>
    <row r="5515" spans="5:6" x14ac:dyDescent="0.25">
      <c r="E5515" s="5"/>
      <c r="F5515" s="5"/>
    </row>
    <row r="5516" spans="5:6" x14ac:dyDescent="0.25">
      <c r="E5516" s="5"/>
      <c r="F5516" s="5"/>
    </row>
    <row r="5517" spans="5:6" x14ac:dyDescent="0.25">
      <c r="E5517" s="5"/>
      <c r="F5517" s="5"/>
    </row>
    <row r="5518" spans="5:6" x14ac:dyDescent="0.25">
      <c r="E5518" s="5"/>
      <c r="F5518" s="5"/>
    </row>
    <row r="5519" spans="5:6" x14ac:dyDescent="0.25">
      <c r="E5519" s="5"/>
      <c r="F5519" s="5"/>
    </row>
    <row r="5520" spans="5:6" x14ac:dyDescent="0.25">
      <c r="E5520" s="5"/>
      <c r="F5520" s="5"/>
    </row>
    <row r="5521" spans="5:17" x14ac:dyDescent="0.25">
      <c r="E5521" s="5"/>
      <c r="F5521" s="5"/>
    </row>
    <row r="5522" spans="5:17" x14ac:dyDescent="0.25">
      <c r="E5522" s="5"/>
      <c r="F5522" s="5"/>
    </row>
    <row r="5523" spans="5:17" x14ac:dyDescent="0.25">
      <c r="E5523" s="5"/>
      <c r="F5523" s="5"/>
    </row>
    <row r="5524" spans="5:17" x14ac:dyDescent="0.25">
      <c r="E5524" s="5"/>
      <c r="F5524" s="5"/>
    </row>
    <row r="5525" spans="5:17" x14ac:dyDescent="0.25">
      <c r="E5525" s="5"/>
      <c r="F5525" s="5"/>
    </row>
    <row r="5526" spans="5:17" x14ac:dyDescent="0.25">
      <c r="E5526" s="5"/>
      <c r="F5526" s="5"/>
    </row>
    <row r="5527" spans="5:17" x14ac:dyDescent="0.25">
      <c r="E5527" s="5"/>
      <c r="F5527" s="5"/>
    </row>
    <row r="5528" spans="5:17" x14ac:dyDescent="0.25">
      <c r="E5528" s="5"/>
      <c r="F5528" s="5"/>
    </row>
    <row r="5529" spans="5:17" x14ac:dyDescent="0.25">
      <c r="E5529" s="5"/>
      <c r="F5529" s="5"/>
    </row>
    <row r="5530" spans="5:17" x14ac:dyDescent="0.25">
      <c r="E5530" s="5"/>
      <c r="F5530" s="5"/>
    </row>
    <row r="5531" spans="5:17" x14ac:dyDescent="0.25">
      <c r="E5531" s="5"/>
      <c r="F5531" s="5"/>
    </row>
    <row r="5532" spans="5:17" x14ac:dyDescent="0.25">
      <c r="E5532" s="5"/>
      <c r="F5532" s="5"/>
    </row>
    <row r="5533" spans="5:17" x14ac:dyDescent="0.25">
      <c r="E5533" s="5"/>
      <c r="F5533" s="5"/>
    </row>
    <row r="5534" spans="5:17" x14ac:dyDescent="0.25">
      <c r="E5534" s="5"/>
      <c r="F5534" s="5"/>
      <c r="H5534" s="5"/>
      <c r="I5534" s="5"/>
      <c r="Q5534" s="5"/>
    </row>
    <row r="5535" spans="5:17" x14ac:dyDescent="0.25">
      <c r="E5535" s="5"/>
      <c r="F5535" s="5"/>
    </row>
    <row r="5536" spans="5:17" x14ac:dyDescent="0.25">
      <c r="E5536" s="5"/>
      <c r="F5536" s="5"/>
    </row>
    <row r="5537" spans="5:13" x14ac:dyDescent="0.25">
      <c r="E5537" s="5"/>
      <c r="F5537" s="5"/>
    </row>
    <row r="5538" spans="5:13" x14ac:dyDescent="0.25">
      <c r="E5538" s="5"/>
      <c r="F5538" s="5"/>
    </row>
    <row r="5539" spans="5:13" x14ac:dyDescent="0.25">
      <c r="E5539" s="5"/>
      <c r="F5539" s="5"/>
      <c r="M5539" s="5"/>
    </row>
    <row r="5540" spans="5:13" x14ac:dyDescent="0.25">
      <c r="E5540" s="5"/>
      <c r="F5540" s="5"/>
    </row>
    <row r="5541" spans="5:13" x14ac:dyDescent="0.25">
      <c r="E5541" s="5"/>
      <c r="F5541" s="5"/>
    </row>
    <row r="5542" spans="5:13" x14ac:dyDescent="0.25">
      <c r="E5542" s="5"/>
      <c r="F5542" s="5"/>
    </row>
    <row r="5543" spans="5:13" x14ac:dyDescent="0.25">
      <c r="E5543" s="5"/>
      <c r="F5543" s="5"/>
    </row>
    <row r="5544" spans="5:13" x14ac:dyDescent="0.25">
      <c r="E5544" s="5"/>
      <c r="F5544" s="5"/>
    </row>
    <row r="5545" spans="5:13" x14ac:dyDescent="0.25">
      <c r="E5545" s="5"/>
      <c r="F5545" s="5"/>
    </row>
    <row r="5546" spans="5:13" x14ac:dyDescent="0.25">
      <c r="E5546" s="5"/>
      <c r="F5546" s="5"/>
    </row>
    <row r="5547" spans="5:13" x14ac:dyDescent="0.25">
      <c r="E5547" s="5"/>
      <c r="F5547" s="5"/>
    </row>
    <row r="5548" spans="5:13" x14ac:dyDescent="0.25">
      <c r="E5548" s="5"/>
      <c r="F5548" s="5"/>
    </row>
    <row r="5549" spans="5:13" x14ac:dyDescent="0.25">
      <c r="E5549" s="5"/>
      <c r="F5549" s="5"/>
    </row>
    <row r="5550" spans="5:13" x14ac:dyDescent="0.25">
      <c r="E5550" s="5"/>
      <c r="F5550" s="5"/>
    </row>
    <row r="5551" spans="5:13" x14ac:dyDescent="0.25">
      <c r="E5551" s="5"/>
      <c r="F5551" s="5"/>
    </row>
    <row r="5552" spans="5:13" x14ac:dyDescent="0.25">
      <c r="E5552" s="5"/>
      <c r="F5552" s="5"/>
    </row>
    <row r="5553" spans="5:15" x14ac:dyDescent="0.25">
      <c r="E5553" s="5"/>
      <c r="F5553" s="5"/>
    </row>
    <row r="5554" spans="5:15" x14ac:dyDescent="0.25">
      <c r="E5554" s="5"/>
      <c r="F5554" s="5"/>
    </row>
    <row r="5555" spans="5:15" x14ac:dyDescent="0.25">
      <c r="E5555" s="5"/>
      <c r="F5555" s="5"/>
    </row>
    <row r="5556" spans="5:15" x14ac:dyDescent="0.25">
      <c r="E5556" s="5"/>
      <c r="F5556" s="5"/>
    </row>
    <row r="5557" spans="5:15" x14ac:dyDescent="0.25">
      <c r="E5557" s="5"/>
      <c r="F5557" s="5"/>
    </row>
    <row r="5558" spans="5:15" x14ac:dyDescent="0.25">
      <c r="E5558" s="5"/>
      <c r="F5558" s="5"/>
      <c r="O5558" s="5"/>
    </row>
    <row r="5559" spans="5:15" x14ac:dyDescent="0.25">
      <c r="E5559" s="5"/>
      <c r="F5559" s="5"/>
    </row>
    <row r="5560" spans="5:15" x14ac:dyDescent="0.25">
      <c r="E5560" s="5"/>
      <c r="F5560" s="5"/>
    </row>
    <row r="5561" spans="5:15" x14ac:dyDescent="0.25">
      <c r="E5561" s="5"/>
      <c r="F5561" s="5"/>
    </row>
    <row r="5562" spans="5:15" x14ac:dyDescent="0.25">
      <c r="E5562" s="5"/>
      <c r="F5562" s="5"/>
    </row>
    <row r="5563" spans="5:15" x14ac:dyDescent="0.25">
      <c r="E5563" s="5"/>
      <c r="F5563" s="5"/>
    </row>
    <row r="5564" spans="5:15" x14ac:dyDescent="0.25">
      <c r="E5564" s="5"/>
      <c r="F5564" s="5"/>
    </row>
    <row r="5565" spans="5:15" x14ac:dyDescent="0.25">
      <c r="E5565" s="5"/>
      <c r="F5565" s="5"/>
    </row>
    <row r="5566" spans="5:15" x14ac:dyDescent="0.25">
      <c r="E5566" s="5"/>
      <c r="F5566" s="5"/>
    </row>
    <row r="5567" spans="5:15" x14ac:dyDescent="0.25">
      <c r="E5567" s="5"/>
      <c r="F5567" s="5"/>
    </row>
    <row r="5568" spans="5:15" x14ac:dyDescent="0.25">
      <c r="E5568" s="5"/>
      <c r="F5568" s="5"/>
    </row>
    <row r="5569" spans="5:6" x14ac:dyDescent="0.25">
      <c r="E5569" s="5"/>
      <c r="F5569" s="5"/>
    </row>
    <row r="5570" spans="5:6" x14ac:dyDescent="0.25">
      <c r="E5570" s="5"/>
      <c r="F5570" s="5"/>
    </row>
    <row r="5571" spans="5:6" x14ac:dyDescent="0.25">
      <c r="E5571" s="5"/>
      <c r="F5571" s="5"/>
    </row>
    <row r="5572" spans="5:6" x14ac:dyDescent="0.25">
      <c r="E5572" s="5"/>
      <c r="F5572" s="5"/>
    </row>
    <row r="5573" spans="5:6" x14ac:dyDescent="0.25">
      <c r="E5573" s="5"/>
      <c r="F5573" s="5"/>
    </row>
    <row r="5574" spans="5:6" x14ac:dyDescent="0.25">
      <c r="E5574" s="5"/>
      <c r="F5574" s="5"/>
    </row>
    <row r="5575" spans="5:6" x14ac:dyDescent="0.25">
      <c r="E5575" s="5"/>
      <c r="F5575" s="5"/>
    </row>
    <row r="5576" spans="5:6" x14ac:dyDescent="0.25">
      <c r="E5576" s="5"/>
      <c r="F5576" s="5"/>
    </row>
    <row r="5577" spans="5:6" x14ac:dyDescent="0.25">
      <c r="E5577" s="5"/>
      <c r="F5577" s="5"/>
    </row>
    <row r="5578" spans="5:6" x14ac:dyDescent="0.25">
      <c r="E5578" s="5"/>
      <c r="F5578" s="5"/>
    </row>
    <row r="5579" spans="5:6" x14ac:dyDescent="0.25">
      <c r="E5579" s="5"/>
      <c r="F5579" s="5"/>
    </row>
    <row r="5580" spans="5:6" x14ac:dyDescent="0.25">
      <c r="E5580" s="5"/>
      <c r="F5580" s="5"/>
    </row>
    <row r="5581" spans="5:6" x14ac:dyDescent="0.25">
      <c r="E5581" s="5"/>
      <c r="F5581" s="5"/>
    </row>
    <row r="5582" spans="5:6" x14ac:dyDescent="0.25">
      <c r="E5582" s="5"/>
      <c r="F5582" s="5"/>
    </row>
    <row r="5583" spans="5:6" x14ac:dyDescent="0.25">
      <c r="E5583" s="5"/>
      <c r="F5583" s="5"/>
    </row>
    <row r="5584" spans="5:6" x14ac:dyDescent="0.25">
      <c r="E5584" s="5"/>
      <c r="F5584" s="5"/>
    </row>
    <row r="5585" spans="5:6" x14ac:dyDescent="0.25">
      <c r="E5585" s="5"/>
      <c r="F5585" s="5"/>
    </row>
    <row r="5586" spans="5:6" x14ac:dyDescent="0.25">
      <c r="E5586" s="5"/>
      <c r="F5586" s="5"/>
    </row>
    <row r="5587" spans="5:6" x14ac:dyDescent="0.25">
      <c r="E5587" s="5"/>
      <c r="F5587" s="5"/>
    </row>
    <row r="5588" spans="5:6" x14ac:dyDescent="0.25">
      <c r="E5588" s="5"/>
      <c r="F5588" s="5"/>
    </row>
    <row r="5589" spans="5:6" x14ac:dyDescent="0.25">
      <c r="E5589" s="5"/>
      <c r="F5589" s="5"/>
    </row>
    <row r="5590" spans="5:6" x14ac:dyDescent="0.25">
      <c r="E5590" s="5"/>
      <c r="F5590" s="5"/>
    </row>
    <row r="5591" spans="5:6" x14ac:dyDescent="0.25">
      <c r="E5591" s="5"/>
      <c r="F5591" s="5"/>
    </row>
    <row r="5592" spans="5:6" x14ac:dyDescent="0.25">
      <c r="E5592" s="5"/>
      <c r="F5592" s="5"/>
    </row>
    <row r="5593" spans="5:6" x14ac:dyDescent="0.25">
      <c r="E5593" s="5"/>
      <c r="F5593" s="5"/>
    </row>
    <row r="5594" spans="5:6" x14ac:dyDescent="0.25">
      <c r="E5594" s="5"/>
      <c r="F5594" s="5"/>
    </row>
    <row r="5595" spans="5:6" x14ac:dyDescent="0.25">
      <c r="E5595" s="5"/>
      <c r="F5595" s="5"/>
    </row>
    <row r="5596" spans="5:6" x14ac:dyDescent="0.25">
      <c r="E5596" s="5"/>
      <c r="F5596" s="5"/>
    </row>
    <row r="5597" spans="5:6" x14ac:dyDescent="0.25">
      <c r="E5597" s="5"/>
      <c r="F5597" s="5"/>
    </row>
    <row r="5598" spans="5:6" x14ac:dyDescent="0.25">
      <c r="E5598" s="5"/>
      <c r="F5598" s="5"/>
    </row>
    <row r="5599" spans="5:6" x14ac:dyDescent="0.25">
      <c r="E5599" s="5"/>
      <c r="F5599" s="5"/>
    </row>
    <row r="5600" spans="5:6" x14ac:dyDescent="0.25">
      <c r="E5600" s="5"/>
      <c r="F5600" s="5"/>
    </row>
    <row r="5601" spans="5:6" x14ac:dyDescent="0.25">
      <c r="E5601" s="5"/>
      <c r="F5601" s="5"/>
    </row>
    <row r="5602" spans="5:6" x14ac:dyDescent="0.25">
      <c r="E5602" s="5"/>
      <c r="F5602" s="5"/>
    </row>
    <row r="5603" spans="5:6" x14ac:dyDescent="0.25">
      <c r="E5603" s="5"/>
      <c r="F5603" s="5"/>
    </row>
    <row r="5604" spans="5:6" x14ac:dyDescent="0.25">
      <c r="E5604" s="5"/>
      <c r="F5604" s="5"/>
    </row>
    <row r="5605" spans="5:6" x14ac:dyDescent="0.25">
      <c r="E5605" s="5"/>
      <c r="F5605" s="5"/>
    </row>
    <row r="5606" spans="5:6" x14ac:dyDescent="0.25">
      <c r="E5606" s="5"/>
      <c r="F5606" s="5"/>
    </row>
    <row r="5607" spans="5:6" x14ac:dyDescent="0.25">
      <c r="E5607" s="5"/>
      <c r="F5607" s="5"/>
    </row>
    <row r="5608" spans="5:6" x14ac:dyDescent="0.25">
      <c r="E5608" s="5"/>
      <c r="F5608" s="5"/>
    </row>
    <row r="5609" spans="5:6" x14ac:dyDescent="0.25">
      <c r="E5609" s="5"/>
      <c r="F5609" s="5"/>
    </row>
    <row r="5610" spans="5:6" x14ac:dyDescent="0.25">
      <c r="E5610" s="5"/>
      <c r="F5610" s="5"/>
    </row>
    <row r="5611" spans="5:6" x14ac:dyDescent="0.25">
      <c r="E5611" s="5"/>
      <c r="F5611" s="5"/>
    </row>
    <row r="5612" spans="5:6" x14ac:dyDescent="0.25">
      <c r="E5612" s="5"/>
      <c r="F5612" s="5"/>
    </row>
    <row r="5613" spans="5:6" x14ac:dyDescent="0.25">
      <c r="E5613" s="5"/>
      <c r="F5613" s="5"/>
    </row>
    <row r="5614" spans="5:6" x14ac:dyDescent="0.25">
      <c r="E5614" s="5"/>
      <c r="F5614" s="5"/>
    </row>
    <row r="5615" spans="5:6" x14ac:dyDescent="0.25">
      <c r="E5615" s="5"/>
      <c r="F5615" s="5"/>
    </row>
    <row r="5616" spans="5:6" x14ac:dyDescent="0.25">
      <c r="E5616" s="5"/>
      <c r="F5616" s="5"/>
    </row>
    <row r="5617" spans="5:11" x14ac:dyDescent="0.25">
      <c r="E5617" s="5"/>
      <c r="F5617" s="5"/>
    </row>
    <row r="5618" spans="5:11" x14ac:dyDescent="0.25">
      <c r="E5618" s="5"/>
      <c r="F5618" s="5"/>
    </row>
    <row r="5619" spans="5:11" x14ac:dyDescent="0.25">
      <c r="E5619" s="5"/>
      <c r="F5619" s="5"/>
    </row>
    <row r="5620" spans="5:11" x14ac:dyDescent="0.25">
      <c r="E5620" s="5"/>
      <c r="F5620" s="5"/>
    </row>
    <row r="5621" spans="5:11" x14ac:dyDescent="0.25">
      <c r="E5621" s="5"/>
      <c r="F5621" s="5"/>
    </row>
    <row r="5622" spans="5:11" x14ac:dyDescent="0.25">
      <c r="E5622" s="5"/>
      <c r="F5622" s="5"/>
      <c r="K5622" s="5"/>
    </row>
    <row r="5623" spans="5:11" x14ac:dyDescent="0.25">
      <c r="E5623" s="5"/>
      <c r="F5623" s="5"/>
    </row>
    <row r="5624" spans="5:11" x14ac:dyDescent="0.25">
      <c r="E5624" s="5"/>
      <c r="F5624" s="5"/>
    </row>
    <row r="5625" spans="5:11" x14ac:dyDescent="0.25">
      <c r="E5625" s="5"/>
      <c r="F5625" s="5"/>
    </row>
    <row r="5626" spans="5:11" x14ac:dyDescent="0.25">
      <c r="E5626" s="5"/>
      <c r="F5626" s="5"/>
    </row>
    <row r="5627" spans="5:11" x14ac:dyDescent="0.25">
      <c r="E5627" s="5"/>
      <c r="F5627" s="5"/>
    </row>
    <row r="5628" spans="5:11" x14ac:dyDescent="0.25">
      <c r="E5628" s="5"/>
      <c r="F5628" s="5"/>
    </row>
    <row r="5629" spans="5:11" x14ac:dyDescent="0.25">
      <c r="E5629" s="5"/>
      <c r="F5629" s="5"/>
    </row>
    <row r="5630" spans="5:11" x14ac:dyDescent="0.25">
      <c r="E5630" s="5"/>
      <c r="F5630" s="5"/>
    </row>
    <row r="5631" spans="5:11" x14ac:dyDescent="0.25">
      <c r="E5631" s="5"/>
      <c r="F5631" s="5"/>
    </row>
    <row r="5632" spans="5:11" x14ac:dyDescent="0.25">
      <c r="E5632" s="5"/>
      <c r="F5632" s="5"/>
    </row>
    <row r="5633" spans="5:6" x14ac:dyDescent="0.25">
      <c r="E5633" s="5"/>
      <c r="F5633" s="5"/>
    </row>
    <row r="5634" spans="5:6" x14ac:dyDescent="0.25">
      <c r="E5634" s="5"/>
      <c r="F5634" s="5"/>
    </row>
    <row r="5635" spans="5:6" x14ac:dyDescent="0.25">
      <c r="E5635" s="5"/>
      <c r="F5635" s="5"/>
    </row>
    <row r="5636" spans="5:6" x14ac:dyDescent="0.25">
      <c r="E5636" s="5"/>
      <c r="F5636" s="5"/>
    </row>
    <row r="5637" spans="5:6" x14ac:dyDescent="0.25">
      <c r="E5637" s="5"/>
      <c r="F5637" s="5"/>
    </row>
    <row r="5638" spans="5:6" x14ac:dyDescent="0.25">
      <c r="E5638" s="5"/>
      <c r="F5638" s="5"/>
    </row>
    <row r="5639" spans="5:6" x14ac:dyDescent="0.25">
      <c r="E5639" s="5"/>
      <c r="F5639" s="5"/>
    </row>
    <row r="5640" spans="5:6" x14ac:dyDescent="0.25">
      <c r="E5640" s="5"/>
      <c r="F5640" s="5"/>
    </row>
    <row r="5641" spans="5:6" x14ac:dyDescent="0.25">
      <c r="E5641" s="5"/>
      <c r="F5641" s="5"/>
    </row>
    <row r="5642" spans="5:6" x14ac:dyDescent="0.25">
      <c r="E5642" s="5"/>
      <c r="F5642" s="5"/>
    </row>
    <row r="5643" spans="5:6" x14ac:dyDescent="0.25">
      <c r="E5643" s="5"/>
      <c r="F5643" s="5"/>
    </row>
    <row r="5644" spans="5:6" x14ac:dyDescent="0.25">
      <c r="E5644" s="5"/>
      <c r="F5644" s="5"/>
    </row>
    <row r="5645" spans="5:6" x14ac:dyDescent="0.25">
      <c r="E5645" s="5"/>
      <c r="F5645" s="5"/>
    </row>
    <row r="5646" spans="5:6" x14ac:dyDescent="0.25">
      <c r="E5646" s="5"/>
      <c r="F5646" s="5"/>
    </row>
    <row r="5647" spans="5:6" x14ac:dyDescent="0.25">
      <c r="E5647" s="5"/>
      <c r="F5647" s="5"/>
    </row>
    <row r="5648" spans="5:6" x14ac:dyDescent="0.25">
      <c r="E5648" s="5"/>
      <c r="F5648" s="5"/>
    </row>
    <row r="5649" spans="5:6" x14ac:dyDescent="0.25">
      <c r="E5649" s="5"/>
      <c r="F5649" s="5"/>
    </row>
    <row r="5650" spans="5:6" x14ac:dyDescent="0.25">
      <c r="E5650" s="5"/>
      <c r="F5650" s="5"/>
    </row>
    <row r="5651" spans="5:6" x14ac:dyDescent="0.25">
      <c r="E5651" s="5"/>
      <c r="F5651" s="5"/>
    </row>
    <row r="5652" spans="5:6" x14ac:dyDescent="0.25">
      <c r="E5652" s="5"/>
      <c r="F5652" s="5"/>
    </row>
    <row r="5653" spans="5:6" x14ac:dyDescent="0.25">
      <c r="E5653" s="5"/>
      <c r="F5653" s="5"/>
    </row>
    <row r="5654" spans="5:6" x14ac:dyDescent="0.25">
      <c r="E5654" s="5"/>
      <c r="F5654" s="5"/>
    </row>
    <row r="5655" spans="5:6" x14ac:dyDescent="0.25">
      <c r="E5655" s="5"/>
      <c r="F5655" s="5"/>
    </row>
    <row r="5656" spans="5:6" x14ac:dyDescent="0.25">
      <c r="E5656" s="5"/>
      <c r="F5656" s="5"/>
    </row>
    <row r="5657" spans="5:6" x14ac:dyDescent="0.25">
      <c r="E5657" s="5"/>
      <c r="F5657" s="5"/>
    </row>
    <row r="5658" spans="5:6" x14ac:dyDescent="0.25">
      <c r="E5658" s="5"/>
      <c r="F5658" s="5"/>
    </row>
    <row r="5659" spans="5:6" x14ac:dyDescent="0.25">
      <c r="E5659" s="5"/>
      <c r="F5659" s="5"/>
    </row>
    <row r="5660" spans="5:6" x14ac:dyDescent="0.25">
      <c r="E5660" s="5"/>
      <c r="F5660" s="5"/>
    </row>
    <row r="5661" spans="5:6" x14ac:dyDescent="0.25">
      <c r="E5661" s="5"/>
      <c r="F5661" s="5"/>
    </row>
    <row r="5662" spans="5:6" x14ac:dyDescent="0.25">
      <c r="E5662" s="5"/>
      <c r="F5662" s="5"/>
    </row>
    <row r="5663" spans="5:6" x14ac:dyDescent="0.25">
      <c r="E5663" s="5"/>
      <c r="F5663" s="5"/>
    </row>
    <row r="5664" spans="5:6" x14ac:dyDescent="0.25">
      <c r="E5664" s="5"/>
      <c r="F5664" s="5"/>
    </row>
    <row r="5665" spans="5:6" x14ac:dyDescent="0.25">
      <c r="E5665" s="5"/>
      <c r="F5665" s="5"/>
    </row>
    <row r="5666" spans="5:6" x14ac:dyDescent="0.25">
      <c r="E5666" s="5"/>
      <c r="F5666" s="5"/>
    </row>
    <row r="5667" spans="5:6" x14ac:dyDescent="0.25">
      <c r="E5667" s="5"/>
      <c r="F5667" s="5"/>
    </row>
    <row r="5668" spans="5:6" x14ac:dyDescent="0.25">
      <c r="E5668" s="5"/>
      <c r="F5668" s="5"/>
    </row>
    <row r="5669" spans="5:6" x14ac:dyDescent="0.25">
      <c r="E5669" s="5"/>
      <c r="F5669" s="5"/>
    </row>
    <row r="5670" spans="5:6" x14ac:dyDescent="0.25">
      <c r="E5670" s="5"/>
      <c r="F5670" s="5"/>
    </row>
    <row r="5671" spans="5:6" x14ac:dyDescent="0.25">
      <c r="E5671" s="5"/>
      <c r="F5671" s="5"/>
    </row>
    <row r="5672" spans="5:6" x14ac:dyDescent="0.25">
      <c r="E5672" s="5"/>
      <c r="F5672" s="5"/>
    </row>
    <row r="5673" spans="5:6" x14ac:dyDescent="0.25">
      <c r="E5673" s="5"/>
      <c r="F5673" s="5"/>
    </row>
    <row r="5674" spans="5:6" x14ac:dyDescent="0.25">
      <c r="E5674" s="5"/>
      <c r="F5674" s="5"/>
    </row>
    <row r="5675" spans="5:6" x14ac:dyDescent="0.25">
      <c r="E5675" s="5"/>
      <c r="F5675" s="5"/>
    </row>
    <row r="5676" spans="5:6" x14ac:dyDescent="0.25">
      <c r="E5676" s="5"/>
      <c r="F5676" s="5"/>
    </row>
    <row r="5677" spans="5:6" x14ac:dyDescent="0.25">
      <c r="E5677" s="5"/>
      <c r="F5677" s="5"/>
    </row>
    <row r="5678" spans="5:6" x14ac:dyDescent="0.25">
      <c r="E5678" s="5"/>
      <c r="F5678" s="5"/>
    </row>
    <row r="5679" spans="5:6" x14ac:dyDescent="0.25">
      <c r="E5679" s="5"/>
      <c r="F5679" s="5"/>
    </row>
    <row r="5680" spans="5:6" x14ac:dyDescent="0.25">
      <c r="E5680" s="5"/>
      <c r="F5680" s="5"/>
    </row>
    <row r="5681" spans="5:6" x14ac:dyDescent="0.25">
      <c r="E5681" s="5"/>
      <c r="F5681" s="5"/>
    </row>
    <row r="5682" spans="5:6" x14ac:dyDescent="0.25">
      <c r="E5682" s="5"/>
      <c r="F5682" s="5"/>
    </row>
    <row r="5683" spans="5:6" x14ac:dyDescent="0.25">
      <c r="E5683" s="5"/>
      <c r="F5683" s="5"/>
    </row>
    <row r="5684" spans="5:6" x14ac:dyDescent="0.25">
      <c r="E5684" s="5"/>
      <c r="F5684" s="5"/>
    </row>
    <row r="5685" spans="5:6" x14ac:dyDescent="0.25">
      <c r="E5685" s="5"/>
      <c r="F5685" s="5"/>
    </row>
    <row r="5686" spans="5:6" x14ac:dyDescent="0.25">
      <c r="E5686" s="5"/>
      <c r="F5686" s="5"/>
    </row>
    <row r="5687" spans="5:6" x14ac:dyDescent="0.25">
      <c r="E5687" s="5"/>
      <c r="F5687" s="5"/>
    </row>
    <row r="5688" spans="5:6" x14ac:dyDescent="0.25">
      <c r="E5688" s="5"/>
      <c r="F5688" s="5"/>
    </row>
    <row r="5689" spans="5:6" x14ac:dyDescent="0.25">
      <c r="E5689" s="5"/>
      <c r="F5689" s="5"/>
    </row>
    <row r="5690" spans="5:6" x14ac:dyDescent="0.25">
      <c r="E5690" s="5"/>
      <c r="F5690" s="5"/>
    </row>
    <row r="5691" spans="5:6" x14ac:dyDescent="0.25">
      <c r="E5691" s="5"/>
      <c r="F5691" s="5"/>
    </row>
    <row r="5692" spans="5:6" x14ac:dyDescent="0.25">
      <c r="E5692" s="5"/>
      <c r="F5692" s="5"/>
    </row>
    <row r="5693" spans="5:6" x14ac:dyDescent="0.25">
      <c r="E5693" s="5"/>
      <c r="F5693" s="5"/>
    </row>
    <row r="5694" spans="5:6" x14ac:dyDescent="0.25">
      <c r="E5694" s="5"/>
      <c r="F5694" s="5"/>
    </row>
    <row r="5695" spans="5:6" x14ac:dyDescent="0.25">
      <c r="E5695" s="5"/>
      <c r="F5695" s="5"/>
    </row>
    <row r="5696" spans="5:6" x14ac:dyDescent="0.25">
      <c r="E5696" s="5"/>
      <c r="F5696" s="5"/>
    </row>
    <row r="5697" spans="5:6" x14ac:dyDescent="0.25">
      <c r="E5697" s="5"/>
      <c r="F5697" s="5"/>
    </row>
    <row r="5698" spans="5:6" x14ac:dyDescent="0.25">
      <c r="E5698" s="5"/>
      <c r="F5698" s="5"/>
    </row>
    <row r="5699" spans="5:6" x14ac:dyDescent="0.25">
      <c r="E5699" s="5"/>
      <c r="F5699" s="5"/>
    </row>
    <row r="5700" spans="5:6" x14ac:dyDescent="0.25">
      <c r="E5700" s="5"/>
      <c r="F5700" s="5"/>
    </row>
    <row r="5701" spans="5:6" x14ac:dyDescent="0.25">
      <c r="E5701" s="5"/>
      <c r="F5701" s="5"/>
    </row>
    <row r="5702" spans="5:6" x14ac:dyDescent="0.25">
      <c r="E5702" s="5"/>
      <c r="F5702" s="5"/>
    </row>
    <row r="5703" spans="5:6" x14ac:dyDescent="0.25">
      <c r="E5703" s="5"/>
      <c r="F5703" s="5"/>
    </row>
    <row r="5704" spans="5:6" x14ac:dyDescent="0.25">
      <c r="E5704" s="5"/>
      <c r="F5704" s="5"/>
    </row>
    <row r="5705" spans="5:6" x14ac:dyDescent="0.25">
      <c r="E5705" s="5"/>
      <c r="F5705" s="5"/>
    </row>
    <row r="5706" spans="5:6" x14ac:dyDescent="0.25">
      <c r="E5706" s="5"/>
      <c r="F5706" s="5"/>
    </row>
    <row r="5707" spans="5:6" x14ac:dyDescent="0.25">
      <c r="E5707" s="5"/>
      <c r="F5707" s="5"/>
    </row>
    <row r="5708" spans="5:6" x14ac:dyDescent="0.25">
      <c r="E5708" s="5"/>
      <c r="F5708" s="5"/>
    </row>
    <row r="5709" spans="5:6" x14ac:dyDescent="0.25">
      <c r="E5709" s="5"/>
      <c r="F5709" s="5"/>
    </row>
    <row r="5710" spans="5:6" x14ac:dyDescent="0.25">
      <c r="E5710" s="5"/>
      <c r="F5710" s="5"/>
    </row>
    <row r="5711" spans="5:6" x14ac:dyDescent="0.25">
      <c r="E5711" s="5"/>
      <c r="F5711" s="5"/>
    </row>
    <row r="5712" spans="5:6" x14ac:dyDescent="0.25">
      <c r="E5712" s="5"/>
      <c r="F5712" s="5"/>
    </row>
    <row r="5713" spans="5:6" x14ac:dyDescent="0.25">
      <c r="E5713" s="5"/>
      <c r="F5713" s="5"/>
    </row>
    <row r="5714" spans="5:6" x14ac:dyDescent="0.25">
      <c r="E5714" s="5"/>
      <c r="F5714" s="5"/>
    </row>
    <row r="5715" spans="5:6" x14ac:dyDescent="0.25">
      <c r="E5715" s="5"/>
      <c r="F5715" s="5"/>
    </row>
    <row r="5716" spans="5:6" x14ac:dyDescent="0.25">
      <c r="E5716" s="5"/>
      <c r="F5716" s="5"/>
    </row>
    <row r="5717" spans="5:6" x14ac:dyDescent="0.25">
      <c r="E5717" s="5"/>
      <c r="F5717" s="5"/>
    </row>
    <row r="5718" spans="5:6" x14ac:dyDescent="0.25">
      <c r="E5718" s="5"/>
      <c r="F5718" s="5"/>
    </row>
    <row r="5719" spans="5:6" x14ac:dyDescent="0.25">
      <c r="E5719" s="5"/>
      <c r="F5719" s="5"/>
    </row>
    <row r="5720" spans="5:6" x14ac:dyDescent="0.25">
      <c r="E5720" s="5"/>
      <c r="F5720" s="5"/>
    </row>
    <row r="5721" spans="5:6" x14ac:dyDescent="0.25">
      <c r="E5721" s="5"/>
      <c r="F5721" s="5"/>
    </row>
    <row r="5722" spans="5:6" x14ac:dyDescent="0.25">
      <c r="E5722" s="5"/>
      <c r="F5722" s="5"/>
    </row>
    <row r="5723" spans="5:6" x14ac:dyDescent="0.25">
      <c r="E5723" s="5"/>
      <c r="F5723" s="5"/>
    </row>
    <row r="5724" spans="5:6" x14ac:dyDescent="0.25">
      <c r="E5724" s="5"/>
      <c r="F5724" s="5"/>
    </row>
    <row r="5725" spans="5:6" x14ac:dyDescent="0.25">
      <c r="E5725" s="5"/>
      <c r="F5725" s="5"/>
    </row>
    <row r="5726" spans="5:6" x14ac:dyDescent="0.25">
      <c r="E5726" s="5"/>
      <c r="F5726" s="5"/>
    </row>
    <row r="5727" spans="5:6" x14ac:dyDescent="0.25">
      <c r="E5727" s="5"/>
      <c r="F5727" s="5"/>
    </row>
    <row r="5728" spans="5:6" x14ac:dyDescent="0.25">
      <c r="E5728" s="5"/>
      <c r="F5728" s="5"/>
    </row>
    <row r="5729" spans="5:6" x14ac:dyDescent="0.25">
      <c r="E5729" s="5"/>
      <c r="F5729" s="5"/>
    </row>
    <row r="5730" spans="5:6" x14ac:dyDescent="0.25">
      <c r="E5730" s="5"/>
      <c r="F5730" s="5"/>
    </row>
    <row r="5731" spans="5:6" x14ac:dyDescent="0.25">
      <c r="E5731" s="5"/>
      <c r="F5731" s="5"/>
    </row>
    <row r="5732" spans="5:6" x14ac:dyDescent="0.25">
      <c r="E5732" s="5"/>
      <c r="F5732" s="5"/>
    </row>
    <row r="5733" spans="5:6" x14ac:dyDescent="0.25">
      <c r="E5733" s="5"/>
      <c r="F5733" s="5"/>
    </row>
    <row r="5734" spans="5:6" x14ac:dyDescent="0.25">
      <c r="E5734" s="5"/>
      <c r="F5734" s="5"/>
    </row>
    <row r="5735" spans="5:6" x14ac:dyDescent="0.25">
      <c r="E5735" s="5"/>
      <c r="F5735" s="5"/>
    </row>
    <row r="5736" spans="5:6" x14ac:dyDescent="0.25">
      <c r="E5736" s="5"/>
      <c r="F5736" s="5"/>
    </row>
    <row r="5737" spans="5:6" x14ac:dyDescent="0.25">
      <c r="E5737" s="5"/>
      <c r="F5737" s="5"/>
    </row>
    <row r="5738" spans="5:6" x14ac:dyDescent="0.25">
      <c r="E5738" s="5"/>
      <c r="F5738" s="5"/>
    </row>
    <row r="5739" spans="5:6" x14ac:dyDescent="0.25">
      <c r="E5739" s="5"/>
      <c r="F5739" s="5"/>
    </row>
    <row r="5740" spans="5:6" x14ac:dyDescent="0.25">
      <c r="E5740" s="5"/>
      <c r="F5740" s="5"/>
    </row>
    <row r="5741" spans="5:6" x14ac:dyDescent="0.25">
      <c r="E5741" s="5"/>
      <c r="F5741" s="5"/>
    </row>
    <row r="5742" spans="5:6" x14ac:dyDescent="0.25">
      <c r="E5742" s="5"/>
      <c r="F5742" s="5"/>
    </row>
    <row r="5743" spans="5:6" x14ac:dyDescent="0.25">
      <c r="E5743" s="5"/>
      <c r="F5743" s="5"/>
    </row>
    <row r="5744" spans="5:6" x14ac:dyDescent="0.25">
      <c r="E5744" s="5"/>
      <c r="F5744" s="5"/>
    </row>
    <row r="5745" spans="5:6" x14ac:dyDescent="0.25">
      <c r="E5745" s="5"/>
      <c r="F5745" s="5"/>
    </row>
    <row r="5746" spans="5:6" x14ac:dyDescent="0.25">
      <c r="E5746" s="5"/>
      <c r="F5746" s="5"/>
    </row>
    <row r="5747" spans="5:6" x14ac:dyDescent="0.25">
      <c r="E5747" s="5"/>
      <c r="F5747" s="5"/>
    </row>
    <row r="5748" spans="5:6" x14ac:dyDescent="0.25">
      <c r="E5748" s="5"/>
      <c r="F5748" s="5"/>
    </row>
    <row r="5749" spans="5:6" x14ac:dyDescent="0.25">
      <c r="E5749" s="5"/>
      <c r="F5749" s="5"/>
    </row>
    <row r="5750" spans="5:6" x14ac:dyDescent="0.25">
      <c r="E5750" s="5"/>
      <c r="F5750" s="5"/>
    </row>
    <row r="5751" spans="5:6" x14ac:dyDescent="0.25">
      <c r="E5751" s="5"/>
      <c r="F5751" s="5"/>
    </row>
    <row r="5752" spans="5:6" x14ac:dyDescent="0.25">
      <c r="E5752" s="5"/>
      <c r="F5752" s="5"/>
    </row>
    <row r="5753" spans="5:6" x14ac:dyDescent="0.25">
      <c r="E5753" s="5"/>
      <c r="F5753" s="5"/>
    </row>
    <row r="5754" spans="5:6" x14ac:dyDescent="0.25">
      <c r="E5754" s="5"/>
      <c r="F5754" s="5"/>
    </row>
    <row r="5755" spans="5:6" x14ac:dyDescent="0.25">
      <c r="E5755" s="5"/>
      <c r="F5755" s="5"/>
    </row>
    <row r="5756" spans="5:6" x14ac:dyDescent="0.25">
      <c r="E5756" s="5"/>
      <c r="F5756" s="5"/>
    </row>
    <row r="5757" spans="5:6" x14ac:dyDescent="0.25">
      <c r="E5757" s="5"/>
      <c r="F5757" s="5"/>
    </row>
    <row r="5758" spans="5:6" x14ac:dyDescent="0.25">
      <c r="E5758" s="5"/>
      <c r="F5758" s="5"/>
    </row>
    <row r="5759" spans="5:6" x14ac:dyDescent="0.25">
      <c r="E5759" s="5"/>
      <c r="F5759" s="5"/>
    </row>
    <row r="5760" spans="5:6" x14ac:dyDescent="0.25">
      <c r="E5760" s="5"/>
      <c r="F5760" s="5"/>
    </row>
    <row r="5761" spans="5:6" x14ac:dyDescent="0.25">
      <c r="E5761" s="5"/>
      <c r="F5761" s="5"/>
    </row>
    <row r="5762" spans="5:6" x14ac:dyDescent="0.25">
      <c r="E5762" s="5"/>
      <c r="F5762" s="5"/>
    </row>
    <row r="5763" spans="5:6" x14ac:dyDescent="0.25">
      <c r="E5763" s="5"/>
      <c r="F5763" s="5"/>
    </row>
    <row r="5764" spans="5:6" x14ac:dyDescent="0.25">
      <c r="E5764" s="5"/>
      <c r="F5764" s="5"/>
    </row>
    <row r="5765" spans="5:6" x14ac:dyDescent="0.25">
      <c r="E5765" s="5"/>
      <c r="F5765" s="5"/>
    </row>
    <row r="5766" spans="5:6" x14ac:dyDescent="0.25">
      <c r="E5766" s="5"/>
      <c r="F5766" s="5"/>
    </row>
    <row r="5767" spans="5:6" x14ac:dyDescent="0.25">
      <c r="E5767" s="5"/>
      <c r="F5767" s="5"/>
    </row>
    <row r="5768" spans="5:6" x14ac:dyDescent="0.25">
      <c r="E5768" s="5"/>
      <c r="F5768" s="5"/>
    </row>
    <row r="5769" spans="5:6" x14ac:dyDescent="0.25">
      <c r="E5769" s="5"/>
      <c r="F5769" s="5"/>
    </row>
    <row r="5770" spans="5:6" x14ac:dyDescent="0.25">
      <c r="E5770" s="5"/>
      <c r="F5770" s="5"/>
    </row>
    <row r="5771" spans="5:6" x14ac:dyDescent="0.25">
      <c r="E5771" s="5"/>
      <c r="F5771" s="5"/>
    </row>
    <row r="5772" spans="5:6" x14ac:dyDescent="0.25">
      <c r="E5772" s="5"/>
      <c r="F5772" s="5"/>
    </row>
    <row r="5773" spans="5:6" x14ac:dyDescent="0.25">
      <c r="E5773" s="5"/>
      <c r="F5773" s="5"/>
    </row>
    <row r="5774" spans="5:6" x14ac:dyDescent="0.25">
      <c r="E5774" s="5"/>
      <c r="F5774" s="5"/>
    </row>
    <row r="5775" spans="5:6" x14ac:dyDescent="0.25">
      <c r="E5775" s="5"/>
      <c r="F5775" s="5"/>
    </row>
    <row r="5776" spans="5:6" x14ac:dyDescent="0.25">
      <c r="E5776" s="5"/>
      <c r="F5776" s="5"/>
    </row>
    <row r="5777" spans="5:6" x14ac:dyDescent="0.25">
      <c r="E5777" s="5"/>
      <c r="F5777" s="5"/>
    </row>
    <row r="5778" spans="5:6" x14ac:dyDescent="0.25">
      <c r="E5778" s="5"/>
      <c r="F5778" s="5"/>
    </row>
    <row r="5779" spans="5:6" x14ac:dyDescent="0.25">
      <c r="E5779" s="5"/>
      <c r="F5779" s="5"/>
    </row>
    <row r="5780" spans="5:6" x14ac:dyDescent="0.25">
      <c r="E5780" s="5"/>
      <c r="F5780" s="5"/>
    </row>
    <row r="5781" spans="5:6" x14ac:dyDescent="0.25">
      <c r="E5781" s="5"/>
      <c r="F5781" s="5"/>
    </row>
    <row r="5782" spans="5:6" x14ac:dyDescent="0.25">
      <c r="E5782" s="5"/>
      <c r="F5782" s="5"/>
    </row>
    <row r="5783" spans="5:6" x14ac:dyDescent="0.25">
      <c r="E5783" s="5"/>
      <c r="F5783" s="5"/>
    </row>
    <row r="5784" spans="5:6" x14ac:dyDescent="0.25">
      <c r="E5784" s="5"/>
      <c r="F5784" s="5"/>
    </row>
    <row r="5785" spans="5:6" x14ac:dyDescent="0.25">
      <c r="E5785" s="5"/>
      <c r="F5785" s="5"/>
    </row>
    <row r="5786" spans="5:6" x14ac:dyDescent="0.25">
      <c r="E5786" s="5"/>
      <c r="F5786" s="5"/>
    </row>
    <row r="5787" spans="5:6" x14ac:dyDescent="0.25">
      <c r="E5787" s="5"/>
      <c r="F5787" s="5"/>
    </row>
    <row r="5788" spans="5:6" x14ac:dyDescent="0.25">
      <c r="E5788" s="5"/>
      <c r="F5788" s="5"/>
    </row>
    <row r="5789" spans="5:6" x14ac:dyDescent="0.25">
      <c r="E5789" s="5"/>
      <c r="F5789" s="5"/>
    </row>
    <row r="5790" spans="5:6" x14ac:dyDescent="0.25">
      <c r="E5790" s="5"/>
      <c r="F5790" s="5"/>
    </row>
    <row r="5791" spans="5:6" x14ac:dyDescent="0.25">
      <c r="E5791" s="5"/>
      <c r="F5791" s="5"/>
    </row>
    <row r="5792" spans="5:6" x14ac:dyDescent="0.25">
      <c r="E5792" s="5"/>
      <c r="F5792" s="5"/>
    </row>
    <row r="5793" spans="5:6" x14ac:dyDescent="0.25">
      <c r="E5793" s="5"/>
      <c r="F5793" s="5"/>
    </row>
    <row r="5794" spans="5:6" x14ac:dyDescent="0.25">
      <c r="E5794" s="5"/>
      <c r="F5794" s="5"/>
    </row>
    <row r="5795" spans="5:6" x14ac:dyDescent="0.25">
      <c r="E5795" s="5"/>
      <c r="F5795" s="5"/>
    </row>
    <row r="5796" spans="5:6" x14ac:dyDescent="0.25">
      <c r="E5796" s="5"/>
      <c r="F5796" s="5"/>
    </row>
    <row r="5797" spans="5:6" x14ac:dyDescent="0.25">
      <c r="E5797" s="5"/>
      <c r="F5797" s="5"/>
    </row>
    <row r="5798" spans="5:6" x14ac:dyDescent="0.25">
      <c r="E5798" s="5"/>
      <c r="F5798" s="5"/>
    </row>
    <row r="5799" spans="5:6" x14ac:dyDescent="0.25">
      <c r="E5799" s="5"/>
      <c r="F5799" s="5"/>
    </row>
    <row r="5800" spans="5:6" x14ac:dyDescent="0.25">
      <c r="E5800" s="5"/>
      <c r="F5800" s="5"/>
    </row>
    <row r="5801" spans="5:6" x14ac:dyDescent="0.25">
      <c r="E5801" s="5"/>
      <c r="F5801" s="5"/>
    </row>
    <row r="5802" spans="5:6" x14ac:dyDescent="0.25">
      <c r="E5802" s="5"/>
      <c r="F5802" s="5"/>
    </row>
    <row r="5803" spans="5:6" x14ac:dyDescent="0.25">
      <c r="E5803" s="5"/>
      <c r="F5803" s="5"/>
    </row>
    <row r="5804" spans="5:6" x14ac:dyDescent="0.25">
      <c r="E5804" s="5"/>
      <c r="F5804" s="5"/>
    </row>
    <row r="5805" spans="5:6" x14ac:dyDescent="0.25">
      <c r="E5805" s="5"/>
      <c r="F5805" s="5"/>
    </row>
    <row r="5806" spans="5:6" x14ac:dyDescent="0.25">
      <c r="E5806" s="5"/>
      <c r="F5806" s="5"/>
    </row>
    <row r="5807" spans="5:6" x14ac:dyDescent="0.25">
      <c r="E5807" s="5"/>
      <c r="F5807" s="5"/>
    </row>
    <row r="5808" spans="5:6" x14ac:dyDescent="0.25">
      <c r="E5808" s="5"/>
      <c r="F5808" s="5"/>
    </row>
    <row r="5809" spans="5:6" x14ac:dyDescent="0.25">
      <c r="E5809" s="5"/>
      <c r="F5809" s="5"/>
    </row>
    <row r="5810" spans="5:6" x14ac:dyDescent="0.25">
      <c r="E5810" s="5"/>
      <c r="F5810" s="5"/>
    </row>
    <row r="5811" spans="5:6" x14ac:dyDescent="0.25">
      <c r="E5811" s="5"/>
      <c r="F5811" s="5"/>
    </row>
    <row r="5812" spans="5:6" x14ac:dyDescent="0.25">
      <c r="E5812" s="5"/>
      <c r="F5812" s="5"/>
    </row>
    <row r="5813" spans="5:6" x14ac:dyDescent="0.25">
      <c r="E5813" s="5"/>
      <c r="F5813" s="5"/>
    </row>
    <row r="5814" spans="5:6" x14ac:dyDescent="0.25">
      <c r="E5814" s="5"/>
      <c r="F5814" s="5"/>
    </row>
    <row r="5815" spans="5:6" x14ac:dyDescent="0.25">
      <c r="E5815" s="5"/>
      <c r="F5815" s="5"/>
    </row>
    <row r="5816" spans="5:6" x14ac:dyDescent="0.25">
      <c r="E5816" s="5"/>
      <c r="F5816" s="5"/>
    </row>
    <row r="5817" spans="5:6" x14ac:dyDescent="0.25">
      <c r="E5817" s="5"/>
      <c r="F5817" s="5"/>
    </row>
    <row r="5818" spans="5:6" x14ac:dyDescent="0.25">
      <c r="E5818" s="5"/>
      <c r="F5818" s="5"/>
    </row>
    <row r="5819" spans="5:6" x14ac:dyDescent="0.25">
      <c r="E5819" s="5"/>
      <c r="F5819" s="5"/>
    </row>
    <row r="5820" spans="5:6" x14ac:dyDescent="0.25">
      <c r="E5820" s="5"/>
      <c r="F5820" s="5"/>
    </row>
    <row r="5821" spans="5:6" x14ac:dyDescent="0.25">
      <c r="E5821" s="5"/>
      <c r="F5821" s="5"/>
    </row>
    <row r="5822" spans="5:6" x14ac:dyDescent="0.25">
      <c r="E5822" s="5"/>
      <c r="F5822" s="5"/>
    </row>
    <row r="5823" spans="5:6" x14ac:dyDescent="0.25">
      <c r="E5823" s="5"/>
      <c r="F5823" s="5"/>
    </row>
    <row r="5824" spans="5:6" x14ac:dyDescent="0.25">
      <c r="E5824" s="5"/>
      <c r="F5824" s="5"/>
    </row>
    <row r="5825" spans="5:6" x14ac:dyDescent="0.25">
      <c r="E5825" s="5"/>
      <c r="F5825" s="5"/>
    </row>
    <row r="5826" spans="5:6" x14ac:dyDescent="0.25">
      <c r="E5826" s="5"/>
      <c r="F5826" s="5"/>
    </row>
    <row r="5827" spans="5:6" x14ac:dyDescent="0.25">
      <c r="E5827" s="5"/>
      <c r="F5827" s="5"/>
    </row>
    <row r="5828" spans="5:6" x14ac:dyDescent="0.25">
      <c r="E5828" s="5"/>
      <c r="F5828" s="5"/>
    </row>
    <row r="5829" spans="5:6" x14ac:dyDescent="0.25">
      <c r="E5829" s="5"/>
      <c r="F5829" s="5"/>
    </row>
    <row r="5830" spans="5:6" x14ac:dyDescent="0.25">
      <c r="E5830" s="5"/>
      <c r="F5830" s="5"/>
    </row>
    <row r="5831" spans="5:6" x14ac:dyDescent="0.25">
      <c r="E5831" s="5"/>
      <c r="F5831" s="5"/>
    </row>
    <row r="5832" spans="5:6" x14ac:dyDescent="0.25">
      <c r="E5832" s="5"/>
      <c r="F5832" s="5"/>
    </row>
    <row r="5833" spans="5:6" x14ac:dyDescent="0.25">
      <c r="E5833" s="5"/>
      <c r="F5833" s="5"/>
    </row>
    <row r="5834" spans="5:6" x14ac:dyDescent="0.25">
      <c r="E5834" s="5"/>
      <c r="F5834" s="5"/>
    </row>
    <row r="5835" spans="5:6" x14ac:dyDescent="0.25">
      <c r="E5835" s="5"/>
      <c r="F5835" s="5"/>
    </row>
    <row r="5836" spans="5:6" x14ac:dyDescent="0.25">
      <c r="E5836" s="5"/>
      <c r="F5836" s="5"/>
    </row>
    <row r="5837" spans="5:6" x14ac:dyDescent="0.25">
      <c r="E5837" s="5"/>
      <c r="F5837" s="5"/>
    </row>
    <row r="5838" spans="5:6" x14ac:dyDescent="0.25">
      <c r="E5838" s="5"/>
      <c r="F5838" s="5"/>
    </row>
    <row r="5839" spans="5:6" x14ac:dyDescent="0.25">
      <c r="E5839" s="5"/>
      <c r="F5839" s="5"/>
    </row>
    <row r="5840" spans="5:6" x14ac:dyDescent="0.25">
      <c r="E5840" s="5"/>
      <c r="F5840" s="5"/>
    </row>
    <row r="5841" spans="5:6" x14ac:dyDescent="0.25">
      <c r="E5841" s="5"/>
      <c r="F5841" s="5"/>
    </row>
    <row r="5842" spans="5:6" x14ac:dyDescent="0.25">
      <c r="E5842" s="5"/>
      <c r="F5842" s="5"/>
    </row>
    <row r="5843" spans="5:6" x14ac:dyDescent="0.25">
      <c r="E5843" s="5"/>
      <c r="F5843" s="5"/>
    </row>
    <row r="5844" spans="5:6" x14ac:dyDescent="0.25">
      <c r="E5844" s="5"/>
      <c r="F5844" s="5"/>
    </row>
    <row r="5845" spans="5:6" x14ac:dyDescent="0.25">
      <c r="E5845" s="5"/>
      <c r="F5845" s="5"/>
    </row>
    <row r="5846" spans="5:6" x14ac:dyDescent="0.25">
      <c r="E5846" s="5"/>
      <c r="F5846" s="5"/>
    </row>
    <row r="5847" spans="5:6" x14ac:dyDescent="0.25">
      <c r="E5847" s="5"/>
      <c r="F5847" s="5"/>
    </row>
    <row r="5848" spans="5:6" x14ac:dyDescent="0.25">
      <c r="E5848" s="5"/>
      <c r="F5848" s="5"/>
    </row>
    <row r="5849" spans="5:6" x14ac:dyDescent="0.25">
      <c r="E5849" s="5"/>
      <c r="F5849" s="5"/>
    </row>
    <row r="5850" spans="5:6" x14ac:dyDescent="0.25">
      <c r="E5850" s="5"/>
      <c r="F5850" s="5"/>
    </row>
    <row r="5851" spans="5:6" x14ac:dyDescent="0.25">
      <c r="E5851" s="5"/>
      <c r="F5851" s="5"/>
    </row>
    <row r="5852" spans="5:6" x14ac:dyDescent="0.25">
      <c r="E5852" s="5"/>
      <c r="F5852" s="5"/>
    </row>
    <row r="5853" spans="5:6" x14ac:dyDescent="0.25">
      <c r="E5853" s="5"/>
      <c r="F5853" s="5"/>
    </row>
    <row r="5854" spans="5:6" x14ac:dyDescent="0.25">
      <c r="E5854" s="5"/>
      <c r="F5854" s="5"/>
    </row>
    <row r="5855" spans="5:6" x14ac:dyDescent="0.25">
      <c r="E5855" s="5"/>
      <c r="F5855" s="5"/>
    </row>
    <row r="5856" spans="5:6" x14ac:dyDescent="0.25">
      <c r="E5856" s="5"/>
      <c r="F5856" s="5"/>
    </row>
    <row r="5857" spans="5:6" x14ac:dyDescent="0.25">
      <c r="E5857" s="5"/>
      <c r="F5857" s="5"/>
    </row>
    <row r="5858" spans="5:6" x14ac:dyDescent="0.25">
      <c r="E5858" s="5"/>
      <c r="F5858" s="5"/>
    </row>
    <row r="5859" spans="5:6" x14ac:dyDescent="0.25">
      <c r="E5859" s="5"/>
      <c r="F5859" s="5"/>
    </row>
    <row r="5860" spans="5:6" x14ac:dyDescent="0.25">
      <c r="E5860" s="5"/>
      <c r="F5860" s="5"/>
    </row>
    <row r="5861" spans="5:6" x14ac:dyDescent="0.25">
      <c r="E5861" s="5"/>
      <c r="F5861" s="5"/>
    </row>
    <row r="5862" spans="5:6" x14ac:dyDescent="0.25">
      <c r="E5862" s="5"/>
      <c r="F5862" s="5"/>
    </row>
    <row r="5863" spans="5:6" x14ac:dyDescent="0.25">
      <c r="E5863" s="5"/>
      <c r="F5863" s="5"/>
    </row>
    <row r="5864" spans="5:6" x14ac:dyDescent="0.25">
      <c r="E5864" s="5"/>
      <c r="F5864" s="5"/>
    </row>
    <row r="5865" spans="5:6" x14ac:dyDescent="0.25">
      <c r="E5865" s="5"/>
      <c r="F5865" s="5"/>
    </row>
    <row r="5866" spans="5:6" x14ac:dyDescent="0.25">
      <c r="E5866" s="5"/>
      <c r="F5866" s="5"/>
    </row>
    <row r="5867" spans="5:6" x14ac:dyDescent="0.25">
      <c r="E5867" s="5"/>
      <c r="F5867" s="5"/>
    </row>
    <row r="5868" spans="5:6" x14ac:dyDescent="0.25">
      <c r="E5868" s="5"/>
      <c r="F5868" s="5"/>
    </row>
    <row r="5869" spans="5:6" x14ac:dyDescent="0.25">
      <c r="E5869" s="5"/>
      <c r="F5869" s="5"/>
    </row>
    <row r="5870" spans="5:6" x14ac:dyDescent="0.25">
      <c r="E5870" s="5"/>
      <c r="F5870" s="5"/>
    </row>
    <row r="5871" spans="5:6" x14ac:dyDescent="0.25">
      <c r="E5871" s="5"/>
      <c r="F5871" s="5"/>
    </row>
    <row r="5872" spans="5:6" x14ac:dyDescent="0.25">
      <c r="E5872" s="5"/>
      <c r="F5872" s="5"/>
    </row>
    <row r="5873" spans="5:6" x14ac:dyDescent="0.25">
      <c r="E5873" s="5"/>
      <c r="F5873" s="5"/>
    </row>
    <row r="5874" spans="5:6" x14ac:dyDescent="0.25">
      <c r="E5874" s="5"/>
      <c r="F5874" s="5"/>
    </row>
    <row r="5875" spans="5:6" x14ac:dyDescent="0.25">
      <c r="E5875" s="5"/>
      <c r="F5875" s="5"/>
    </row>
    <row r="5876" spans="5:6" x14ac:dyDescent="0.25">
      <c r="E5876" s="5"/>
      <c r="F5876" s="5"/>
    </row>
    <row r="5877" spans="5:6" x14ac:dyDescent="0.25">
      <c r="E5877" s="5"/>
      <c r="F5877" s="5"/>
    </row>
    <row r="5878" spans="5:6" x14ac:dyDescent="0.25">
      <c r="E5878" s="5"/>
      <c r="F5878" s="5"/>
    </row>
    <row r="5879" spans="5:6" x14ac:dyDescent="0.25">
      <c r="E5879" s="5"/>
      <c r="F5879" s="5"/>
    </row>
    <row r="5880" spans="5:6" x14ac:dyDescent="0.25">
      <c r="E5880" s="5"/>
      <c r="F5880" s="5"/>
    </row>
    <row r="5881" spans="5:6" x14ac:dyDescent="0.25">
      <c r="E5881" s="5"/>
      <c r="F5881" s="5"/>
    </row>
    <row r="5882" spans="5:6" x14ac:dyDescent="0.25">
      <c r="E5882" s="5"/>
      <c r="F5882" s="5"/>
    </row>
    <row r="5883" spans="5:6" x14ac:dyDescent="0.25">
      <c r="E5883" s="5"/>
      <c r="F5883" s="5"/>
    </row>
    <row r="5884" spans="5:6" x14ac:dyDescent="0.25">
      <c r="E5884" s="5"/>
      <c r="F5884" s="5"/>
    </row>
    <row r="5885" spans="5:6" x14ac:dyDescent="0.25">
      <c r="E5885" s="5"/>
      <c r="F5885" s="5"/>
    </row>
    <row r="5886" spans="5:6" x14ac:dyDescent="0.25">
      <c r="E5886" s="5"/>
      <c r="F5886" s="5"/>
    </row>
    <row r="5887" spans="5:6" x14ac:dyDescent="0.25">
      <c r="E5887" s="5"/>
      <c r="F5887" s="5"/>
    </row>
    <row r="5888" spans="5:6" x14ac:dyDescent="0.25">
      <c r="E5888" s="5"/>
      <c r="F5888" s="5"/>
    </row>
    <row r="5889" spans="5:17" x14ac:dyDescent="0.25">
      <c r="E5889" s="5"/>
      <c r="F5889" s="5"/>
    </row>
    <row r="5890" spans="5:17" x14ac:dyDescent="0.25">
      <c r="E5890" s="5"/>
      <c r="F5890" s="5"/>
    </row>
    <row r="5891" spans="5:17" x14ac:dyDescent="0.25">
      <c r="E5891" s="5"/>
      <c r="F5891" s="5"/>
    </row>
    <row r="5892" spans="5:17" x14ac:dyDescent="0.25">
      <c r="E5892" s="5"/>
      <c r="F5892" s="5"/>
    </row>
    <row r="5893" spans="5:17" x14ac:dyDescent="0.25">
      <c r="E5893" s="5"/>
      <c r="F5893" s="5"/>
    </row>
    <row r="5894" spans="5:17" x14ac:dyDescent="0.25">
      <c r="E5894" s="5"/>
      <c r="F5894" s="5"/>
    </row>
    <row r="5895" spans="5:17" x14ac:dyDescent="0.25">
      <c r="E5895" s="5"/>
      <c r="F5895" s="5"/>
    </row>
    <row r="5896" spans="5:17" x14ac:dyDescent="0.25">
      <c r="E5896" s="5"/>
      <c r="F5896" s="5"/>
    </row>
    <row r="5897" spans="5:17" x14ac:dyDescent="0.25">
      <c r="E5897" s="5"/>
      <c r="F5897" s="5"/>
    </row>
    <row r="5898" spans="5:17" x14ac:dyDescent="0.25">
      <c r="E5898" s="5"/>
      <c r="F5898" s="5"/>
    </row>
    <row r="5899" spans="5:17" x14ac:dyDescent="0.25">
      <c r="E5899" s="5"/>
      <c r="F5899" s="5"/>
    </row>
    <row r="5900" spans="5:17" x14ac:dyDescent="0.25">
      <c r="E5900" s="5"/>
      <c r="F5900" s="5"/>
      <c r="H5900" s="5"/>
      <c r="I5900" s="5"/>
      <c r="Q5900" s="5"/>
    </row>
    <row r="5901" spans="5:17" x14ac:dyDescent="0.25">
      <c r="E5901" s="5"/>
      <c r="F5901" s="5"/>
      <c r="M5901" s="5"/>
    </row>
    <row r="5902" spans="5:17" x14ac:dyDescent="0.25">
      <c r="E5902" s="5"/>
      <c r="F5902" s="5"/>
    </row>
    <row r="5903" spans="5:17" x14ac:dyDescent="0.25">
      <c r="E5903" s="5"/>
      <c r="F5903" s="5"/>
    </row>
    <row r="5904" spans="5:17" x14ac:dyDescent="0.25">
      <c r="E5904" s="5"/>
      <c r="F5904" s="5"/>
    </row>
    <row r="5905" spans="5:6" x14ac:dyDescent="0.25">
      <c r="E5905" s="5"/>
      <c r="F5905" s="5"/>
    </row>
    <row r="5906" spans="5:6" x14ac:dyDescent="0.25">
      <c r="E5906" s="5"/>
      <c r="F5906" s="5"/>
    </row>
    <row r="5907" spans="5:6" x14ac:dyDescent="0.25">
      <c r="E5907" s="5"/>
      <c r="F5907" s="5"/>
    </row>
    <row r="5908" spans="5:6" x14ac:dyDescent="0.25">
      <c r="E5908" s="5"/>
      <c r="F5908" s="5"/>
    </row>
    <row r="5909" spans="5:6" x14ac:dyDescent="0.25">
      <c r="E5909" s="5"/>
      <c r="F5909" s="5"/>
    </row>
    <row r="5910" spans="5:6" x14ac:dyDescent="0.25">
      <c r="E5910" s="5"/>
      <c r="F5910" s="5"/>
    </row>
    <row r="5911" spans="5:6" x14ac:dyDescent="0.25">
      <c r="E5911" s="5"/>
      <c r="F5911" s="5"/>
    </row>
    <row r="5912" spans="5:6" x14ac:dyDescent="0.25">
      <c r="E5912" s="5"/>
      <c r="F5912" s="5"/>
    </row>
    <row r="5913" spans="5:6" x14ac:dyDescent="0.25">
      <c r="E5913" s="5"/>
      <c r="F5913" s="5"/>
    </row>
    <row r="5914" spans="5:6" x14ac:dyDescent="0.25">
      <c r="E5914" s="5"/>
      <c r="F5914" s="5"/>
    </row>
    <row r="5915" spans="5:6" x14ac:dyDescent="0.25">
      <c r="E5915" s="5"/>
      <c r="F5915" s="5"/>
    </row>
    <row r="5916" spans="5:6" x14ac:dyDescent="0.25">
      <c r="E5916" s="5"/>
      <c r="F5916" s="5"/>
    </row>
    <row r="5917" spans="5:6" x14ac:dyDescent="0.25">
      <c r="E5917" s="5"/>
      <c r="F5917" s="5"/>
    </row>
    <row r="5918" spans="5:6" x14ac:dyDescent="0.25">
      <c r="E5918" s="5"/>
      <c r="F5918" s="5"/>
    </row>
    <row r="5919" spans="5:6" x14ac:dyDescent="0.25">
      <c r="E5919" s="5"/>
      <c r="F5919" s="5"/>
    </row>
    <row r="5920" spans="5:6" x14ac:dyDescent="0.25">
      <c r="E5920" s="5"/>
      <c r="F5920" s="5"/>
    </row>
    <row r="5921" spans="5:6" x14ac:dyDescent="0.25">
      <c r="E5921" s="5"/>
      <c r="F5921" s="5"/>
    </row>
    <row r="5922" spans="5:6" x14ac:dyDescent="0.25">
      <c r="E5922" s="5"/>
      <c r="F5922" s="5"/>
    </row>
    <row r="5923" spans="5:6" x14ac:dyDescent="0.25">
      <c r="E5923" s="5"/>
      <c r="F5923" s="5"/>
    </row>
    <row r="5924" spans="5:6" x14ac:dyDescent="0.25">
      <c r="E5924" s="5"/>
      <c r="F5924" s="5"/>
    </row>
    <row r="5925" spans="5:6" x14ac:dyDescent="0.25">
      <c r="E5925" s="5"/>
      <c r="F5925" s="5"/>
    </row>
    <row r="5926" spans="5:6" x14ac:dyDescent="0.25">
      <c r="E5926" s="5"/>
      <c r="F5926" s="5"/>
    </row>
    <row r="5927" spans="5:6" x14ac:dyDescent="0.25">
      <c r="E5927" s="5"/>
      <c r="F5927" s="5"/>
    </row>
    <row r="5928" spans="5:6" x14ac:dyDescent="0.25">
      <c r="E5928" s="5"/>
      <c r="F5928" s="5"/>
    </row>
    <row r="5929" spans="5:6" x14ac:dyDescent="0.25">
      <c r="E5929" s="5"/>
      <c r="F5929" s="5"/>
    </row>
    <row r="5930" spans="5:6" x14ac:dyDescent="0.25">
      <c r="E5930" s="5"/>
      <c r="F5930" s="5"/>
    </row>
    <row r="5931" spans="5:6" x14ac:dyDescent="0.25">
      <c r="E5931" s="5"/>
      <c r="F5931" s="5"/>
    </row>
    <row r="5932" spans="5:6" x14ac:dyDescent="0.25">
      <c r="E5932" s="5"/>
      <c r="F5932" s="5"/>
    </row>
    <row r="5933" spans="5:6" x14ac:dyDescent="0.25">
      <c r="E5933" s="5"/>
      <c r="F5933" s="5"/>
    </row>
    <row r="5934" spans="5:6" x14ac:dyDescent="0.25">
      <c r="E5934" s="5"/>
      <c r="F5934" s="5"/>
    </row>
    <row r="5935" spans="5:6" x14ac:dyDescent="0.25">
      <c r="E5935" s="5"/>
      <c r="F5935" s="5"/>
    </row>
    <row r="5936" spans="5:6" x14ac:dyDescent="0.25">
      <c r="E5936" s="5"/>
      <c r="F5936" s="5"/>
    </row>
    <row r="5937" spans="5:6" x14ac:dyDescent="0.25">
      <c r="E5937" s="5"/>
      <c r="F5937" s="5"/>
    </row>
    <row r="5938" spans="5:6" x14ac:dyDescent="0.25">
      <c r="E5938" s="5"/>
      <c r="F5938" s="5"/>
    </row>
    <row r="5939" spans="5:6" x14ac:dyDescent="0.25">
      <c r="E5939" s="5"/>
      <c r="F5939" s="5"/>
    </row>
    <row r="5940" spans="5:6" x14ac:dyDescent="0.25">
      <c r="E5940" s="5"/>
      <c r="F5940" s="5"/>
    </row>
    <row r="5941" spans="5:6" x14ac:dyDescent="0.25">
      <c r="E5941" s="5"/>
      <c r="F5941" s="5"/>
    </row>
    <row r="5942" spans="5:6" x14ac:dyDescent="0.25">
      <c r="E5942" s="5"/>
      <c r="F5942" s="5"/>
    </row>
    <row r="5943" spans="5:6" x14ac:dyDescent="0.25">
      <c r="E5943" s="5"/>
      <c r="F5943" s="5"/>
    </row>
    <row r="5944" spans="5:6" x14ac:dyDescent="0.25">
      <c r="E5944" s="5"/>
      <c r="F5944" s="5"/>
    </row>
    <row r="5945" spans="5:6" x14ac:dyDescent="0.25">
      <c r="E5945" s="5"/>
      <c r="F5945" s="5"/>
    </row>
    <row r="5946" spans="5:6" x14ac:dyDescent="0.25">
      <c r="E5946" s="5"/>
      <c r="F5946" s="5"/>
    </row>
    <row r="5947" spans="5:6" x14ac:dyDescent="0.25">
      <c r="E5947" s="5"/>
      <c r="F5947" s="5"/>
    </row>
    <row r="5948" spans="5:6" x14ac:dyDescent="0.25">
      <c r="E5948" s="5"/>
      <c r="F5948" s="5"/>
    </row>
    <row r="5949" spans="5:6" x14ac:dyDescent="0.25">
      <c r="E5949" s="5"/>
      <c r="F5949" s="5"/>
    </row>
    <row r="5950" spans="5:6" x14ac:dyDescent="0.25">
      <c r="E5950" s="5"/>
      <c r="F5950" s="5"/>
    </row>
    <row r="5951" spans="5:6" x14ac:dyDescent="0.25">
      <c r="E5951" s="5"/>
      <c r="F5951" s="5"/>
    </row>
    <row r="5952" spans="5:6" x14ac:dyDescent="0.25">
      <c r="E5952" s="5"/>
      <c r="F5952" s="5"/>
    </row>
    <row r="5953" spans="5:6" x14ac:dyDescent="0.25">
      <c r="E5953" s="5"/>
      <c r="F5953" s="5"/>
    </row>
    <row r="5954" spans="5:6" x14ac:dyDescent="0.25">
      <c r="E5954" s="5"/>
      <c r="F5954" s="5"/>
    </row>
    <row r="5955" spans="5:6" x14ac:dyDescent="0.25">
      <c r="E5955" s="5"/>
      <c r="F5955" s="5"/>
    </row>
    <row r="5956" spans="5:6" x14ac:dyDescent="0.25">
      <c r="E5956" s="5"/>
      <c r="F5956" s="5"/>
    </row>
    <row r="5957" spans="5:6" x14ac:dyDescent="0.25">
      <c r="E5957" s="5"/>
      <c r="F5957" s="5"/>
    </row>
    <row r="5958" spans="5:6" x14ac:dyDescent="0.25">
      <c r="E5958" s="5"/>
      <c r="F5958" s="5"/>
    </row>
    <row r="5959" spans="5:6" x14ac:dyDescent="0.25">
      <c r="E5959" s="5"/>
      <c r="F5959" s="5"/>
    </row>
    <row r="5960" spans="5:6" x14ac:dyDescent="0.25">
      <c r="E5960" s="5"/>
      <c r="F5960" s="5"/>
    </row>
    <row r="5961" spans="5:6" x14ac:dyDescent="0.25">
      <c r="E5961" s="5"/>
      <c r="F5961" s="5"/>
    </row>
    <row r="5962" spans="5:6" x14ac:dyDescent="0.25">
      <c r="E5962" s="5"/>
      <c r="F5962" s="5"/>
    </row>
    <row r="5963" spans="5:6" x14ac:dyDescent="0.25">
      <c r="E5963" s="5"/>
      <c r="F5963" s="5"/>
    </row>
    <row r="5964" spans="5:6" x14ac:dyDescent="0.25">
      <c r="E5964" s="5"/>
      <c r="F5964" s="5"/>
    </row>
    <row r="5965" spans="5:6" x14ac:dyDescent="0.25">
      <c r="E5965" s="5"/>
      <c r="F5965" s="5"/>
    </row>
    <row r="5966" spans="5:6" x14ac:dyDescent="0.25">
      <c r="E5966" s="5"/>
      <c r="F5966" s="5"/>
    </row>
    <row r="5967" spans="5:6" x14ac:dyDescent="0.25">
      <c r="E5967" s="5"/>
      <c r="F5967" s="5"/>
    </row>
    <row r="5968" spans="5:6" x14ac:dyDescent="0.25">
      <c r="E5968" s="5"/>
      <c r="F5968" s="5"/>
    </row>
    <row r="5969" spans="5:6" x14ac:dyDescent="0.25">
      <c r="E5969" s="5"/>
      <c r="F5969" s="5"/>
    </row>
    <row r="5970" spans="5:6" x14ac:dyDescent="0.25">
      <c r="E5970" s="5"/>
      <c r="F5970" s="5"/>
    </row>
    <row r="5971" spans="5:6" x14ac:dyDescent="0.25">
      <c r="E5971" s="5"/>
      <c r="F5971" s="5"/>
    </row>
    <row r="5972" spans="5:6" x14ac:dyDescent="0.25">
      <c r="E5972" s="5"/>
      <c r="F5972" s="5"/>
    </row>
    <row r="5973" spans="5:6" x14ac:dyDescent="0.25">
      <c r="E5973" s="5"/>
      <c r="F5973" s="5"/>
    </row>
    <row r="5974" spans="5:6" x14ac:dyDescent="0.25">
      <c r="E5974" s="5"/>
      <c r="F5974" s="5"/>
    </row>
    <row r="5975" spans="5:6" x14ac:dyDescent="0.25">
      <c r="E5975" s="5"/>
      <c r="F5975" s="5"/>
    </row>
    <row r="5976" spans="5:6" x14ac:dyDescent="0.25">
      <c r="E5976" s="5"/>
      <c r="F5976" s="5"/>
    </row>
    <row r="5977" spans="5:6" x14ac:dyDescent="0.25">
      <c r="E5977" s="5"/>
      <c r="F5977" s="5"/>
    </row>
    <row r="5978" spans="5:6" x14ac:dyDescent="0.25">
      <c r="E5978" s="5"/>
      <c r="F5978" s="5"/>
    </row>
    <row r="5979" spans="5:6" x14ac:dyDescent="0.25">
      <c r="E5979" s="5"/>
      <c r="F5979" s="5"/>
    </row>
    <row r="5980" spans="5:6" x14ac:dyDescent="0.25">
      <c r="E5980" s="5"/>
      <c r="F5980" s="5"/>
    </row>
    <row r="5981" spans="5:6" x14ac:dyDescent="0.25">
      <c r="E5981" s="5"/>
      <c r="F5981" s="5"/>
    </row>
    <row r="5982" spans="5:6" x14ac:dyDescent="0.25">
      <c r="E5982" s="5"/>
      <c r="F5982" s="5"/>
    </row>
    <row r="5983" spans="5:6" x14ac:dyDescent="0.25">
      <c r="E5983" s="5"/>
      <c r="F5983" s="5"/>
    </row>
    <row r="5984" spans="5:6" x14ac:dyDescent="0.25">
      <c r="E5984" s="5"/>
      <c r="F5984" s="5"/>
    </row>
    <row r="5985" spans="5:6" x14ac:dyDescent="0.25">
      <c r="E5985" s="5"/>
      <c r="F5985" s="5"/>
    </row>
    <row r="5986" spans="5:6" x14ac:dyDescent="0.25">
      <c r="E5986" s="5"/>
      <c r="F5986" s="5"/>
    </row>
    <row r="5987" spans="5:6" x14ac:dyDescent="0.25">
      <c r="E5987" s="5"/>
      <c r="F5987" s="5"/>
    </row>
    <row r="5988" spans="5:6" x14ac:dyDescent="0.25">
      <c r="E5988" s="5"/>
      <c r="F5988" s="5"/>
    </row>
    <row r="5989" spans="5:6" x14ac:dyDescent="0.25">
      <c r="E5989" s="5"/>
      <c r="F5989" s="5"/>
    </row>
    <row r="5990" spans="5:6" x14ac:dyDescent="0.25">
      <c r="E5990" s="5"/>
      <c r="F5990" s="5"/>
    </row>
    <row r="5991" spans="5:6" x14ac:dyDescent="0.25">
      <c r="E5991" s="5"/>
      <c r="F5991" s="5"/>
    </row>
    <row r="5992" spans="5:6" x14ac:dyDescent="0.25">
      <c r="E5992" s="5"/>
      <c r="F5992" s="5"/>
    </row>
    <row r="5993" spans="5:6" x14ac:dyDescent="0.25">
      <c r="E5993" s="5"/>
      <c r="F5993" s="5"/>
    </row>
    <row r="5994" spans="5:6" x14ac:dyDescent="0.25">
      <c r="E5994" s="5"/>
      <c r="F5994" s="5"/>
    </row>
    <row r="5995" spans="5:6" x14ac:dyDescent="0.25">
      <c r="E5995" s="5"/>
      <c r="F5995" s="5"/>
    </row>
    <row r="5996" spans="5:6" x14ac:dyDescent="0.25">
      <c r="E5996" s="5"/>
      <c r="F5996" s="5"/>
    </row>
    <row r="5997" spans="5:6" x14ac:dyDescent="0.25">
      <c r="E5997" s="5"/>
      <c r="F5997" s="5"/>
    </row>
    <row r="5998" spans="5:6" x14ac:dyDescent="0.25">
      <c r="E5998" s="5"/>
      <c r="F5998" s="5"/>
    </row>
    <row r="5999" spans="5:6" x14ac:dyDescent="0.25">
      <c r="E5999" s="5"/>
      <c r="F5999" s="5"/>
    </row>
    <row r="6000" spans="5:6" x14ac:dyDescent="0.25">
      <c r="E6000" s="5"/>
      <c r="F6000" s="5"/>
    </row>
    <row r="6001" spans="5:6" x14ac:dyDescent="0.25">
      <c r="E6001" s="5"/>
      <c r="F6001" s="5"/>
    </row>
    <row r="6002" spans="5:6" x14ac:dyDescent="0.25">
      <c r="E6002" s="5"/>
      <c r="F6002" s="5"/>
    </row>
    <row r="6003" spans="5:6" x14ac:dyDescent="0.25">
      <c r="E6003" s="5"/>
      <c r="F6003" s="5"/>
    </row>
    <row r="6004" spans="5:6" x14ac:dyDescent="0.25">
      <c r="E6004" s="5"/>
      <c r="F6004" s="5"/>
    </row>
    <row r="6005" spans="5:6" x14ac:dyDescent="0.25">
      <c r="E6005" s="5"/>
      <c r="F6005" s="5"/>
    </row>
    <row r="6006" spans="5:6" x14ac:dyDescent="0.25">
      <c r="E6006" s="5"/>
      <c r="F6006" s="5"/>
    </row>
    <row r="6007" spans="5:6" x14ac:dyDescent="0.25">
      <c r="E6007" s="5"/>
      <c r="F6007" s="5"/>
    </row>
    <row r="6008" spans="5:6" x14ac:dyDescent="0.25">
      <c r="E6008" s="5"/>
      <c r="F6008" s="5"/>
    </row>
    <row r="6009" spans="5:6" x14ac:dyDescent="0.25">
      <c r="E6009" s="5"/>
      <c r="F6009" s="5"/>
    </row>
    <row r="6010" spans="5:6" x14ac:dyDescent="0.25">
      <c r="E6010" s="5"/>
      <c r="F6010" s="5"/>
    </row>
    <row r="6011" spans="5:6" x14ac:dyDescent="0.25">
      <c r="E6011" s="5"/>
      <c r="F6011" s="5"/>
    </row>
    <row r="6012" spans="5:6" x14ac:dyDescent="0.25">
      <c r="E6012" s="5"/>
      <c r="F6012" s="5"/>
    </row>
    <row r="6013" spans="5:6" x14ac:dyDescent="0.25">
      <c r="E6013" s="5"/>
      <c r="F6013" s="5"/>
    </row>
    <row r="6014" spans="5:6" x14ac:dyDescent="0.25">
      <c r="E6014" s="5"/>
      <c r="F6014" s="5"/>
    </row>
    <row r="6015" spans="5:6" x14ac:dyDescent="0.25">
      <c r="E6015" s="5"/>
      <c r="F6015" s="5"/>
    </row>
    <row r="6016" spans="5:6" x14ac:dyDescent="0.25">
      <c r="E6016" s="5"/>
      <c r="F6016" s="5"/>
    </row>
    <row r="6017" spans="5:11" x14ac:dyDescent="0.25">
      <c r="E6017" s="5"/>
      <c r="F6017" s="5"/>
    </row>
    <row r="6018" spans="5:11" x14ac:dyDescent="0.25">
      <c r="E6018" s="5"/>
      <c r="F6018" s="5"/>
    </row>
    <row r="6019" spans="5:11" x14ac:dyDescent="0.25">
      <c r="E6019" s="5"/>
      <c r="F6019" s="5"/>
    </row>
    <row r="6020" spans="5:11" x14ac:dyDescent="0.25">
      <c r="E6020" s="5"/>
      <c r="F6020" s="5"/>
    </row>
    <row r="6021" spans="5:11" x14ac:dyDescent="0.25">
      <c r="E6021" s="5"/>
      <c r="F6021" s="5"/>
    </row>
    <row r="6022" spans="5:11" x14ac:dyDescent="0.25">
      <c r="E6022" s="5"/>
      <c r="F6022" s="5"/>
    </row>
    <row r="6023" spans="5:11" x14ac:dyDescent="0.25">
      <c r="E6023" s="5"/>
      <c r="F6023" s="5"/>
    </row>
    <row r="6024" spans="5:11" x14ac:dyDescent="0.25">
      <c r="E6024" s="5"/>
      <c r="F6024" s="5"/>
    </row>
    <row r="6025" spans="5:11" x14ac:dyDescent="0.25">
      <c r="E6025" s="5"/>
      <c r="F6025" s="5"/>
    </row>
    <row r="6026" spans="5:11" x14ac:dyDescent="0.25">
      <c r="E6026" s="5"/>
      <c r="F6026" s="5"/>
    </row>
    <row r="6027" spans="5:11" x14ac:dyDescent="0.25">
      <c r="E6027" s="5"/>
      <c r="F6027" s="5"/>
    </row>
    <row r="6028" spans="5:11" x14ac:dyDescent="0.25">
      <c r="E6028" s="5"/>
      <c r="F6028" s="5"/>
    </row>
    <row r="6029" spans="5:11" x14ac:dyDescent="0.25">
      <c r="E6029" s="5"/>
      <c r="F6029" s="5"/>
      <c r="K6029" s="5"/>
    </row>
    <row r="6030" spans="5:11" x14ac:dyDescent="0.25">
      <c r="E6030" s="5"/>
      <c r="F6030" s="5"/>
    </row>
    <row r="6031" spans="5:11" x14ac:dyDescent="0.25">
      <c r="E6031" s="5"/>
      <c r="F6031" s="5"/>
    </row>
    <row r="6032" spans="5:11" x14ac:dyDescent="0.25">
      <c r="E6032" s="5"/>
      <c r="F6032" s="5"/>
    </row>
    <row r="6033" spans="5:6" x14ac:dyDescent="0.25">
      <c r="E6033" s="5"/>
      <c r="F6033" s="5"/>
    </row>
    <row r="6034" spans="5:6" x14ac:dyDescent="0.25">
      <c r="E6034" s="5"/>
      <c r="F6034" s="5"/>
    </row>
    <row r="6035" spans="5:6" x14ac:dyDescent="0.25">
      <c r="E6035" s="5"/>
      <c r="F6035" s="5"/>
    </row>
    <row r="6036" spans="5:6" x14ac:dyDescent="0.25">
      <c r="E6036" s="5"/>
      <c r="F6036" s="5"/>
    </row>
    <row r="6037" spans="5:6" x14ac:dyDescent="0.25">
      <c r="E6037" s="5"/>
      <c r="F6037" s="5"/>
    </row>
    <row r="6038" spans="5:6" x14ac:dyDescent="0.25">
      <c r="E6038" s="5"/>
      <c r="F6038" s="5"/>
    </row>
    <row r="6039" spans="5:6" x14ac:dyDescent="0.25">
      <c r="E6039" s="5"/>
      <c r="F6039" s="5"/>
    </row>
    <row r="6040" spans="5:6" x14ac:dyDescent="0.25">
      <c r="E6040" s="5"/>
      <c r="F6040" s="5"/>
    </row>
    <row r="6041" spans="5:6" x14ac:dyDescent="0.25">
      <c r="E6041" s="5"/>
      <c r="F6041" s="5"/>
    </row>
    <row r="6042" spans="5:6" x14ac:dyDescent="0.25">
      <c r="E6042" s="5"/>
      <c r="F6042" s="5"/>
    </row>
    <row r="6043" spans="5:6" x14ac:dyDescent="0.25">
      <c r="E6043" s="5"/>
      <c r="F6043" s="5"/>
    </row>
    <row r="6044" spans="5:6" x14ac:dyDescent="0.25">
      <c r="E6044" s="5"/>
      <c r="F6044" s="5"/>
    </row>
    <row r="6045" spans="5:6" x14ac:dyDescent="0.25">
      <c r="E6045" s="5"/>
      <c r="F6045" s="5"/>
    </row>
    <row r="6046" spans="5:6" x14ac:dyDescent="0.25">
      <c r="E6046" s="5"/>
      <c r="F6046" s="5"/>
    </row>
    <row r="6047" spans="5:6" x14ac:dyDescent="0.25">
      <c r="E6047" s="5"/>
      <c r="F6047" s="5"/>
    </row>
    <row r="6048" spans="5:6" x14ac:dyDescent="0.25">
      <c r="E6048" s="5"/>
      <c r="F6048" s="5"/>
    </row>
    <row r="6049" spans="5:6" x14ac:dyDescent="0.25">
      <c r="E6049" s="5"/>
      <c r="F6049" s="5"/>
    </row>
    <row r="6050" spans="5:6" x14ac:dyDescent="0.25">
      <c r="E6050" s="5"/>
      <c r="F6050" s="5"/>
    </row>
    <row r="6051" spans="5:6" x14ac:dyDescent="0.25">
      <c r="E6051" s="5"/>
      <c r="F6051" s="5"/>
    </row>
    <row r="6052" spans="5:6" x14ac:dyDescent="0.25">
      <c r="E6052" s="5"/>
      <c r="F6052" s="5"/>
    </row>
    <row r="6053" spans="5:6" x14ac:dyDescent="0.25">
      <c r="E6053" s="5"/>
      <c r="F6053" s="5"/>
    </row>
    <row r="6054" spans="5:6" x14ac:dyDescent="0.25">
      <c r="E6054" s="5"/>
      <c r="F6054" s="5"/>
    </row>
    <row r="6055" spans="5:6" x14ac:dyDescent="0.25">
      <c r="E6055" s="5"/>
      <c r="F6055" s="5"/>
    </row>
    <row r="6056" spans="5:6" x14ac:dyDescent="0.25">
      <c r="E6056" s="5"/>
      <c r="F6056" s="5"/>
    </row>
    <row r="6057" spans="5:6" x14ac:dyDescent="0.25">
      <c r="E6057" s="5"/>
      <c r="F6057" s="5"/>
    </row>
    <row r="6058" spans="5:6" x14ac:dyDescent="0.25">
      <c r="E6058" s="5"/>
      <c r="F6058" s="5"/>
    </row>
    <row r="6059" spans="5:6" x14ac:dyDescent="0.25">
      <c r="E6059" s="5"/>
      <c r="F6059" s="5"/>
    </row>
    <row r="6060" spans="5:6" x14ac:dyDescent="0.25">
      <c r="E6060" s="5"/>
      <c r="F6060" s="5"/>
    </row>
    <row r="6061" spans="5:6" x14ac:dyDescent="0.25">
      <c r="E6061" s="5"/>
      <c r="F6061" s="5"/>
    </row>
    <row r="6062" spans="5:6" x14ac:dyDescent="0.25">
      <c r="E6062" s="5"/>
      <c r="F6062" s="5"/>
    </row>
    <row r="6063" spans="5:6" x14ac:dyDescent="0.25">
      <c r="E6063" s="5"/>
      <c r="F6063" s="5"/>
    </row>
    <row r="6064" spans="5:6" x14ac:dyDescent="0.25">
      <c r="E6064" s="5"/>
      <c r="F6064" s="5"/>
    </row>
    <row r="6065" spans="5:6" x14ac:dyDescent="0.25">
      <c r="E6065" s="5"/>
      <c r="F6065" s="5"/>
    </row>
    <row r="6066" spans="5:6" x14ac:dyDescent="0.25">
      <c r="E6066" s="5"/>
      <c r="F6066" s="5"/>
    </row>
    <row r="6067" spans="5:6" x14ac:dyDescent="0.25">
      <c r="E6067" s="5"/>
      <c r="F6067" s="5"/>
    </row>
    <row r="6068" spans="5:6" x14ac:dyDescent="0.25">
      <c r="E6068" s="5"/>
      <c r="F6068" s="5"/>
    </row>
    <row r="6069" spans="5:6" x14ac:dyDescent="0.25">
      <c r="E6069" s="5"/>
      <c r="F6069" s="5"/>
    </row>
    <row r="6070" spans="5:6" x14ac:dyDescent="0.25">
      <c r="E6070" s="5"/>
      <c r="F6070" s="5"/>
    </row>
    <row r="6071" spans="5:6" x14ac:dyDescent="0.25">
      <c r="E6071" s="5"/>
      <c r="F6071" s="5"/>
    </row>
    <row r="6072" spans="5:6" x14ac:dyDescent="0.25">
      <c r="E6072" s="5"/>
      <c r="F6072" s="5"/>
    </row>
    <row r="6073" spans="5:6" x14ac:dyDescent="0.25">
      <c r="E6073" s="5"/>
      <c r="F6073" s="5"/>
    </row>
    <row r="6074" spans="5:6" x14ac:dyDescent="0.25">
      <c r="E6074" s="5"/>
      <c r="F6074" s="5"/>
    </row>
    <row r="6075" spans="5:6" x14ac:dyDescent="0.25">
      <c r="E6075" s="5"/>
      <c r="F6075" s="5"/>
    </row>
    <row r="6076" spans="5:6" x14ac:dyDescent="0.25">
      <c r="E6076" s="5"/>
      <c r="F6076" s="5"/>
    </row>
    <row r="6077" spans="5:6" x14ac:dyDescent="0.25">
      <c r="E6077" s="5"/>
      <c r="F6077" s="5"/>
    </row>
    <row r="6078" spans="5:6" x14ac:dyDescent="0.25">
      <c r="E6078" s="5"/>
      <c r="F6078" s="5"/>
    </row>
    <row r="6079" spans="5:6" x14ac:dyDescent="0.25">
      <c r="E6079" s="5"/>
      <c r="F6079" s="5"/>
    </row>
    <row r="6080" spans="5:6" x14ac:dyDescent="0.25">
      <c r="E6080" s="5"/>
      <c r="F6080" s="5"/>
    </row>
    <row r="6081" spans="5:6" x14ac:dyDescent="0.25">
      <c r="E6081" s="5"/>
      <c r="F6081" s="5"/>
    </row>
    <row r="6082" spans="5:6" x14ac:dyDescent="0.25">
      <c r="E6082" s="5"/>
      <c r="F6082" s="5"/>
    </row>
    <row r="6083" spans="5:6" x14ac:dyDescent="0.25">
      <c r="E6083" s="5"/>
      <c r="F6083" s="5"/>
    </row>
    <row r="6084" spans="5:6" x14ac:dyDescent="0.25">
      <c r="E6084" s="5"/>
      <c r="F6084" s="5"/>
    </row>
    <row r="6085" spans="5:6" x14ac:dyDescent="0.25">
      <c r="E6085" s="5"/>
      <c r="F6085" s="5"/>
    </row>
    <row r="6086" spans="5:6" x14ac:dyDescent="0.25">
      <c r="E6086" s="5"/>
      <c r="F6086" s="5"/>
    </row>
    <row r="6087" spans="5:6" x14ac:dyDescent="0.25">
      <c r="E6087" s="5"/>
      <c r="F6087" s="5"/>
    </row>
    <row r="6088" spans="5:6" x14ac:dyDescent="0.25">
      <c r="E6088" s="5"/>
      <c r="F6088" s="5"/>
    </row>
    <row r="6089" spans="5:6" x14ac:dyDescent="0.25">
      <c r="E6089" s="5"/>
      <c r="F6089" s="5"/>
    </row>
    <row r="6090" spans="5:6" x14ac:dyDescent="0.25">
      <c r="E6090" s="5"/>
      <c r="F6090" s="5"/>
    </row>
    <row r="6091" spans="5:6" x14ac:dyDescent="0.25">
      <c r="E6091" s="5"/>
      <c r="F6091" s="5"/>
    </row>
    <row r="6092" spans="5:6" x14ac:dyDescent="0.25">
      <c r="E6092" s="5"/>
      <c r="F6092" s="5"/>
    </row>
    <row r="6093" spans="5:6" x14ac:dyDescent="0.25">
      <c r="E6093" s="5"/>
      <c r="F6093" s="5"/>
    </row>
    <row r="6094" spans="5:6" x14ac:dyDescent="0.25">
      <c r="E6094" s="5"/>
      <c r="F6094" s="5"/>
    </row>
    <row r="6095" spans="5:6" x14ac:dyDescent="0.25">
      <c r="E6095" s="5"/>
      <c r="F6095" s="5"/>
    </row>
    <row r="6096" spans="5:6" x14ac:dyDescent="0.25">
      <c r="E6096" s="5"/>
      <c r="F6096" s="5"/>
    </row>
    <row r="6097" spans="5:6" x14ac:dyDescent="0.25">
      <c r="E6097" s="5"/>
      <c r="F6097" s="5"/>
    </row>
    <row r="6098" spans="5:6" x14ac:dyDescent="0.25">
      <c r="E6098" s="5"/>
      <c r="F6098" s="5"/>
    </row>
    <row r="6099" spans="5:6" x14ac:dyDescent="0.25">
      <c r="E6099" s="5"/>
      <c r="F6099" s="5"/>
    </row>
    <row r="6100" spans="5:6" x14ac:dyDescent="0.25">
      <c r="E6100" s="5"/>
      <c r="F6100" s="5"/>
    </row>
    <row r="6101" spans="5:6" x14ac:dyDescent="0.25">
      <c r="E6101" s="5"/>
      <c r="F6101" s="5"/>
    </row>
    <row r="6102" spans="5:6" x14ac:dyDescent="0.25">
      <c r="E6102" s="5"/>
      <c r="F6102" s="5"/>
    </row>
    <row r="6103" spans="5:6" x14ac:dyDescent="0.25">
      <c r="E6103" s="5"/>
      <c r="F6103" s="5"/>
    </row>
    <row r="6104" spans="5:6" x14ac:dyDescent="0.25">
      <c r="E6104" s="5"/>
      <c r="F6104" s="5"/>
    </row>
    <row r="6105" spans="5:6" x14ac:dyDescent="0.25">
      <c r="E6105" s="5"/>
      <c r="F6105" s="5"/>
    </row>
    <row r="6106" spans="5:6" x14ac:dyDescent="0.25">
      <c r="E6106" s="5"/>
      <c r="F6106" s="5"/>
    </row>
    <row r="6107" spans="5:6" x14ac:dyDescent="0.25">
      <c r="E6107" s="5"/>
      <c r="F6107" s="5"/>
    </row>
    <row r="6108" spans="5:6" x14ac:dyDescent="0.25">
      <c r="E6108" s="5"/>
      <c r="F6108" s="5"/>
    </row>
    <row r="6109" spans="5:6" x14ac:dyDescent="0.25">
      <c r="E6109" s="5"/>
      <c r="F6109" s="5"/>
    </row>
    <row r="6110" spans="5:6" x14ac:dyDescent="0.25">
      <c r="E6110" s="5"/>
      <c r="F6110" s="5"/>
    </row>
    <row r="6111" spans="5:6" x14ac:dyDescent="0.25">
      <c r="E6111" s="5"/>
      <c r="F6111" s="5"/>
    </row>
    <row r="6112" spans="5:6" x14ac:dyDescent="0.25">
      <c r="E6112" s="5"/>
      <c r="F6112" s="5"/>
    </row>
    <row r="6113" spans="5:15" x14ac:dyDescent="0.25">
      <c r="E6113" s="5"/>
      <c r="F6113" s="5"/>
    </row>
    <row r="6114" spans="5:15" x14ac:dyDescent="0.25">
      <c r="E6114" s="5"/>
      <c r="F6114" s="5"/>
    </row>
    <row r="6115" spans="5:15" x14ac:dyDescent="0.25">
      <c r="E6115" s="5"/>
      <c r="F6115" s="5"/>
    </row>
    <row r="6116" spans="5:15" x14ac:dyDescent="0.25">
      <c r="E6116" s="5"/>
      <c r="F6116" s="5"/>
    </row>
    <row r="6117" spans="5:15" x14ac:dyDescent="0.25">
      <c r="E6117" s="5"/>
      <c r="F6117" s="5"/>
    </row>
    <row r="6118" spans="5:15" x14ac:dyDescent="0.25">
      <c r="E6118" s="5"/>
      <c r="F6118" s="5"/>
    </row>
    <row r="6119" spans="5:15" x14ac:dyDescent="0.25">
      <c r="E6119" s="5"/>
      <c r="F6119" s="5"/>
      <c r="O6119" s="5"/>
    </row>
    <row r="6120" spans="5:15" x14ac:dyDescent="0.25">
      <c r="E6120" s="5"/>
      <c r="F6120" s="5"/>
    </row>
    <row r="6121" spans="5:15" x14ac:dyDescent="0.25">
      <c r="E6121" s="5"/>
      <c r="F6121" s="5"/>
    </row>
    <row r="6122" spans="5:15" x14ac:dyDescent="0.25">
      <c r="E6122" s="5"/>
      <c r="F6122" s="5"/>
    </row>
    <row r="6123" spans="5:15" x14ac:dyDescent="0.25">
      <c r="E6123" s="5"/>
      <c r="F6123" s="5"/>
    </row>
    <row r="6124" spans="5:15" x14ac:dyDescent="0.25">
      <c r="E6124" s="5"/>
      <c r="F6124" s="5"/>
    </row>
    <row r="6125" spans="5:15" x14ac:dyDescent="0.25">
      <c r="E6125" s="5"/>
      <c r="F6125" s="5"/>
    </row>
    <row r="6126" spans="5:15" x14ac:dyDescent="0.25">
      <c r="E6126" s="5"/>
      <c r="F6126" s="5"/>
    </row>
    <row r="6127" spans="5:15" x14ac:dyDescent="0.25">
      <c r="E6127" s="5"/>
      <c r="F6127" s="5"/>
    </row>
    <row r="6128" spans="5:15" x14ac:dyDescent="0.25">
      <c r="E6128" s="5"/>
      <c r="F6128" s="5"/>
    </row>
    <row r="6129" spans="5:6" x14ac:dyDescent="0.25">
      <c r="E6129" s="5"/>
      <c r="F6129" s="5"/>
    </row>
    <row r="6130" spans="5:6" x14ac:dyDescent="0.25">
      <c r="E6130" s="5"/>
      <c r="F6130" s="5"/>
    </row>
    <row r="6131" spans="5:6" x14ac:dyDescent="0.25">
      <c r="E6131" s="5"/>
      <c r="F6131" s="5"/>
    </row>
    <row r="6132" spans="5:6" x14ac:dyDescent="0.25">
      <c r="E6132" s="5"/>
      <c r="F6132" s="5"/>
    </row>
    <row r="6133" spans="5:6" x14ac:dyDescent="0.25">
      <c r="E6133" s="5"/>
      <c r="F6133" s="5"/>
    </row>
    <row r="6134" spans="5:6" x14ac:dyDescent="0.25">
      <c r="E6134" s="5"/>
      <c r="F6134" s="5"/>
    </row>
    <row r="6135" spans="5:6" x14ac:dyDescent="0.25">
      <c r="E6135" s="5"/>
      <c r="F6135" s="5"/>
    </row>
    <row r="6136" spans="5:6" x14ac:dyDescent="0.25">
      <c r="E6136" s="5"/>
      <c r="F6136" s="5"/>
    </row>
    <row r="6137" spans="5:6" x14ac:dyDescent="0.25">
      <c r="E6137" s="5"/>
      <c r="F6137" s="5"/>
    </row>
    <row r="6138" spans="5:6" x14ac:dyDescent="0.25">
      <c r="E6138" s="5"/>
      <c r="F6138" s="5"/>
    </row>
    <row r="6139" spans="5:6" x14ac:dyDescent="0.25">
      <c r="E6139" s="5"/>
      <c r="F6139" s="5"/>
    </row>
    <row r="6140" spans="5:6" x14ac:dyDescent="0.25">
      <c r="E6140" s="5"/>
      <c r="F6140" s="5"/>
    </row>
    <row r="6141" spans="5:6" x14ac:dyDescent="0.25">
      <c r="E6141" s="5"/>
      <c r="F6141" s="5"/>
    </row>
    <row r="6142" spans="5:6" x14ac:dyDescent="0.25">
      <c r="E6142" s="5"/>
      <c r="F6142" s="5"/>
    </row>
    <row r="6143" spans="5:6" x14ac:dyDescent="0.25">
      <c r="E6143" s="5"/>
      <c r="F6143" s="5"/>
    </row>
    <row r="6144" spans="5:6" x14ac:dyDescent="0.25">
      <c r="E6144" s="5"/>
      <c r="F6144" s="5"/>
    </row>
    <row r="6145" spans="5:6" x14ac:dyDescent="0.25">
      <c r="E6145" s="5"/>
      <c r="F6145" s="5"/>
    </row>
    <row r="6146" spans="5:6" x14ac:dyDescent="0.25">
      <c r="E6146" s="5"/>
      <c r="F6146" s="5"/>
    </row>
    <row r="6147" spans="5:6" x14ac:dyDescent="0.25">
      <c r="E6147" s="5"/>
      <c r="F6147" s="5"/>
    </row>
    <row r="6148" spans="5:6" x14ac:dyDescent="0.25">
      <c r="E6148" s="5"/>
      <c r="F6148" s="5"/>
    </row>
    <row r="6149" spans="5:6" x14ac:dyDescent="0.25">
      <c r="E6149" s="5"/>
      <c r="F6149" s="5"/>
    </row>
    <row r="6150" spans="5:6" x14ac:dyDescent="0.25">
      <c r="E6150" s="5"/>
      <c r="F6150" s="5"/>
    </row>
    <row r="6151" spans="5:6" x14ac:dyDescent="0.25">
      <c r="E6151" s="5"/>
      <c r="F6151" s="5"/>
    </row>
    <row r="6152" spans="5:6" x14ac:dyDescent="0.25">
      <c r="E6152" s="5"/>
      <c r="F6152" s="5"/>
    </row>
    <row r="6153" spans="5:6" x14ac:dyDescent="0.25">
      <c r="E6153" s="5"/>
      <c r="F6153" s="5"/>
    </row>
    <row r="6154" spans="5:6" x14ac:dyDescent="0.25">
      <c r="E6154" s="5"/>
      <c r="F6154" s="5"/>
    </row>
    <row r="6155" spans="5:6" x14ac:dyDescent="0.25">
      <c r="E6155" s="5"/>
      <c r="F6155" s="5"/>
    </row>
    <row r="6156" spans="5:6" x14ac:dyDescent="0.25">
      <c r="E6156" s="5"/>
      <c r="F6156" s="5"/>
    </row>
    <row r="6157" spans="5:6" x14ac:dyDescent="0.25">
      <c r="E6157" s="5"/>
      <c r="F6157" s="5"/>
    </row>
    <row r="6158" spans="5:6" x14ac:dyDescent="0.25">
      <c r="E6158" s="5"/>
      <c r="F6158" s="5"/>
    </row>
    <row r="6159" spans="5:6" x14ac:dyDescent="0.25">
      <c r="E6159" s="5"/>
      <c r="F6159" s="5"/>
    </row>
    <row r="6160" spans="5:6" x14ac:dyDescent="0.25">
      <c r="E6160" s="5"/>
      <c r="F6160" s="5"/>
    </row>
    <row r="6161" spans="5:6" x14ac:dyDescent="0.25">
      <c r="E6161" s="5"/>
      <c r="F6161" s="5"/>
    </row>
    <row r="6162" spans="5:6" x14ac:dyDescent="0.25">
      <c r="E6162" s="5"/>
      <c r="F6162" s="5"/>
    </row>
    <row r="6163" spans="5:6" x14ac:dyDescent="0.25">
      <c r="E6163" s="5"/>
      <c r="F6163" s="5"/>
    </row>
    <row r="6164" spans="5:6" x14ac:dyDescent="0.25">
      <c r="E6164" s="5"/>
      <c r="F6164" s="5"/>
    </row>
    <row r="6165" spans="5:6" x14ac:dyDescent="0.25">
      <c r="E6165" s="5"/>
      <c r="F6165" s="5"/>
    </row>
    <row r="6166" spans="5:6" x14ac:dyDescent="0.25">
      <c r="E6166" s="5"/>
      <c r="F6166" s="5"/>
    </row>
    <row r="6167" spans="5:6" x14ac:dyDescent="0.25">
      <c r="E6167" s="5"/>
      <c r="F6167" s="5"/>
    </row>
    <row r="6168" spans="5:6" x14ac:dyDescent="0.25">
      <c r="E6168" s="5"/>
      <c r="F6168" s="5"/>
    </row>
    <row r="6169" spans="5:6" x14ac:dyDescent="0.25">
      <c r="E6169" s="5"/>
      <c r="F6169" s="5"/>
    </row>
    <row r="6170" spans="5:6" x14ac:dyDescent="0.25">
      <c r="E6170" s="5"/>
      <c r="F6170" s="5"/>
    </row>
    <row r="6171" spans="5:6" x14ac:dyDescent="0.25">
      <c r="E6171" s="5"/>
      <c r="F6171" s="5"/>
    </row>
    <row r="6172" spans="5:6" x14ac:dyDescent="0.25">
      <c r="E6172" s="5"/>
      <c r="F6172" s="5"/>
    </row>
    <row r="6173" spans="5:6" x14ac:dyDescent="0.25">
      <c r="E6173" s="5"/>
      <c r="F6173" s="5"/>
    </row>
    <row r="6174" spans="5:6" x14ac:dyDescent="0.25">
      <c r="E6174" s="5"/>
      <c r="F6174" s="5"/>
    </row>
    <row r="6175" spans="5:6" x14ac:dyDescent="0.25">
      <c r="E6175" s="5"/>
      <c r="F6175" s="5"/>
    </row>
    <row r="6176" spans="5:6" x14ac:dyDescent="0.25">
      <c r="E6176" s="5"/>
      <c r="F6176" s="5"/>
    </row>
    <row r="6177" spans="5:6" x14ac:dyDescent="0.25">
      <c r="E6177" s="5"/>
      <c r="F6177" s="5"/>
    </row>
    <row r="6178" spans="5:6" x14ac:dyDescent="0.25">
      <c r="E6178" s="5"/>
      <c r="F6178" s="5"/>
    </row>
    <row r="6179" spans="5:6" x14ac:dyDescent="0.25">
      <c r="E6179" s="5"/>
      <c r="F6179" s="5"/>
    </row>
    <row r="6180" spans="5:6" x14ac:dyDescent="0.25">
      <c r="E6180" s="5"/>
      <c r="F6180" s="5"/>
    </row>
    <row r="6181" spans="5:6" x14ac:dyDescent="0.25">
      <c r="E6181" s="5"/>
      <c r="F6181" s="5"/>
    </row>
    <row r="6182" spans="5:6" x14ac:dyDescent="0.25">
      <c r="E6182" s="5"/>
      <c r="F6182" s="5"/>
    </row>
    <row r="6183" spans="5:6" x14ac:dyDescent="0.25">
      <c r="E6183" s="5"/>
      <c r="F6183" s="5"/>
    </row>
    <row r="6184" spans="5:6" x14ac:dyDescent="0.25">
      <c r="E6184" s="5"/>
      <c r="F6184" s="5"/>
    </row>
    <row r="6185" spans="5:6" x14ac:dyDescent="0.25">
      <c r="E6185" s="5"/>
      <c r="F6185" s="5"/>
    </row>
    <row r="6186" spans="5:6" x14ac:dyDescent="0.25">
      <c r="E6186" s="5"/>
      <c r="F6186" s="5"/>
    </row>
    <row r="6187" spans="5:6" x14ac:dyDescent="0.25">
      <c r="E6187" s="5"/>
      <c r="F6187" s="5"/>
    </row>
    <row r="6188" spans="5:6" x14ac:dyDescent="0.25">
      <c r="E6188" s="5"/>
      <c r="F6188" s="5"/>
    </row>
    <row r="6189" spans="5:6" x14ac:dyDescent="0.25">
      <c r="E6189" s="5"/>
      <c r="F6189" s="5"/>
    </row>
    <row r="6190" spans="5:6" x14ac:dyDescent="0.25">
      <c r="E6190" s="5"/>
      <c r="F6190" s="5"/>
    </row>
    <row r="6191" spans="5:6" x14ac:dyDescent="0.25">
      <c r="E6191" s="5"/>
      <c r="F6191" s="5"/>
    </row>
    <row r="6192" spans="5:6" x14ac:dyDescent="0.25">
      <c r="E6192" s="5"/>
      <c r="F6192" s="5"/>
    </row>
    <row r="6193" spans="5:6" x14ac:dyDescent="0.25">
      <c r="E6193" s="5"/>
      <c r="F6193" s="5"/>
    </row>
    <row r="6194" spans="5:6" x14ac:dyDescent="0.25">
      <c r="E6194" s="5"/>
      <c r="F6194" s="5"/>
    </row>
    <row r="6195" spans="5:6" x14ac:dyDescent="0.25">
      <c r="E6195" s="5"/>
      <c r="F6195" s="5"/>
    </row>
    <row r="6196" spans="5:6" x14ac:dyDescent="0.25">
      <c r="E6196" s="5"/>
      <c r="F6196" s="5"/>
    </row>
    <row r="6197" spans="5:6" x14ac:dyDescent="0.25">
      <c r="E6197" s="5"/>
      <c r="F6197" s="5"/>
    </row>
    <row r="6198" spans="5:6" x14ac:dyDescent="0.25">
      <c r="E6198" s="5"/>
      <c r="F6198" s="5"/>
    </row>
    <row r="6199" spans="5:6" x14ac:dyDescent="0.25">
      <c r="E6199" s="5"/>
      <c r="F6199" s="5"/>
    </row>
    <row r="6200" spans="5:6" x14ac:dyDescent="0.25">
      <c r="E6200" s="5"/>
      <c r="F6200" s="5"/>
    </row>
    <row r="6201" spans="5:6" x14ac:dyDescent="0.25">
      <c r="E6201" s="5"/>
      <c r="F6201" s="5"/>
    </row>
    <row r="6202" spans="5:6" x14ac:dyDescent="0.25">
      <c r="E6202" s="5"/>
      <c r="F6202" s="5"/>
    </row>
    <row r="6203" spans="5:6" x14ac:dyDescent="0.25">
      <c r="E6203" s="5"/>
      <c r="F6203" s="5"/>
    </row>
    <row r="6204" spans="5:6" x14ac:dyDescent="0.25">
      <c r="E6204" s="5"/>
      <c r="F6204" s="5"/>
    </row>
    <row r="6205" spans="5:6" x14ac:dyDescent="0.25">
      <c r="E6205" s="5"/>
      <c r="F6205" s="5"/>
    </row>
    <row r="6206" spans="5:6" x14ac:dyDescent="0.25">
      <c r="E6206" s="5"/>
      <c r="F6206" s="5"/>
    </row>
    <row r="6207" spans="5:6" x14ac:dyDescent="0.25">
      <c r="E6207" s="5"/>
      <c r="F6207" s="5"/>
    </row>
    <row r="6208" spans="5:6" x14ac:dyDescent="0.25">
      <c r="E6208" s="5"/>
      <c r="F6208" s="5"/>
    </row>
    <row r="6209" spans="5:6" x14ac:dyDescent="0.25">
      <c r="E6209" s="5"/>
      <c r="F6209" s="5"/>
    </row>
    <row r="6210" spans="5:6" x14ac:dyDescent="0.25">
      <c r="E6210" s="5"/>
      <c r="F6210" s="5"/>
    </row>
    <row r="6211" spans="5:6" x14ac:dyDescent="0.25">
      <c r="E6211" s="5"/>
      <c r="F6211" s="5"/>
    </row>
    <row r="6212" spans="5:6" x14ac:dyDescent="0.25">
      <c r="E6212" s="5"/>
      <c r="F6212" s="5"/>
    </row>
    <row r="6213" spans="5:6" x14ac:dyDescent="0.25">
      <c r="E6213" s="5"/>
      <c r="F6213" s="5"/>
    </row>
    <row r="6214" spans="5:6" x14ac:dyDescent="0.25">
      <c r="E6214" s="5"/>
      <c r="F6214" s="5"/>
    </row>
    <row r="6215" spans="5:6" x14ac:dyDescent="0.25">
      <c r="E6215" s="5"/>
      <c r="F6215" s="5"/>
    </row>
    <row r="6216" spans="5:6" x14ac:dyDescent="0.25">
      <c r="E6216" s="5"/>
      <c r="F6216" s="5"/>
    </row>
    <row r="6217" spans="5:6" x14ac:dyDescent="0.25">
      <c r="E6217" s="5"/>
      <c r="F6217" s="5"/>
    </row>
    <row r="6218" spans="5:6" x14ac:dyDescent="0.25">
      <c r="E6218" s="5"/>
      <c r="F6218" s="5"/>
    </row>
    <row r="6219" spans="5:6" x14ac:dyDescent="0.25">
      <c r="E6219" s="5"/>
      <c r="F6219" s="5"/>
    </row>
    <row r="6220" spans="5:6" x14ac:dyDescent="0.25">
      <c r="E6220" s="5"/>
      <c r="F6220" s="5"/>
    </row>
    <row r="6221" spans="5:6" x14ac:dyDescent="0.25">
      <c r="E6221" s="5"/>
      <c r="F6221" s="5"/>
    </row>
    <row r="6222" spans="5:6" x14ac:dyDescent="0.25">
      <c r="E6222" s="5"/>
      <c r="F6222" s="5"/>
    </row>
    <row r="6223" spans="5:6" x14ac:dyDescent="0.25">
      <c r="E6223" s="5"/>
      <c r="F6223" s="5"/>
    </row>
    <row r="6224" spans="5:6" x14ac:dyDescent="0.25">
      <c r="E6224" s="5"/>
      <c r="F6224" s="5"/>
    </row>
    <row r="6225" spans="5:6" x14ac:dyDescent="0.25">
      <c r="E6225" s="5"/>
      <c r="F6225" s="5"/>
    </row>
    <row r="6226" spans="5:6" x14ac:dyDescent="0.25">
      <c r="E6226" s="5"/>
      <c r="F6226" s="5"/>
    </row>
    <row r="6227" spans="5:6" x14ac:dyDescent="0.25">
      <c r="E6227" s="5"/>
      <c r="F6227" s="5"/>
    </row>
    <row r="6228" spans="5:6" x14ac:dyDescent="0.25">
      <c r="E6228" s="5"/>
      <c r="F6228" s="5"/>
    </row>
    <row r="6229" spans="5:6" x14ac:dyDescent="0.25">
      <c r="E6229" s="5"/>
      <c r="F6229" s="5"/>
    </row>
    <row r="6230" spans="5:6" x14ac:dyDescent="0.25">
      <c r="E6230" s="5"/>
      <c r="F6230" s="5"/>
    </row>
    <row r="6231" spans="5:6" x14ac:dyDescent="0.25">
      <c r="E6231" s="5"/>
      <c r="F6231" s="5"/>
    </row>
    <row r="6232" spans="5:6" x14ac:dyDescent="0.25">
      <c r="E6232" s="5"/>
      <c r="F6232" s="5"/>
    </row>
    <row r="6233" spans="5:6" x14ac:dyDescent="0.25">
      <c r="E6233" s="5"/>
      <c r="F6233" s="5"/>
    </row>
    <row r="6234" spans="5:6" x14ac:dyDescent="0.25">
      <c r="E6234" s="5"/>
      <c r="F6234" s="5"/>
    </row>
    <row r="6235" spans="5:6" x14ac:dyDescent="0.25">
      <c r="E6235" s="5"/>
      <c r="F6235" s="5"/>
    </row>
    <row r="6236" spans="5:6" x14ac:dyDescent="0.25">
      <c r="E6236" s="5"/>
      <c r="F6236" s="5"/>
    </row>
    <row r="6237" spans="5:6" x14ac:dyDescent="0.25">
      <c r="E6237" s="5"/>
      <c r="F6237" s="5"/>
    </row>
    <row r="6238" spans="5:6" x14ac:dyDescent="0.25">
      <c r="E6238" s="5"/>
      <c r="F6238" s="5"/>
    </row>
    <row r="6239" spans="5:6" x14ac:dyDescent="0.25">
      <c r="E6239" s="5"/>
      <c r="F6239" s="5"/>
    </row>
    <row r="6240" spans="5:6" x14ac:dyDescent="0.25">
      <c r="E6240" s="5"/>
      <c r="F6240" s="5"/>
    </row>
    <row r="6241" spans="5:6" x14ac:dyDescent="0.25">
      <c r="E6241" s="5"/>
      <c r="F6241" s="5"/>
    </row>
    <row r="6242" spans="5:6" x14ac:dyDescent="0.25">
      <c r="E6242" s="5"/>
      <c r="F6242" s="5"/>
    </row>
    <row r="6243" spans="5:6" x14ac:dyDescent="0.25">
      <c r="E6243" s="5"/>
      <c r="F6243" s="5"/>
    </row>
    <row r="6244" spans="5:6" x14ac:dyDescent="0.25">
      <c r="E6244" s="5"/>
      <c r="F6244" s="5"/>
    </row>
    <row r="6245" spans="5:6" x14ac:dyDescent="0.25">
      <c r="E6245" s="5"/>
      <c r="F6245" s="5"/>
    </row>
    <row r="6246" spans="5:6" x14ac:dyDescent="0.25">
      <c r="E6246" s="5"/>
      <c r="F6246" s="5"/>
    </row>
    <row r="6247" spans="5:6" x14ac:dyDescent="0.25">
      <c r="E6247" s="5"/>
      <c r="F6247" s="5"/>
    </row>
    <row r="6248" spans="5:6" x14ac:dyDescent="0.25">
      <c r="E6248" s="5"/>
      <c r="F6248" s="5"/>
    </row>
    <row r="6249" spans="5:6" x14ac:dyDescent="0.25">
      <c r="E6249" s="5"/>
      <c r="F6249" s="5"/>
    </row>
    <row r="6250" spans="5:6" x14ac:dyDescent="0.25">
      <c r="E6250" s="5"/>
      <c r="F6250" s="5"/>
    </row>
    <row r="6251" spans="5:6" x14ac:dyDescent="0.25">
      <c r="E6251" s="5"/>
      <c r="F6251" s="5"/>
    </row>
    <row r="6252" spans="5:6" x14ac:dyDescent="0.25">
      <c r="E6252" s="5"/>
      <c r="F6252" s="5"/>
    </row>
    <row r="6253" spans="5:6" x14ac:dyDescent="0.25">
      <c r="E6253" s="5"/>
      <c r="F6253" s="5"/>
    </row>
    <row r="6254" spans="5:6" x14ac:dyDescent="0.25">
      <c r="E6254" s="5"/>
      <c r="F6254" s="5"/>
    </row>
    <row r="6255" spans="5:6" x14ac:dyDescent="0.25">
      <c r="E6255" s="5"/>
      <c r="F6255" s="5"/>
    </row>
    <row r="6256" spans="5:6" x14ac:dyDescent="0.25">
      <c r="E6256" s="5"/>
      <c r="F6256" s="5"/>
    </row>
    <row r="6257" spans="5:17" x14ac:dyDescent="0.25">
      <c r="E6257" s="5"/>
      <c r="F6257" s="5"/>
    </row>
    <row r="6258" spans="5:17" x14ac:dyDescent="0.25">
      <c r="E6258" s="5"/>
      <c r="F6258" s="5"/>
    </row>
    <row r="6259" spans="5:17" x14ac:dyDescent="0.25">
      <c r="E6259" s="5"/>
      <c r="F6259" s="5"/>
    </row>
    <row r="6260" spans="5:17" x14ac:dyDescent="0.25">
      <c r="E6260" s="5"/>
      <c r="F6260" s="5"/>
    </row>
    <row r="6261" spans="5:17" x14ac:dyDescent="0.25">
      <c r="E6261" s="5"/>
      <c r="F6261" s="5"/>
    </row>
    <row r="6262" spans="5:17" x14ac:dyDescent="0.25">
      <c r="E6262" s="5"/>
      <c r="F6262" s="5"/>
    </row>
    <row r="6263" spans="5:17" x14ac:dyDescent="0.25">
      <c r="E6263" s="5"/>
      <c r="F6263" s="5"/>
    </row>
    <row r="6264" spans="5:17" x14ac:dyDescent="0.25">
      <c r="E6264" s="5"/>
      <c r="F6264" s="5"/>
    </row>
    <row r="6265" spans="5:17" x14ac:dyDescent="0.25">
      <c r="E6265" s="5"/>
      <c r="F6265" s="5"/>
    </row>
    <row r="6266" spans="5:17" x14ac:dyDescent="0.25">
      <c r="E6266" s="5"/>
      <c r="F6266" s="5"/>
      <c r="H6266" s="5"/>
      <c r="I6266" s="5"/>
      <c r="Q6266" s="5"/>
    </row>
    <row r="6267" spans="5:17" x14ac:dyDescent="0.25">
      <c r="E6267" s="5"/>
      <c r="F6267" s="5"/>
      <c r="M6267" s="5"/>
    </row>
    <row r="6268" spans="5:17" x14ac:dyDescent="0.25">
      <c r="E6268" s="5"/>
      <c r="F6268" s="5"/>
    </row>
    <row r="6269" spans="5:17" x14ac:dyDescent="0.25">
      <c r="E6269" s="5"/>
      <c r="F6269" s="5"/>
    </row>
    <row r="6270" spans="5:17" x14ac:dyDescent="0.25">
      <c r="E6270" s="5"/>
      <c r="F6270" s="5"/>
    </row>
    <row r="6271" spans="5:17" x14ac:dyDescent="0.25">
      <c r="E6271" s="5"/>
      <c r="F6271" s="5"/>
    </row>
    <row r="6272" spans="5:17" x14ac:dyDescent="0.25">
      <c r="E6272" s="5"/>
      <c r="F6272" s="5"/>
    </row>
    <row r="6273" spans="5:6" x14ac:dyDescent="0.25">
      <c r="E6273" s="5"/>
      <c r="F6273" s="5"/>
    </row>
    <row r="6274" spans="5:6" x14ac:dyDescent="0.25">
      <c r="E6274" s="5"/>
      <c r="F6274" s="5"/>
    </row>
    <row r="6275" spans="5:6" x14ac:dyDescent="0.25">
      <c r="E6275" s="5"/>
      <c r="F6275" s="5"/>
    </row>
    <row r="6276" spans="5:6" x14ac:dyDescent="0.25">
      <c r="E6276" s="5"/>
      <c r="F6276" s="5"/>
    </row>
    <row r="6277" spans="5:6" x14ac:dyDescent="0.25">
      <c r="E6277" s="5"/>
      <c r="F6277" s="5"/>
    </row>
    <row r="6278" spans="5:6" x14ac:dyDescent="0.25">
      <c r="E6278" s="5"/>
      <c r="F6278" s="5"/>
    </row>
    <row r="6279" spans="5:6" x14ac:dyDescent="0.25">
      <c r="E6279" s="5"/>
      <c r="F6279" s="5"/>
    </row>
    <row r="6280" spans="5:6" x14ac:dyDescent="0.25">
      <c r="E6280" s="5"/>
      <c r="F6280" s="5"/>
    </row>
    <row r="6281" spans="5:6" x14ac:dyDescent="0.25">
      <c r="E6281" s="5"/>
      <c r="F6281" s="5"/>
    </row>
    <row r="6282" spans="5:6" x14ac:dyDescent="0.25">
      <c r="E6282" s="5"/>
      <c r="F6282" s="5"/>
    </row>
    <row r="6283" spans="5:6" x14ac:dyDescent="0.25">
      <c r="E6283" s="5"/>
      <c r="F6283" s="5"/>
    </row>
    <row r="6284" spans="5:6" x14ac:dyDescent="0.25">
      <c r="E6284" s="5"/>
      <c r="F6284" s="5"/>
    </row>
    <row r="6285" spans="5:6" x14ac:dyDescent="0.25">
      <c r="E6285" s="5"/>
      <c r="F6285" s="5"/>
    </row>
    <row r="6286" spans="5:6" x14ac:dyDescent="0.25">
      <c r="E6286" s="5"/>
      <c r="F6286" s="5"/>
    </row>
    <row r="6287" spans="5:6" x14ac:dyDescent="0.25">
      <c r="E6287" s="5"/>
      <c r="F6287" s="5"/>
    </row>
    <row r="6288" spans="5:6" x14ac:dyDescent="0.25">
      <c r="E6288" s="5"/>
      <c r="F6288" s="5"/>
    </row>
    <row r="6289" spans="5:6" x14ac:dyDescent="0.25">
      <c r="E6289" s="5"/>
      <c r="F6289" s="5"/>
    </row>
    <row r="6290" spans="5:6" x14ac:dyDescent="0.25">
      <c r="E6290" s="5"/>
      <c r="F6290" s="5"/>
    </row>
    <row r="6291" spans="5:6" x14ac:dyDescent="0.25">
      <c r="E6291" s="5"/>
      <c r="F6291" s="5"/>
    </row>
    <row r="6292" spans="5:6" x14ac:dyDescent="0.25">
      <c r="E6292" s="5"/>
      <c r="F6292" s="5"/>
    </row>
    <row r="6293" spans="5:6" x14ac:dyDescent="0.25">
      <c r="E6293" s="5"/>
      <c r="F6293" s="5"/>
    </row>
    <row r="6294" spans="5:6" x14ac:dyDescent="0.25">
      <c r="E6294" s="5"/>
      <c r="F6294" s="5"/>
    </row>
    <row r="6295" spans="5:6" x14ac:dyDescent="0.25">
      <c r="E6295" s="5"/>
      <c r="F6295" s="5"/>
    </row>
    <row r="6296" spans="5:6" x14ac:dyDescent="0.25">
      <c r="E6296" s="5"/>
      <c r="F6296" s="5"/>
    </row>
    <row r="6297" spans="5:6" x14ac:dyDescent="0.25">
      <c r="E6297" s="5"/>
      <c r="F6297" s="5"/>
    </row>
    <row r="6298" spans="5:6" x14ac:dyDescent="0.25">
      <c r="E6298" s="5"/>
      <c r="F6298" s="5"/>
    </row>
    <row r="6299" spans="5:6" x14ac:dyDescent="0.25">
      <c r="E6299" s="5"/>
      <c r="F6299" s="5"/>
    </row>
    <row r="6300" spans="5:6" x14ac:dyDescent="0.25">
      <c r="E6300" s="5"/>
      <c r="F6300" s="5"/>
    </row>
    <row r="6301" spans="5:6" x14ac:dyDescent="0.25">
      <c r="E6301" s="5"/>
      <c r="F6301" s="5"/>
    </row>
    <row r="6302" spans="5:6" x14ac:dyDescent="0.25">
      <c r="E6302" s="5"/>
      <c r="F6302" s="5"/>
    </row>
    <row r="6303" spans="5:6" x14ac:dyDescent="0.25">
      <c r="E6303" s="5"/>
      <c r="F6303" s="5"/>
    </row>
    <row r="6304" spans="5:6" x14ac:dyDescent="0.25">
      <c r="E6304" s="5"/>
      <c r="F6304" s="5"/>
    </row>
    <row r="6305" spans="5:6" x14ac:dyDescent="0.25">
      <c r="E6305" s="5"/>
      <c r="F6305" s="5"/>
    </row>
    <row r="6306" spans="5:6" x14ac:dyDescent="0.25">
      <c r="E6306" s="5"/>
      <c r="F6306" s="5"/>
    </row>
    <row r="6307" spans="5:6" x14ac:dyDescent="0.25">
      <c r="E6307" s="5"/>
      <c r="F6307" s="5"/>
    </row>
    <row r="6308" spans="5:6" x14ac:dyDescent="0.25">
      <c r="E6308" s="5"/>
      <c r="F6308" s="5"/>
    </row>
    <row r="6309" spans="5:6" x14ac:dyDescent="0.25">
      <c r="E6309" s="5"/>
      <c r="F6309" s="5"/>
    </row>
    <row r="6310" spans="5:6" x14ac:dyDescent="0.25">
      <c r="E6310" s="5"/>
      <c r="F6310" s="5"/>
    </row>
    <row r="6311" spans="5:6" x14ac:dyDescent="0.25">
      <c r="E6311" s="5"/>
      <c r="F6311" s="5"/>
    </row>
    <row r="6312" spans="5:6" x14ac:dyDescent="0.25">
      <c r="E6312" s="5"/>
      <c r="F6312" s="5"/>
    </row>
    <row r="6313" spans="5:6" x14ac:dyDescent="0.25">
      <c r="E6313" s="5"/>
      <c r="F6313" s="5"/>
    </row>
    <row r="6314" spans="5:6" x14ac:dyDescent="0.25">
      <c r="E6314" s="5"/>
      <c r="F6314" s="5"/>
    </row>
    <row r="6315" spans="5:6" x14ac:dyDescent="0.25">
      <c r="E6315" s="5"/>
      <c r="F6315" s="5"/>
    </row>
    <row r="6316" spans="5:6" x14ac:dyDescent="0.25">
      <c r="E6316" s="5"/>
      <c r="F6316" s="5"/>
    </row>
    <row r="6317" spans="5:6" x14ac:dyDescent="0.25">
      <c r="E6317" s="5"/>
      <c r="F6317" s="5"/>
    </row>
    <row r="6318" spans="5:6" x14ac:dyDescent="0.25">
      <c r="E6318" s="5"/>
      <c r="F6318" s="5"/>
    </row>
    <row r="6319" spans="5:6" x14ac:dyDescent="0.25">
      <c r="E6319" s="5"/>
      <c r="F6319" s="5"/>
    </row>
    <row r="6320" spans="5:6" x14ac:dyDescent="0.25">
      <c r="E6320" s="5"/>
      <c r="F6320" s="5"/>
    </row>
    <row r="6321" spans="5:6" x14ac:dyDescent="0.25">
      <c r="E6321" s="5"/>
      <c r="F6321" s="5"/>
    </row>
    <row r="6322" spans="5:6" x14ac:dyDescent="0.25">
      <c r="E6322" s="5"/>
      <c r="F6322" s="5"/>
    </row>
    <row r="6323" spans="5:6" x14ac:dyDescent="0.25">
      <c r="E6323" s="5"/>
      <c r="F6323" s="5"/>
    </row>
    <row r="6324" spans="5:6" x14ac:dyDescent="0.25">
      <c r="E6324" s="5"/>
      <c r="F6324" s="5"/>
    </row>
    <row r="6325" spans="5:6" x14ac:dyDescent="0.25">
      <c r="E6325" s="5"/>
      <c r="F6325" s="5"/>
    </row>
    <row r="6326" spans="5:6" x14ac:dyDescent="0.25">
      <c r="E6326" s="5"/>
      <c r="F6326" s="5"/>
    </row>
    <row r="6327" spans="5:6" x14ac:dyDescent="0.25">
      <c r="E6327" s="5"/>
      <c r="F6327" s="5"/>
    </row>
    <row r="6328" spans="5:6" x14ac:dyDescent="0.25">
      <c r="E6328" s="5"/>
      <c r="F6328" s="5"/>
    </row>
    <row r="6329" spans="5:6" x14ac:dyDescent="0.25">
      <c r="E6329" s="5"/>
      <c r="F6329" s="5"/>
    </row>
    <row r="6330" spans="5:6" x14ac:dyDescent="0.25">
      <c r="E6330" s="5"/>
      <c r="F6330" s="5"/>
    </row>
    <row r="6331" spans="5:6" x14ac:dyDescent="0.25">
      <c r="E6331" s="5"/>
      <c r="F6331" s="5"/>
    </row>
    <row r="6332" spans="5:6" x14ac:dyDescent="0.25">
      <c r="E6332" s="5"/>
      <c r="F6332" s="5"/>
    </row>
    <row r="6333" spans="5:6" x14ac:dyDescent="0.25">
      <c r="E6333" s="5"/>
      <c r="F6333" s="5"/>
    </row>
    <row r="6334" spans="5:6" x14ac:dyDescent="0.25">
      <c r="E6334" s="5"/>
      <c r="F6334" s="5"/>
    </row>
    <row r="6335" spans="5:6" x14ac:dyDescent="0.25">
      <c r="E6335" s="5"/>
      <c r="F6335" s="5"/>
    </row>
    <row r="6336" spans="5:6" x14ac:dyDescent="0.25">
      <c r="E6336" s="5"/>
      <c r="F6336" s="5"/>
    </row>
    <row r="6337" spans="5:6" x14ac:dyDescent="0.25">
      <c r="E6337" s="5"/>
      <c r="F6337" s="5"/>
    </row>
    <row r="6338" spans="5:6" x14ac:dyDescent="0.25">
      <c r="E6338" s="5"/>
      <c r="F6338" s="5"/>
    </row>
    <row r="6339" spans="5:6" x14ac:dyDescent="0.25">
      <c r="E6339" s="5"/>
      <c r="F6339" s="5"/>
    </row>
    <row r="6340" spans="5:6" x14ac:dyDescent="0.25">
      <c r="E6340" s="5"/>
      <c r="F6340" s="5"/>
    </row>
    <row r="6341" spans="5:6" x14ac:dyDescent="0.25">
      <c r="E6341" s="5"/>
      <c r="F6341" s="5"/>
    </row>
    <row r="6342" spans="5:6" x14ac:dyDescent="0.25">
      <c r="E6342" s="5"/>
      <c r="F6342" s="5"/>
    </row>
    <row r="6343" spans="5:6" x14ac:dyDescent="0.25">
      <c r="E6343" s="5"/>
      <c r="F6343" s="5"/>
    </row>
    <row r="6344" spans="5:6" x14ac:dyDescent="0.25">
      <c r="E6344" s="5"/>
      <c r="F6344" s="5"/>
    </row>
    <row r="6345" spans="5:6" x14ac:dyDescent="0.25">
      <c r="E6345" s="5"/>
      <c r="F6345" s="5"/>
    </row>
    <row r="6346" spans="5:6" x14ac:dyDescent="0.25">
      <c r="E6346" s="5"/>
      <c r="F6346" s="5"/>
    </row>
    <row r="6347" spans="5:6" x14ac:dyDescent="0.25">
      <c r="E6347" s="5"/>
      <c r="F6347" s="5"/>
    </row>
    <row r="6348" spans="5:6" x14ac:dyDescent="0.25">
      <c r="E6348" s="5"/>
      <c r="F6348" s="5"/>
    </row>
    <row r="6349" spans="5:6" x14ac:dyDescent="0.25">
      <c r="E6349" s="5"/>
      <c r="F6349" s="5"/>
    </row>
    <row r="6350" spans="5:6" x14ac:dyDescent="0.25">
      <c r="E6350" s="5"/>
      <c r="F6350" s="5"/>
    </row>
    <row r="6351" spans="5:6" x14ac:dyDescent="0.25">
      <c r="E6351" s="5"/>
      <c r="F6351" s="5"/>
    </row>
    <row r="6352" spans="5:6" x14ac:dyDescent="0.25">
      <c r="E6352" s="5"/>
      <c r="F6352" s="5"/>
    </row>
    <row r="6353" spans="5:6" x14ac:dyDescent="0.25">
      <c r="E6353" s="5"/>
      <c r="F6353" s="5"/>
    </row>
    <row r="6354" spans="5:6" x14ac:dyDescent="0.25">
      <c r="E6354" s="5"/>
      <c r="F6354" s="5"/>
    </row>
    <row r="6355" spans="5:6" x14ac:dyDescent="0.25">
      <c r="E6355" s="5"/>
      <c r="F6355" s="5"/>
    </row>
    <row r="6356" spans="5:6" x14ac:dyDescent="0.25">
      <c r="E6356" s="5"/>
      <c r="F6356" s="5"/>
    </row>
    <row r="6357" spans="5:6" x14ac:dyDescent="0.25">
      <c r="E6357" s="5"/>
      <c r="F6357" s="5"/>
    </row>
    <row r="6358" spans="5:6" x14ac:dyDescent="0.25">
      <c r="E6358" s="5"/>
      <c r="F6358" s="5"/>
    </row>
    <row r="6359" spans="5:6" x14ac:dyDescent="0.25">
      <c r="E6359" s="5"/>
      <c r="F6359" s="5"/>
    </row>
    <row r="6360" spans="5:6" x14ac:dyDescent="0.25">
      <c r="E6360" s="5"/>
      <c r="F6360" s="5"/>
    </row>
    <row r="6361" spans="5:6" x14ac:dyDescent="0.25">
      <c r="E6361" s="5"/>
      <c r="F6361" s="5"/>
    </row>
    <row r="6362" spans="5:6" x14ac:dyDescent="0.25">
      <c r="E6362" s="5"/>
      <c r="F6362" s="5"/>
    </row>
    <row r="6363" spans="5:6" x14ac:dyDescent="0.25">
      <c r="E6363" s="5"/>
      <c r="F6363" s="5"/>
    </row>
    <row r="6364" spans="5:6" x14ac:dyDescent="0.25">
      <c r="E6364" s="5"/>
      <c r="F6364" s="5"/>
    </row>
    <row r="6365" spans="5:6" x14ac:dyDescent="0.25">
      <c r="E6365" s="5"/>
      <c r="F6365" s="5"/>
    </row>
    <row r="6366" spans="5:6" x14ac:dyDescent="0.25">
      <c r="E6366" s="5"/>
      <c r="F6366" s="5"/>
    </row>
    <row r="6367" spans="5:6" x14ac:dyDescent="0.25">
      <c r="E6367" s="5"/>
      <c r="F6367" s="5"/>
    </row>
    <row r="6368" spans="5:6" x14ac:dyDescent="0.25">
      <c r="E6368" s="5"/>
      <c r="F6368" s="5"/>
    </row>
    <row r="6369" spans="5:11" x14ac:dyDescent="0.25">
      <c r="E6369" s="5"/>
      <c r="F6369" s="5"/>
    </row>
    <row r="6370" spans="5:11" x14ac:dyDescent="0.25">
      <c r="E6370" s="5"/>
      <c r="F6370" s="5"/>
    </row>
    <row r="6371" spans="5:11" x14ac:dyDescent="0.25">
      <c r="E6371" s="5"/>
      <c r="F6371" s="5"/>
    </row>
    <row r="6372" spans="5:11" x14ac:dyDescent="0.25">
      <c r="E6372" s="5"/>
      <c r="F6372" s="5"/>
    </row>
    <row r="6373" spans="5:11" x14ac:dyDescent="0.25">
      <c r="E6373" s="5"/>
      <c r="F6373" s="5"/>
    </row>
    <row r="6374" spans="5:11" x14ac:dyDescent="0.25">
      <c r="E6374" s="5"/>
      <c r="F6374" s="5"/>
    </row>
    <row r="6375" spans="5:11" x14ac:dyDescent="0.25">
      <c r="E6375" s="5"/>
      <c r="F6375" s="5"/>
    </row>
    <row r="6376" spans="5:11" x14ac:dyDescent="0.25">
      <c r="E6376" s="5"/>
      <c r="F6376" s="5"/>
      <c r="K6376" s="5"/>
    </row>
    <row r="6377" spans="5:11" x14ac:dyDescent="0.25">
      <c r="E6377" s="5"/>
      <c r="F6377" s="5"/>
    </row>
    <row r="6378" spans="5:11" x14ac:dyDescent="0.25">
      <c r="E6378" s="5"/>
      <c r="F6378" s="5"/>
    </row>
    <row r="6379" spans="5:11" x14ac:dyDescent="0.25">
      <c r="E6379" s="5"/>
      <c r="F6379" s="5"/>
    </row>
    <row r="6380" spans="5:11" x14ac:dyDescent="0.25">
      <c r="E6380" s="5"/>
      <c r="F6380" s="5"/>
    </row>
    <row r="6381" spans="5:11" x14ac:dyDescent="0.25">
      <c r="E6381" s="5"/>
      <c r="F6381" s="5"/>
    </row>
    <row r="6382" spans="5:11" x14ac:dyDescent="0.25">
      <c r="E6382" s="5"/>
      <c r="F6382" s="5"/>
    </row>
    <row r="6383" spans="5:11" x14ac:dyDescent="0.25">
      <c r="E6383" s="5"/>
      <c r="F6383" s="5"/>
    </row>
    <row r="6384" spans="5:11" x14ac:dyDescent="0.25">
      <c r="E6384" s="5"/>
      <c r="F6384" s="5"/>
    </row>
    <row r="6385" spans="5:6" x14ac:dyDescent="0.25">
      <c r="E6385" s="5"/>
      <c r="F6385" s="5"/>
    </row>
    <row r="6386" spans="5:6" x14ac:dyDescent="0.25">
      <c r="E6386" s="5"/>
      <c r="F6386" s="5"/>
    </row>
    <row r="6387" spans="5:6" x14ac:dyDescent="0.25">
      <c r="E6387" s="5"/>
      <c r="F6387" s="5"/>
    </row>
    <row r="6388" spans="5:6" x14ac:dyDescent="0.25">
      <c r="E6388" s="5"/>
      <c r="F6388" s="5"/>
    </row>
    <row r="6389" spans="5:6" x14ac:dyDescent="0.25">
      <c r="E6389" s="5"/>
      <c r="F6389" s="5"/>
    </row>
    <row r="6390" spans="5:6" x14ac:dyDescent="0.25">
      <c r="E6390" s="5"/>
      <c r="F6390" s="5"/>
    </row>
    <row r="6391" spans="5:6" x14ac:dyDescent="0.25">
      <c r="E6391" s="5"/>
      <c r="F6391" s="5"/>
    </row>
    <row r="6392" spans="5:6" x14ac:dyDescent="0.25">
      <c r="E6392" s="5"/>
      <c r="F6392" s="5"/>
    </row>
    <row r="6393" spans="5:6" x14ac:dyDescent="0.25">
      <c r="E6393" s="5"/>
      <c r="F6393" s="5"/>
    </row>
    <row r="6394" spans="5:6" x14ac:dyDescent="0.25">
      <c r="E6394" s="5"/>
      <c r="F6394" s="5"/>
    </row>
    <row r="6395" spans="5:6" x14ac:dyDescent="0.25">
      <c r="E6395" s="5"/>
      <c r="F6395" s="5"/>
    </row>
    <row r="6396" spans="5:6" x14ac:dyDescent="0.25">
      <c r="E6396" s="5"/>
      <c r="F6396" s="5"/>
    </row>
    <row r="6397" spans="5:6" x14ac:dyDescent="0.25">
      <c r="E6397" s="5"/>
      <c r="F6397" s="5"/>
    </row>
    <row r="6398" spans="5:6" x14ac:dyDescent="0.25">
      <c r="E6398" s="5"/>
      <c r="F6398" s="5"/>
    </row>
    <row r="6399" spans="5:6" x14ac:dyDescent="0.25">
      <c r="E6399" s="5"/>
      <c r="F6399" s="5"/>
    </row>
    <row r="6400" spans="5:6" x14ac:dyDescent="0.25">
      <c r="E6400" s="5"/>
      <c r="F6400" s="5"/>
    </row>
    <row r="6401" spans="5:6" x14ac:dyDescent="0.25">
      <c r="E6401" s="5"/>
      <c r="F6401" s="5"/>
    </row>
    <row r="6402" spans="5:6" x14ac:dyDescent="0.25">
      <c r="E6402" s="5"/>
      <c r="F6402" s="5"/>
    </row>
    <row r="6403" spans="5:6" x14ac:dyDescent="0.25">
      <c r="E6403" s="5"/>
      <c r="F6403" s="5"/>
    </row>
    <row r="6404" spans="5:6" x14ac:dyDescent="0.25">
      <c r="E6404" s="5"/>
      <c r="F6404" s="5"/>
    </row>
    <row r="6405" spans="5:6" x14ac:dyDescent="0.25">
      <c r="E6405" s="5"/>
      <c r="F6405" s="5"/>
    </row>
    <row r="6406" spans="5:6" x14ac:dyDescent="0.25">
      <c r="E6406" s="5"/>
      <c r="F6406" s="5"/>
    </row>
    <row r="6407" spans="5:6" x14ac:dyDescent="0.25">
      <c r="E6407" s="5"/>
      <c r="F6407" s="5"/>
    </row>
    <row r="6408" spans="5:6" x14ac:dyDescent="0.25">
      <c r="E6408" s="5"/>
      <c r="F6408" s="5"/>
    </row>
    <row r="6409" spans="5:6" x14ac:dyDescent="0.25">
      <c r="E6409" s="5"/>
      <c r="F6409" s="5"/>
    </row>
    <row r="6410" spans="5:6" x14ac:dyDescent="0.25">
      <c r="E6410" s="5"/>
      <c r="F6410" s="5"/>
    </row>
    <row r="6411" spans="5:6" x14ac:dyDescent="0.25">
      <c r="E6411" s="5"/>
      <c r="F6411" s="5"/>
    </row>
    <row r="6412" spans="5:6" x14ac:dyDescent="0.25">
      <c r="E6412" s="5"/>
      <c r="F6412" s="5"/>
    </row>
    <row r="6413" spans="5:6" x14ac:dyDescent="0.25">
      <c r="E6413" s="5"/>
      <c r="F6413" s="5"/>
    </row>
    <row r="6414" spans="5:6" x14ac:dyDescent="0.25">
      <c r="E6414" s="5"/>
      <c r="F6414" s="5"/>
    </row>
    <row r="6415" spans="5:6" x14ac:dyDescent="0.25">
      <c r="E6415" s="5"/>
      <c r="F6415" s="5"/>
    </row>
    <row r="6416" spans="5:6" x14ac:dyDescent="0.25">
      <c r="E6416" s="5"/>
      <c r="F6416" s="5"/>
    </row>
    <row r="6417" spans="5:6" x14ac:dyDescent="0.25">
      <c r="E6417" s="5"/>
      <c r="F6417" s="5"/>
    </row>
    <row r="6418" spans="5:6" x14ac:dyDescent="0.25">
      <c r="E6418" s="5"/>
      <c r="F6418" s="5"/>
    </row>
    <row r="6419" spans="5:6" x14ac:dyDescent="0.25">
      <c r="E6419" s="5"/>
      <c r="F6419" s="5"/>
    </row>
    <row r="6420" spans="5:6" x14ac:dyDescent="0.25">
      <c r="E6420" s="5"/>
      <c r="F6420" s="5"/>
    </row>
    <row r="6421" spans="5:6" x14ac:dyDescent="0.25">
      <c r="E6421" s="5"/>
      <c r="F6421" s="5"/>
    </row>
    <row r="6422" spans="5:6" x14ac:dyDescent="0.25">
      <c r="E6422" s="5"/>
      <c r="F6422" s="5"/>
    </row>
    <row r="6423" spans="5:6" x14ac:dyDescent="0.25">
      <c r="E6423" s="5"/>
      <c r="F6423" s="5"/>
    </row>
    <row r="6424" spans="5:6" x14ac:dyDescent="0.25">
      <c r="E6424" s="5"/>
      <c r="F6424" s="5"/>
    </row>
    <row r="6425" spans="5:6" x14ac:dyDescent="0.25">
      <c r="E6425" s="5"/>
      <c r="F6425" s="5"/>
    </row>
    <row r="6426" spans="5:6" x14ac:dyDescent="0.25">
      <c r="E6426" s="5"/>
      <c r="F6426" s="5"/>
    </row>
    <row r="6427" spans="5:6" x14ac:dyDescent="0.25">
      <c r="E6427" s="5"/>
      <c r="F6427" s="5"/>
    </row>
    <row r="6428" spans="5:6" x14ac:dyDescent="0.25">
      <c r="E6428" s="5"/>
      <c r="F6428" s="5"/>
    </row>
    <row r="6429" spans="5:6" x14ac:dyDescent="0.25">
      <c r="E6429" s="5"/>
      <c r="F6429" s="5"/>
    </row>
    <row r="6430" spans="5:6" x14ac:dyDescent="0.25">
      <c r="E6430" s="5"/>
      <c r="F6430" s="5"/>
    </row>
    <row r="6431" spans="5:6" x14ac:dyDescent="0.25">
      <c r="E6431" s="5"/>
      <c r="F6431" s="5"/>
    </row>
    <row r="6432" spans="5:6" x14ac:dyDescent="0.25">
      <c r="E6432" s="5"/>
      <c r="F6432" s="5"/>
    </row>
    <row r="6433" spans="5:6" x14ac:dyDescent="0.25">
      <c r="E6433" s="5"/>
      <c r="F6433" s="5"/>
    </row>
    <row r="6434" spans="5:6" x14ac:dyDescent="0.25">
      <c r="E6434" s="5"/>
      <c r="F6434" s="5"/>
    </row>
    <row r="6435" spans="5:6" x14ac:dyDescent="0.25">
      <c r="E6435" s="5"/>
      <c r="F6435" s="5"/>
    </row>
    <row r="6436" spans="5:6" x14ac:dyDescent="0.25">
      <c r="E6436" s="5"/>
      <c r="F6436" s="5"/>
    </row>
    <row r="6437" spans="5:6" x14ac:dyDescent="0.25">
      <c r="E6437" s="5"/>
      <c r="F6437" s="5"/>
    </row>
    <row r="6438" spans="5:6" x14ac:dyDescent="0.25">
      <c r="E6438" s="5"/>
      <c r="F6438" s="5"/>
    </row>
    <row r="6439" spans="5:6" x14ac:dyDescent="0.25">
      <c r="E6439" s="5"/>
      <c r="F6439" s="5"/>
    </row>
    <row r="6440" spans="5:6" x14ac:dyDescent="0.25">
      <c r="E6440" s="5"/>
      <c r="F6440" s="5"/>
    </row>
    <row r="6441" spans="5:6" x14ac:dyDescent="0.25">
      <c r="E6441" s="5"/>
      <c r="F6441" s="5"/>
    </row>
    <row r="6442" spans="5:6" x14ac:dyDescent="0.25">
      <c r="E6442" s="5"/>
      <c r="F6442" s="5"/>
    </row>
    <row r="6443" spans="5:6" x14ac:dyDescent="0.25">
      <c r="E6443" s="5"/>
      <c r="F6443" s="5"/>
    </row>
    <row r="6444" spans="5:6" x14ac:dyDescent="0.25">
      <c r="E6444" s="5"/>
      <c r="F6444" s="5"/>
    </row>
    <row r="6445" spans="5:6" x14ac:dyDescent="0.25">
      <c r="E6445" s="5"/>
      <c r="F6445" s="5"/>
    </row>
    <row r="6446" spans="5:6" x14ac:dyDescent="0.25">
      <c r="E6446" s="5"/>
      <c r="F6446" s="5"/>
    </row>
    <row r="6447" spans="5:6" x14ac:dyDescent="0.25">
      <c r="E6447" s="5"/>
      <c r="F6447" s="5"/>
    </row>
    <row r="6448" spans="5:6" x14ac:dyDescent="0.25">
      <c r="E6448" s="5"/>
      <c r="F6448" s="5"/>
    </row>
    <row r="6449" spans="5:6" x14ac:dyDescent="0.25">
      <c r="E6449" s="5"/>
      <c r="F6449" s="5"/>
    </row>
    <row r="6450" spans="5:6" x14ac:dyDescent="0.25">
      <c r="E6450" s="5"/>
      <c r="F6450" s="5"/>
    </row>
    <row r="6451" spans="5:6" x14ac:dyDescent="0.25">
      <c r="E6451" s="5"/>
      <c r="F6451" s="5"/>
    </row>
    <row r="6452" spans="5:6" x14ac:dyDescent="0.25">
      <c r="E6452" s="5"/>
      <c r="F6452" s="5"/>
    </row>
    <row r="6453" spans="5:6" x14ac:dyDescent="0.25">
      <c r="E6453" s="5"/>
      <c r="F6453" s="5"/>
    </row>
    <row r="6454" spans="5:6" x14ac:dyDescent="0.25">
      <c r="E6454" s="5"/>
      <c r="F6454" s="5"/>
    </row>
    <row r="6455" spans="5:6" x14ac:dyDescent="0.25">
      <c r="E6455" s="5"/>
      <c r="F6455" s="5"/>
    </row>
    <row r="6456" spans="5:6" x14ac:dyDescent="0.25">
      <c r="E6456" s="5"/>
      <c r="F6456" s="5"/>
    </row>
    <row r="6457" spans="5:6" x14ac:dyDescent="0.25">
      <c r="E6457" s="5"/>
      <c r="F6457" s="5"/>
    </row>
    <row r="6458" spans="5:6" x14ac:dyDescent="0.25">
      <c r="E6458" s="5"/>
      <c r="F6458" s="5"/>
    </row>
    <row r="6459" spans="5:6" x14ac:dyDescent="0.25">
      <c r="E6459" s="5"/>
      <c r="F6459" s="5"/>
    </row>
    <row r="6460" spans="5:6" x14ac:dyDescent="0.25">
      <c r="E6460" s="5"/>
      <c r="F6460" s="5"/>
    </row>
    <row r="6461" spans="5:6" x14ac:dyDescent="0.25">
      <c r="E6461" s="5"/>
      <c r="F6461" s="5"/>
    </row>
    <row r="6462" spans="5:6" x14ac:dyDescent="0.25">
      <c r="E6462" s="5"/>
      <c r="F6462" s="5"/>
    </row>
    <row r="6463" spans="5:6" x14ac:dyDescent="0.25">
      <c r="E6463" s="5"/>
      <c r="F6463" s="5"/>
    </row>
    <row r="6464" spans="5:6" x14ac:dyDescent="0.25">
      <c r="E6464" s="5"/>
      <c r="F6464" s="5"/>
    </row>
    <row r="6465" spans="5:6" x14ac:dyDescent="0.25">
      <c r="E6465" s="5"/>
      <c r="F6465" s="5"/>
    </row>
    <row r="6466" spans="5:6" x14ac:dyDescent="0.25">
      <c r="E6466" s="5"/>
      <c r="F6466" s="5"/>
    </row>
    <row r="6467" spans="5:6" x14ac:dyDescent="0.25">
      <c r="E6467" s="5"/>
      <c r="F6467" s="5"/>
    </row>
    <row r="6468" spans="5:6" x14ac:dyDescent="0.25">
      <c r="E6468" s="5"/>
      <c r="F6468" s="5"/>
    </row>
    <row r="6469" spans="5:6" x14ac:dyDescent="0.25">
      <c r="E6469" s="5"/>
      <c r="F6469" s="5"/>
    </row>
    <row r="6470" spans="5:6" x14ac:dyDescent="0.25">
      <c r="E6470" s="5"/>
      <c r="F6470" s="5"/>
    </row>
    <row r="6471" spans="5:6" x14ac:dyDescent="0.25">
      <c r="E6471" s="5"/>
      <c r="F6471" s="5"/>
    </row>
    <row r="6472" spans="5:6" x14ac:dyDescent="0.25">
      <c r="E6472" s="5"/>
      <c r="F6472" s="5"/>
    </row>
    <row r="6473" spans="5:6" x14ac:dyDescent="0.25">
      <c r="E6473" s="5"/>
      <c r="F6473" s="5"/>
    </row>
    <row r="6474" spans="5:6" x14ac:dyDescent="0.25">
      <c r="E6474" s="5"/>
      <c r="F6474" s="5"/>
    </row>
    <row r="6475" spans="5:6" x14ac:dyDescent="0.25">
      <c r="E6475" s="5"/>
      <c r="F6475" s="5"/>
    </row>
    <row r="6476" spans="5:6" x14ac:dyDescent="0.25">
      <c r="E6476" s="5"/>
      <c r="F6476" s="5"/>
    </row>
    <row r="6477" spans="5:6" x14ac:dyDescent="0.25">
      <c r="E6477" s="5"/>
      <c r="F6477" s="5"/>
    </row>
    <row r="6478" spans="5:6" x14ac:dyDescent="0.25">
      <c r="E6478" s="5"/>
      <c r="F6478" s="5"/>
    </row>
    <row r="6479" spans="5:6" x14ac:dyDescent="0.25">
      <c r="E6479" s="5"/>
      <c r="F6479" s="5"/>
    </row>
    <row r="6480" spans="5:6" x14ac:dyDescent="0.25">
      <c r="E6480" s="5"/>
      <c r="F6480" s="5"/>
    </row>
    <row r="6481" spans="5:6" x14ac:dyDescent="0.25">
      <c r="E6481" s="5"/>
      <c r="F6481" s="5"/>
    </row>
    <row r="6482" spans="5:6" x14ac:dyDescent="0.25">
      <c r="E6482" s="5"/>
      <c r="F6482" s="5"/>
    </row>
    <row r="6483" spans="5:6" x14ac:dyDescent="0.25">
      <c r="E6483" s="5"/>
      <c r="F6483" s="5"/>
    </row>
    <row r="6484" spans="5:6" x14ac:dyDescent="0.25">
      <c r="E6484" s="5"/>
      <c r="F6484" s="5"/>
    </row>
    <row r="6485" spans="5:6" x14ac:dyDescent="0.25">
      <c r="E6485" s="5"/>
      <c r="F6485" s="5"/>
    </row>
    <row r="6486" spans="5:6" x14ac:dyDescent="0.25">
      <c r="E6486" s="5"/>
      <c r="F6486" s="5"/>
    </row>
    <row r="6487" spans="5:6" x14ac:dyDescent="0.25">
      <c r="E6487" s="5"/>
      <c r="F6487" s="5"/>
    </row>
    <row r="6488" spans="5:6" x14ac:dyDescent="0.25">
      <c r="E6488" s="5"/>
      <c r="F6488" s="5"/>
    </row>
    <row r="6489" spans="5:6" x14ac:dyDescent="0.25">
      <c r="E6489" s="5"/>
      <c r="F6489" s="5"/>
    </row>
    <row r="6490" spans="5:6" x14ac:dyDescent="0.25">
      <c r="E6490" s="5"/>
      <c r="F6490" s="5"/>
    </row>
    <row r="6491" spans="5:6" x14ac:dyDescent="0.25">
      <c r="E6491" s="5"/>
      <c r="F6491" s="5"/>
    </row>
    <row r="6492" spans="5:6" x14ac:dyDescent="0.25">
      <c r="E6492" s="5"/>
      <c r="F6492" s="5"/>
    </row>
    <row r="6493" spans="5:6" x14ac:dyDescent="0.25">
      <c r="E6493" s="5"/>
      <c r="F6493" s="5"/>
    </row>
    <row r="6494" spans="5:6" x14ac:dyDescent="0.25">
      <c r="E6494" s="5"/>
      <c r="F6494" s="5"/>
    </row>
    <row r="6495" spans="5:6" x14ac:dyDescent="0.25">
      <c r="E6495" s="5"/>
      <c r="F6495" s="5"/>
    </row>
    <row r="6496" spans="5:6" x14ac:dyDescent="0.25">
      <c r="E6496" s="5"/>
      <c r="F6496" s="5"/>
    </row>
    <row r="6497" spans="5:15" x14ac:dyDescent="0.25">
      <c r="E6497" s="5"/>
      <c r="F6497" s="5"/>
    </row>
    <row r="6498" spans="5:15" x14ac:dyDescent="0.25">
      <c r="E6498" s="5"/>
      <c r="F6498" s="5"/>
    </row>
    <row r="6499" spans="5:15" x14ac:dyDescent="0.25">
      <c r="E6499" s="5"/>
      <c r="F6499" s="5"/>
    </row>
    <row r="6500" spans="5:15" x14ac:dyDescent="0.25">
      <c r="E6500" s="5"/>
      <c r="F6500" s="5"/>
    </row>
    <row r="6501" spans="5:15" x14ac:dyDescent="0.25">
      <c r="E6501" s="5"/>
      <c r="F6501" s="5"/>
    </row>
    <row r="6502" spans="5:15" x14ac:dyDescent="0.25">
      <c r="E6502" s="5"/>
      <c r="F6502" s="5"/>
    </row>
    <row r="6503" spans="5:15" x14ac:dyDescent="0.25">
      <c r="E6503" s="5"/>
      <c r="F6503" s="5"/>
    </row>
    <row r="6504" spans="5:15" x14ac:dyDescent="0.25">
      <c r="E6504" s="5"/>
      <c r="F6504" s="5"/>
    </row>
    <row r="6505" spans="5:15" x14ac:dyDescent="0.25">
      <c r="E6505" s="5"/>
      <c r="F6505" s="5"/>
    </row>
    <row r="6506" spans="5:15" x14ac:dyDescent="0.25">
      <c r="E6506" s="5"/>
      <c r="F6506" s="5"/>
    </row>
    <row r="6507" spans="5:15" x14ac:dyDescent="0.25">
      <c r="E6507" s="5"/>
      <c r="F6507" s="5"/>
      <c r="O6507" s="5"/>
    </row>
    <row r="6508" spans="5:15" x14ac:dyDescent="0.25">
      <c r="E6508" s="5"/>
      <c r="F6508" s="5"/>
    </row>
    <row r="6509" spans="5:15" x14ac:dyDescent="0.25">
      <c r="E6509" s="5"/>
      <c r="F6509" s="5"/>
    </row>
    <row r="6510" spans="5:15" x14ac:dyDescent="0.25">
      <c r="E6510" s="5"/>
      <c r="F6510" s="5"/>
    </row>
    <row r="6511" spans="5:15" x14ac:dyDescent="0.25">
      <c r="E6511" s="5"/>
      <c r="F6511" s="5"/>
    </row>
    <row r="6512" spans="5:15" x14ac:dyDescent="0.25">
      <c r="E6512" s="5"/>
      <c r="F6512" s="5"/>
    </row>
    <row r="6513" spans="5:6" x14ac:dyDescent="0.25">
      <c r="E6513" s="5"/>
      <c r="F6513" s="5"/>
    </row>
    <row r="6514" spans="5:6" x14ac:dyDescent="0.25">
      <c r="E6514" s="5"/>
      <c r="F6514" s="5"/>
    </row>
    <row r="6515" spans="5:6" x14ac:dyDescent="0.25">
      <c r="E6515" s="5"/>
      <c r="F6515" s="5"/>
    </row>
    <row r="6516" spans="5:6" x14ac:dyDescent="0.25">
      <c r="E6516" s="5"/>
      <c r="F6516" s="5"/>
    </row>
    <row r="6517" spans="5:6" x14ac:dyDescent="0.25">
      <c r="E6517" s="5"/>
      <c r="F6517" s="5"/>
    </row>
    <row r="6518" spans="5:6" x14ac:dyDescent="0.25">
      <c r="E6518" s="5"/>
      <c r="F6518" s="5"/>
    </row>
    <row r="6519" spans="5:6" x14ac:dyDescent="0.25">
      <c r="E6519" s="5"/>
      <c r="F6519" s="5"/>
    </row>
    <row r="6520" spans="5:6" x14ac:dyDescent="0.25">
      <c r="E6520" s="5"/>
      <c r="F6520" s="5"/>
    </row>
    <row r="6521" spans="5:6" x14ac:dyDescent="0.25">
      <c r="E6521" s="5"/>
      <c r="F6521" s="5"/>
    </row>
    <row r="6522" spans="5:6" x14ac:dyDescent="0.25">
      <c r="E6522" s="5"/>
      <c r="F6522" s="5"/>
    </row>
    <row r="6523" spans="5:6" x14ac:dyDescent="0.25">
      <c r="E6523" s="5"/>
      <c r="F6523" s="5"/>
    </row>
    <row r="6524" spans="5:6" x14ac:dyDescent="0.25">
      <c r="E6524" s="5"/>
      <c r="F6524" s="5"/>
    </row>
    <row r="6525" spans="5:6" x14ac:dyDescent="0.25">
      <c r="E6525" s="5"/>
      <c r="F6525" s="5"/>
    </row>
    <row r="6526" spans="5:6" x14ac:dyDescent="0.25">
      <c r="E6526" s="5"/>
      <c r="F6526" s="5"/>
    </row>
    <row r="6527" spans="5:6" x14ac:dyDescent="0.25">
      <c r="E6527" s="5"/>
      <c r="F6527" s="5"/>
    </row>
    <row r="6528" spans="5:6" x14ac:dyDescent="0.25">
      <c r="E6528" s="5"/>
      <c r="F6528" s="5"/>
    </row>
    <row r="6529" spans="5:6" x14ac:dyDescent="0.25">
      <c r="E6529" s="5"/>
      <c r="F6529" s="5"/>
    </row>
    <row r="6530" spans="5:6" x14ac:dyDescent="0.25">
      <c r="E6530" s="5"/>
      <c r="F6530" s="5"/>
    </row>
    <row r="6531" spans="5:6" x14ac:dyDescent="0.25">
      <c r="E6531" s="5"/>
      <c r="F6531" s="5"/>
    </row>
    <row r="6532" spans="5:6" x14ac:dyDescent="0.25">
      <c r="E6532" s="5"/>
      <c r="F6532" s="5"/>
    </row>
    <row r="6533" spans="5:6" x14ac:dyDescent="0.25">
      <c r="E6533" s="5"/>
      <c r="F6533" s="5"/>
    </row>
    <row r="6534" spans="5:6" x14ac:dyDescent="0.25">
      <c r="E6534" s="5"/>
      <c r="F6534" s="5"/>
    </row>
    <row r="6535" spans="5:6" x14ac:dyDescent="0.25">
      <c r="E6535" s="5"/>
      <c r="F6535" s="5"/>
    </row>
    <row r="6536" spans="5:6" x14ac:dyDescent="0.25">
      <c r="E6536" s="5"/>
      <c r="F6536" s="5"/>
    </row>
    <row r="6537" spans="5:6" x14ac:dyDescent="0.25">
      <c r="E6537" s="5"/>
      <c r="F6537" s="5"/>
    </row>
    <row r="6538" spans="5:6" x14ac:dyDescent="0.25">
      <c r="E6538" s="5"/>
      <c r="F6538" s="5"/>
    </row>
    <row r="6539" spans="5:6" x14ac:dyDescent="0.25">
      <c r="E6539" s="5"/>
      <c r="F6539" s="5"/>
    </row>
    <row r="6540" spans="5:6" x14ac:dyDescent="0.25">
      <c r="E6540" s="5"/>
      <c r="F6540" s="5"/>
    </row>
    <row r="6541" spans="5:6" x14ac:dyDescent="0.25">
      <c r="E6541" s="5"/>
      <c r="F6541" s="5"/>
    </row>
    <row r="6542" spans="5:6" x14ac:dyDescent="0.25">
      <c r="E6542" s="5"/>
      <c r="F6542" s="5"/>
    </row>
    <row r="6543" spans="5:6" x14ac:dyDescent="0.25">
      <c r="E6543" s="5"/>
      <c r="F6543" s="5"/>
    </row>
    <row r="6544" spans="5:6" x14ac:dyDescent="0.25">
      <c r="E6544" s="5"/>
      <c r="F6544" s="5"/>
    </row>
    <row r="6545" spans="5:6" x14ac:dyDescent="0.25">
      <c r="E6545" s="5"/>
      <c r="F6545" s="5"/>
    </row>
    <row r="6546" spans="5:6" x14ac:dyDescent="0.25">
      <c r="E6546" s="5"/>
      <c r="F6546" s="5"/>
    </row>
    <row r="6547" spans="5:6" x14ac:dyDescent="0.25">
      <c r="E6547" s="5"/>
      <c r="F6547" s="5"/>
    </row>
    <row r="6548" spans="5:6" x14ac:dyDescent="0.25">
      <c r="E6548" s="5"/>
      <c r="F6548" s="5"/>
    </row>
    <row r="6549" spans="5:6" x14ac:dyDescent="0.25">
      <c r="E6549" s="5"/>
      <c r="F6549" s="5"/>
    </row>
    <row r="6550" spans="5:6" x14ac:dyDescent="0.25">
      <c r="E6550" s="5"/>
      <c r="F6550" s="5"/>
    </row>
    <row r="6551" spans="5:6" x14ac:dyDescent="0.25">
      <c r="E6551" s="5"/>
      <c r="F6551" s="5"/>
    </row>
    <row r="6552" spans="5:6" x14ac:dyDescent="0.25">
      <c r="E6552" s="5"/>
      <c r="F6552" s="5"/>
    </row>
    <row r="6553" spans="5:6" x14ac:dyDescent="0.25">
      <c r="E6553" s="5"/>
      <c r="F6553" s="5"/>
    </row>
    <row r="6554" spans="5:6" x14ac:dyDescent="0.25">
      <c r="E6554" s="5"/>
      <c r="F6554" s="5"/>
    </row>
    <row r="6555" spans="5:6" x14ac:dyDescent="0.25">
      <c r="E6555" s="5"/>
      <c r="F6555" s="5"/>
    </row>
    <row r="6556" spans="5:6" x14ac:dyDescent="0.25">
      <c r="E6556" s="5"/>
      <c r="F6556" s="5"/>
    </row>
    <row r="6557" spans="5:6" x14ac:dyDescent="0.25">
      <c r="E6557" s="5"/>
      <c r="F6557" s="5"/>
    </row>
    <row r="6558" spans="5:6" x14ac:dyDescent="0.25">
      <c r="E6558" s="5"/>
      <c r="F6558" s="5"/>
    </row>
    <row r="6559" spans="5:6" x14ac:dyDescent="0.25">
      <c r="E6559" s="5"/>
      <c r="F6559" s="5"/>
    </row>
    <row r="6560" spans="5:6" x14ac:dyDescent="0.25">
      <c r="E6560" s="5"/>
      <c r="F6560" s="5"/>
    </row>
    <row r="6561" spans="5:6" x14ac:dyDescent="0.25">
      <c r="E6561" s="5"/>
      <c r="F6561" s="5"/>
    </row>
    <row r="6562" spans="5:6" x14ac:dyDescent="0.25">
      <c r="E6562" s="5"/>
      <c r="F6562" s="5"/>
    </row>
    <row r="6563" spans="5:6" x14ac:dyDescent="0.25">
      <c r="E6563" s="5"/>
      <c r="F6563" s="5"/>
    </row>
    <row r="6564" spans="5:6" x14ac:dyDescent="0.25">
      <c r="E6564" s="5"/>
      <c r="F6564" s="5"/>
    </row>
    <row r="6565" spans="5:6" x14ac:dyDescent="0.25">
      <c r="E6565" s="5"/>
      <c r="F6565" s="5"/>
    </row>
    <row r="6566" spans="5:6" x14ac:dyDescent="0.25">
      <c r="E6566" s="5"/>
      <c r="F6566" s="5"/>
    </row>
    <row r="6567" spans="5:6" x14ac:dyDescent="0.25">
      <c r="E6567" s="5"/>
      <c r="F6567" s="5"/>
    </row>
    <row r="6568" spans="5:6" x14ac:dyDescent="0.25">
      <c r="E6568" s="5"/>
      <c r="F6568" s="5"/>
    </row>
    <row r="6569" spans="5:6" x14ac:dyDescent="0.25">
      <c r="E6569" s="5"/>
      <c r="F6569" s="5"/>
    </row>
    <row r="6570" spans="5:6" x14ac:dyDescent="0.25">
      <c r="E6570" s="5"/>
      <c r="F6570" s="5"/>
    </row>
    <row r="6571" spans="5:6" x14ac:dyDescent="0.25">
      <c r="E6571" s="5"/>
      <c r="F6571" s="5"/>
    </row>
    <row r="6572" spans="5:6" x14ac:dyDescent="0.25">
      <c r="E6572" s="5"/>
      <c r="F6572" s="5"/>
    </row>
    <row r="6573" spans="5:6" x14ac:dyDescent="0.25">
      <c r="E6573" s="5"/>
      <c r="F6573" s="5"/>
    </row>
    <row r="6574" spans="5:6" x14ac:dyDescent="0.25">
      <c r="E6574" s="5"/>
      <c r="F6574" s="5"/>
    </row>
    <row r="6575" spans="5:6" x14ac:dyDescent="0.25">
      <c r="E6575" s="5"/>
      <c r="F6575" s="5"/>
    </row>
    <row r="6576" spans="5:6" x14ac:dyDescent="0.25">
      <c r="E6576" s="5"/>
      <c r="F6576" s="5"/>
    </row>
    <row r="6577" spans="5:6" x14ac:dyDescent="0.25">
      <c r="E6577" s="5"/>
      <c r="F6577" s="5"/>
    </row>
    <row r="6578" spans="5:6" x14ac:dyDescent="0.25">
      <c r="E6578" s="5"/>
      <c r="F6578" s="5"/>
    </row>
    <row r="6579" spans="5:6" x14ac:dyDescent="0.25">
      <c r="E6579" s="5"/>
      <c r="F6579" s="5"/>
    </row>
    <row r="6580" spans="5:6" x14ac:dyDescent="0.25">
      <c r="E6580" s="5"/>
      <c r="F6580" s="5"/>
    </row>
    <row r="6581" spans="5:6" x14ac:dyDescent="0.25">
      <c r="E6581" s="5"/>
      <c r="F6581" s="5"/>
    </row>
    <row r="6582" spans="5:6" x14ac:dyDescent="0.25">
      <c r="E6582" s="5"/>
      <c r="F6582" s="5"/>
    </row>
    <row r="6583" spans="5:6" x14ac:dyDescent="0.25">
      <c r="E6583" s="5"/>
      <c r="F6583" s="5"/>
    </row>
    <row r="6584" spans="5:6" x14ac:dyDescent="0.25">
      <c r="E6584" s="5"/>
      <c r="F6584" s="5"/>
    </row>
    <row r="6585" spans="5:6" x14ac:dyDescent="0.25">
      <c r="E6585" s="5"/>
      <c r="F6585" s="5"/>
    </row>
    <row r="6586" spans="5:6" x14ac:dyDescent="0.25">
      <c r="E6586" s="5"/>
      <c r="F6586" s="5"/>
    </row>
    <row r="6587" spans="5:6" x14ac:dyDescent="0.25">
      <c r="E6587" s="5"/>
      <c r="F6587" s="5"/>
    </row>
    <row r="6588" spans="5:6" x14ac:dyDescent="0.25">
      <c r="E6588" s="5"/>
      <c r="F6588" s="5"/>
    </row>
    <row r="6589" spans="5:6" x14ac:dyDescent="0.25">
      <c r="E6589" s="5"/>
      <c r="F6589" s="5"/>
    </row>
    <row r="6590" spans="5:6" x14ac:dyDescent="0.25">
      <c r="E6590" s="5"/>
      <c r="F6590" s="5"/>
    </row>
    <row r="6591" spans="5:6" x14ac:dyDescent="0.25">
      <c r="E6591" s="5"/>
      <c r="F6591" s="5"/>
    </row>
    <row r="6592" spans="5:6" x14ac:dyDescent="0.25">
      <c r="E6592" s="5"/>
      <c r="F6592" s="5"/>
    </row>
    <row r="6593" spans="5:6" x14ac:dyDescent="0.25">
      <c r="E6593" s="5"/>
      <c r="F6593" s="5"/>
    </row>
    <row r="6594" spans="5:6" x14ac:dyDescent="0.25">
      <c r="E6594" s="5"/>
      <c r="F6594" s="5"/>
    </row>
    <row r="6595" spans="5:6" x14ac:dyDescent="0.25">
      <c r="E6595" s="5"/>
      <c r="F6595" s="5"/>
    </row>
    <row r="6596" spans="5:6" x14ac:dyDescent="0.25">
      <c r="E6596" s="5"/>
      <c r="F6596" s="5"/>
    </row>
    <row r="6597" spans="5:6" x14ac:dyDescent="0.25">
      <c r="E6597" s="5"/>
      <c r="F6597" s="5"/>
    </row>
    <row r="6598" spans="5:6" x14ac:dyDescent="0.25">
      <c r="E6598" s="5"/>
      <c r="F6598" s="5"/>
    </row>
    <row r="6599" spans="5:6" x14ac:dyDescent="0.25">
      <c r="E6599" s="5"/>
      <c r="F6599" s="5"/>
    </row>
    <row r="6600" spans="5:6" x14ac:dyDescent="0.25">
      <c r="E6600" s="5"/>
      <c r="F6600" s="5"/>
    </row>
    <row r="6601" spans="5:6" x14ac:dyDescent="0.25">
      <c r="E6601" s="5"/>
      <c r="F6601" s="5"/>
    </row>
    <row r="6602" spans="5:6" x14ac:dyDescent="0.25">
      <c r="E6602" s="5"/>
      <c r="F6602" s="5"/>
    </row>
    <row r="6603" spans="5:6" x14ac:dyDescent="0.25">
      <c r="E6603" s="5"/>
      <c r="F6603" s="5"/>
    </row>
    <row r="6604" spans="5:6" x14ac:dyDescent="0.25">
      <c r="E6604" s="5"/>
      <c r="F6604" s="5"/>
    </row>
    <row r="6605" spans="5:6" x14ac:dyDescent="0.25">
      <c r="E6605" s="5"/>
      <c r="F6605" s="5"/>
    </row>
    <row r="6606" spans="5:6" x14ac:dyDescent="0.25">
      <c r="E6606" s="5"/>
      <c r="F6606" s="5"/>
    </row>
    <row r="6607" spans="5:6" x14ac:dyDescent="0.25">
      <c r="E6607" s="5"/>
      <c r="F6607" s="5"/>
    </row>
    <row r="6608" spans="5:6" x14ac:dyDescent="0.25">
      <c r="E6608" s="5"/>
      <c r="F6608" s="5"/>
    </row>
    <row r="6609" spans="5:6" x14ac:dyDescent="0.25">
      <c r="E6609" s="5"/>
      <c r="F6609" s="5"/>
    </row>
    <row r="6610" spans="5:6" x14ac:dyDescent="0.25">
      <c r="E6610" s="5"/>
      <c r="F6610" s="5"/>
    </row>
    <row r="6611" spans="5:6" x14ac:dyDescent="0.25">
      <c r="E6611" s="5"/>
      <c r="F6611" s="5"/>
    </row>
    <row r="6612" spans="5:6" x14ac:dyDescent="0.25">
      <c r="E6612" s="5"/>
      <c r="F6612" s="5"/>
    </row>
    <row r="6613" spans="5:6" x14ac:dyDescent="0.25">
      <c r="E6613" s="5"/>
      <c r="F6613" s="5"/>
    </row>
    <row r="6614" spans="5:6" x14ac:dyDescent="0.25">
      <c r="E6614" s="5"/>
      <c r="F6614" s="5"/>
    </row>
    <row r="6615" spans="5:6" x14ac:dyDescent="0.25">
      <c r="E6615" s="5"/>
      <c r="F6615" s="5"/>
    </row>
    <row r="6616" spans="5:6" x14ac:dyDescent="0.25">
      <c r="E6616" s="5"/>
      <c r="F6616" s="5"/>
    </row>
    <row r="6617" spans="5:6" x14ac:dyDescent="0.25">
      <c r="E6617" s="5"/>
      <c r="F6617" s="5"/>
    </row>
    <row r="6618" spans="5:6" x14ac:dyDescent="0.25">
      <c r="E6618" s="5"/>
      <c r="F6618" s="5"/>
    </row>
    <row r="6619" spans="5:6" x14ac:dyDescent="0.25">
      <c r="E6619" s="5"/>
      <c r="F6619" s="5"/>
    </row>
    <row r="6620" spans="5:6" x14ac:dyDescent="0.25">
      <c r="E6620" s="5"/>
      <c r="F6620" s="5"/>
    </row>
    <row r="6621" spans="5:6" x14ac:dyDescent="0.25">
      <c r="E6621" s="5"/>
      <c r="F6621" s="5"/>
    </row>
    <row r="6622" spans="5:6" x14ac:dyDescent="0.25">
      <c r="E6622" s="5"/>
      <c r="F6622" s="5"/>
    </row>
    <row r="6623" spans="5:6" x14ac:dyDescent="0.25">
      <c r="E6623" s="5"/>
      <c r="F6623" s="5"/>
    </row>
    <row r="6624" spans="5:6" x14ac:dyDescent="0.25">
      <c r="E6624" s="5"/>
      <c r="F6624" s="5"/>
    </row>
    <row r="6625" spans="5:17" x14ac:dyDescent="0.25">
      <c r="E6625" s="5"/>
      <c r="F6625" s="5"/>
    </row>
    <row r="6626" spans="5:17" x14ac:dyDescent="0.25">
      <c r="E6626" s="5"/>
      <c r="F6626" s="5"/>
    </row>
    <row r="6627" spans="5:17" x14ac:dyDescent="0.25">
      <c r="E6627" s="5"/>
      <c r="F6627" s="5"/>
    </row>
    <row r="6628" spans="5:17" x14ac:dyDescent="0.25">
      <c r="E6628" s="5"/>
      <c r="F6628" s="5"/>
    </row>
    <row r="6629" spans="5:17" x14ac:dyDescent="0.25">
      <c r="E6629" s="5"/>
      <c r="F6629" s="5"/>
    </row>
    <row r="6630" spans="5:17" x14ac:dyDescent="0.25">
      <c r="E6630" s="5"/>
      <c r="F6630" s="5"/>
    </row>
    <row r="6631" spans="5:17" x14ac:dyDescent="0.25">
      <c r="E6631" s="5"/>
      <c r="F6631" s="5"/>
    </row>
    <row r="6632" spans="5:17" x14ac:dyDescent="0.25">
      <c r="E6632" s="5"/>
      <c r="F6632" s="5"/>
      <c r="H6632" s="5"/>
      <c r="I6632" s="5"/>
      <c r="Q6632" s="5"/>
    </row>
    <row r="6633" spans="5:17" x14ac:dyDescent="0.25">
      <c r="E6633" s="5"/>
      <c r="F6633" s="5"/>
      <c r="M6633" s="5"/>
    </row>
    <row r="6634" spans="5:17" x14ac:dyDescent="0.25">
      <c r="E6634" s="5"/>
      <c r="F6634" s="5"/>
    </row>
    <row r="6635" spans="5:17" x14ac:dyDescent="0.25">
      <c r="E6635" s="5"/>
      <c r="F6635" s="5"/>
    </row>
    <row r="6636" spans="5:17" x14ac:dyDescent="0.25">
      <c r="E6636" s="5"/>
      <c r="F6636" s="5"/>
    </row>
    <row r="6637" spans="5:17" x14ac:dyDescent="0.25">
      <c r="E6637" s="5"/>
      <c r="F6637" s="5"/>
    </row>
    <row r="6638" spans="5:17" x14ac:dyDescent="0.25">
      <c r="E6638" s="5"/>
      <c r="F6638" s="5"/>
    </row>
    <row r="6639" spans="5:17" x14ac:dyDescent="0.25">
      <c r="E6639" s="5"/>
      <c r="F6639" s="5"/>
    </row>
    <row r="6640" spans="5:17" x14ac:dyDescent="0.25">
      <c r="E6640" s="5"/>
      <c r="F6640" s="5"/>
    </row>
    <row r="6641" spans="5:6" x14ac:dyDescent="0.25">
      <c r="E6641" s="5"/>
      <c r="F6641" s="5"/>
    </row>
    <row r="6642" spans="5:6" x14ac:dyDescent="0.25">
      <c r="E6642" s="5"/>
      <c r="F6642" s="5"/>
    </row>
    <row r="6643" spans="5:6" x14ac:dyDescent="0.25">
      <c r="E6643" s="5"/>
      <c r="F6643" s="5"/>
    </row>
    <row r="6644" spans="5:6" x14ac:dyDescent="0.25">
      <c r="E6644" s="5"/>
      <c r="F6644" s="5"/>
    </row>
    <row r="6645" spans="5:6" x14ac:dyDescent="0.25">
      <c r="E6645" s="5"/>
      <c r="F6645" s="5"/>
    </row>
    <row r="6646" spans="5:6" x14ac:dyDescent="0.25">
      <c r="E6646" s="5"/>
      <c r="F6646" s="5"/>
    </row>
    <row r="6647" spans="5:6" x14ac:dyDescent="0.25">
      <c r="E6647" s="5"/>
      <c r="F6647" s="5"/>
    </row>
    <row r="6648" spans="5:6" x14ac:dyDescent="0.25">
      <c r="E6648" s="5"/>
      <c r="F6648" s="5"/>
    </row>
    <row r="6649" spans="5:6" x14ac:dyDescent="0.25">
      <c r="E6649" s="5"/>
      <c r="F6649" s="5"/>
    </row>
    <row r="6650" spans="5:6" x14ac:dyDescent="0.25">
      <c r="E6650" s="5"/>
      <c r="F6650" s="5"/>
    </row>
    <row r="6651" spans="5:6" x14ac:dyDescent="0.25">
      <c r="E6651" s="5"/>
      <c r="F6651" s="5"/>
    </row>
    <row r="6652" spans="5:6" x14ac:dyDescent="0.25">
      <c r="E6652" s="5"/>
      <c r="F6652" s="5"/>
    </row>
    <row r="6653" spans="5:6" x14ac:dyDescent="0.25">
      <c r="E6653" s="5"/>
      <c r="F6653" s="5"/>
    </row>
    <row r="6654" spans="5:6" x14ac:dyDescent="0.25">
      <c r="E6654" s="5"/>
      <c r="F6654" s="5"/>
    </row>
    <row r="6655" spans="5:6" x14ac:dyDescent="0.25">
      <c r="E6655" s="5"/>
      <c r="F6655" s="5"/>
    </row>
    <row r="6656" spans="5:6" x14ac:dyDescent="0.25">
      <c r="E6656" s="5"/>
      <c r="F6656" s="5"/>
    </row>
    <row r="6657" spans="5:6" x14ac:dyDescent="0.25">
      <c r="E6657" s="5"/>
      <c r="F6657" s="5"/>
    </row>
    <row r="6658" spans="5:6" x14ac:dyDescent="0.25">
      <c r="E6658" s="5"/>
      <c r="F6658" s="5"/>
    </row>
    <row r="6659" spans="5:6" x14ac:dyDescent="0.25">
      <c r="E6659" s="5"/>
      <c r="F6659" s="5"/>
    </row>
    <row r="6660" spans="5:6" x14ac:dyDescent="0.25">
      <c r="E6660" s="5"/>
      <c r="F6660" s="5"/>
    </row>
    <row r="6661" spans="5:6" x14ac:dyDescent="0.25">
      <c r="E6661" s="5"/>
      <c r="F6661" s="5"/>
    </row>
    <row r="6662" spans="5:6" x14ac:dyDescent="0.25">
      <c r="E6662" s="5"/>
      <c r="F6662" s="5"/>
    </row>
    <row r="6663" spans="5:6" x14ac:dyDescent="0.25">
      <c r="E6663" s="5"/>
      <c r="F6663" s="5"/>
    </row>
    <row r="6664" spans="5:6" x14ac:dyDescent="0.25">
      <c r="E6664" s="5"/>
      <c r="F6664" s="5"/>
    </row>
    <row r="6665" spans="5:6" x14ac:dyDescent="0.25">
      <c r="E6665" s="5"/>
      <c r="F6665" s="5"/>
    </row>
    <row r="6666" spans="5:6" x14ac:dyDescent="0.25">
      <c r="E6666" s="5"/>
      <c r="F6666" s="5"/>
    </row>
    <row r="6667" spans="5:6" x14ac:dyDescent="0.25">
      <c r="E6667" s="5"/>
      <c r="F6667" s="5"/>
    </row>
    <row r="6668" spans="5:6" x14ac:dyDescent="0.25">
      <c r="E6668" s="5"/>
      <c r="F6668" s="5"/>
    </row>
    <row r="6669" spans="5:6" x14ac:dyDescent="0.25">
      <c r="E6669" s="5"/>
      <c r="F6669" s="5"/>
    </row>
    <row r="6670" spans="5:6" x14ac:dyDescent="0.25">
      <c r="E6670" s="5"/>
      <c r="F6670" s="5"/>
    </row>
    <row r="6671" spans="5:6" x14ac:dyDescent="0.25">
      <c r="E6671" s="5"/>
      <c r="F6671" s="5"/>
    </row>
    <row r="6672" spans="5:6" x14ac:dyDescent="0.25">
      <c r="E6672" s="5"/>
      <c r="F6672" s="5"/>
    </row>
    <row r="6673" spans="5:6" x14ac:dyDescent="0.25">
      <c r="E6673" s="5"/>
      <c r="F6673" s="5"/>
    </row>
    <row r="6674" spans="5:6" x14ac:dyDescent="0.25">
      <c r="E6674" s="5"/>
      <c r="F6674" s="5"/>
    </row>
    <row r="6675" spans="5:6" x14ac:dyDescent="0.25">
      <c r="E6675" s="5"/>
      <c r="F6675" s="5"/>
    </row>
    <row r="6676" spans="5:6" x14ac:dyDescent="0.25">
      <c r="E6676" s="5"/>
      <c r="F6676" s="5"/>
    </row>
    <row r="6677" spans="5:6" x14ac:dyDescent="0.25">
      <c r="E6677" s="5"/>
      <c r="F6677" s="5"/>
    </row>
    <row r="6678" spans="5:6" x14ac:dyDescent="0.25">
      <c r="E6678" s="5"/>
      <c r="F6678" s="5"/>
    </row>
    <row r="6679" spans="5:6" x14ac:dyDescent="0.25">
      <c r="E6679" s="5"/>
      <c r="F6679" s="5"/>
    </row>
    <row r="6680" spans="5:6" x14ac:dyDescent="0.25">
      <c r="E6680" s="5"/>
      <c r="F6680" s="5"/>
    </row>
    <row r="6681" spans="5:6" x14ac:dyDescent="0.25">
      <c r="E6681" s="5"/>
      <c r="F6681" s="5"/>
    </row>
    <row r="6682" spans="5:6" x14ac:dyDescent="0.25">
      <c r="E6682" s="5"/>
      <c r="F6682" s="5"/>
    </row>
    <row r="6683" spans="5:6" x14ac:dyDescent="0.25">
      <c r="E6683" s="5"/>
      <c r="F6683" s="5"/>
    </row>
    <row r="6684" spans="5:6" x14ac:dyDescent="0.25">
      <c r="E6684" s="5"/>
      <c r="F6684" s="5"/>
    </row>
    <row r="6685" spans="5:6" x14ac:dyDescent="0.25">
      <c r="E6685" s="5"/>
      <c r="F6685" s="5"/>
    </row>
    <row r="6686" spans="5:6" x14ac:dyDescent="0.25">
      <c r="E6686" s="5"/>
      <c r="F6686" s="5"/>
    </row>
    <row r="6687" spans="5:6" x14ac:dyDescent="0.25">
      <c r="E6687" s="5"/>
      <c r="F6687" s="5"/>
    </row>
    <row r="6688" spans="5:6" x14ac:dyDescent="0.25">
      <c r="E6688" s="5"/>
      <c r="F6688" s="5"/>
    </row>
    <row r="6689" spans="5:6" x14ac:dyDescent="0.25">
      <c r="E6689" s="5"/>
      <c r="F6689" s="5"/>
    </row>
    <row r="6690" spans="5:6" x14ac:dyDescent="0.25">
      <c r="E6690" s="5"/>
      <c r="F6690" s="5"/>
    </row>
    <row r="6691" spans="5:6" x14ac:dyDescent="0.25">
      <c r="E6691" s="5"/>
      <c r="F6691" s="5"/>
    </row>
    <row r="6692" spans="5:6" x14ac:dyDescent="0.25">
      <c r="E6692" s="5"/>
      <c r="F6692" s="5"/>
    </row>
    <row r="6693" spans="5:6" x14ac:dyDescent="0.25">
      <c r="E6693" s="5"/>
      <c r="F6693" s="5"/>
    </row>
    <row r="6694" spans="5:6" x14ac:dyDescent="0.25">
      <c r="E6694" s="5"/>
      <c r="F6694" s="5"/>
    </row>
    <row r="6695" spans="5:6" x14ac:dyDescent="0.25">
      <c r="E6695" s="5"/>
      <c r="F6695" s="5"/>
    </row>
    <row r="6696" spans="5:6" x14ac:dyDescent="0.25">
      <c r="E6696" s="5"/>
      <c r="F6696" s="5"/>
    </row>
    <row r="6697" spans="5:6" x14ac:dyDescent="0.25">
      <c r="E6697" s="5"/>
      <c r="F6697" s="5"/>
    </row>
    <row r="6698" spans="5:6" x14ac:dyDescent="0.25">
      <c r="E6698" s="5"/>
      <c r="F6698" s="5"/>
    </row>
    <row r="6699" spans="5:6" x14ac:dyDescent="0.25">
      <c r="E6699" s="5"/>
      <c r="F6699" s="5"/>
    </row>
    <row r="6700" spans="5:6" x14ac:dyDescent="0.25">
      <c r="E6700" s="5"/>
      <c r="F6700" s="5"/>
    </row>
    <row r="6701" spans="5:6" x14ac:dyDescent="0.25">
      <c r="E6701" s="5"/>
      <c r="F6701" s="5"/>
    </row>
    <row r="6702" spans="5:6" x14ac:dyDescent="0.25">
      <c r="E6702" s="5"/>
      <c r="F6702" s="5"/>
    </row>
    <row r="6703" spans="5:6" x14ac:dyDescent="0.25">
      <c r="E6703" s="5"/>
      <c r="F6703" s="5"/>
    </row>
    <row r="6704" spans="5:6" x14ac:dyDescent="0.25">
      <c r="E6704" s="5"/>
      <c r="F6704" s="5"/>
    </row>
    <row r="6705" spans="5:6" x14ac:dyDescent="0.25">
      <c r="E6705" s="5"/>
      <c r="F6705" s="5"/>
    </row>
    <row r="6706" spans="5:6" x14ac:dyDescent="0.25">
      <c r="E6706" s="5"/>
      <c r="F6706" s="5"/>
    </row>
    <row r="6707" spans="5:6" x14ac:dyDescent="0.25">
      <c r="E6707" s="5"/>
      <c r="F6707" s="5"/>
    </row>
    <row r="6708" spans="5:6" x14ac:dyDescent="0.25">
      <c r="E6708" s="5"/>
      <c r="F6708" s="5"/>
    </row>
    <row r="6709" spans="5:6" x14ac:dyDescent="0.25">
      <c r="E6709" s="5"/>
      <c r="F6709" s="5"/>
    </row>
    <row r="6710" spans="5:6" x14ac:dyDescent="0.25">
      <c r="E6710" s="5"/>
      <c r="F6710" s="5"/>
    </row>
    <row r="6711" spans="5:6" x14ac:dyDescent="0.25">
      <c r="E6711" s="5"/>
      <c r="F6711" s="5"/>
    </row>
    <row r="6712" spans="5:6" x14ac:dyDescent="0.25">
      <c r="E6712" s="5"/>
      <c r="F6712" s="5"/>
    </row>
    <row r="6713" spans="5:6" x14ac:dyDescent="0.25">
      <c r="E6713" s="5"/>
      <c r="F6713" s="5"/>
    </row>
    <row r="6714" spans="5:6" x14ac:dyDescent="0.25">
      <c r="E6714" s="5"/>
      <c r="F6714" s="5"/>
    </row>
    <row r="6715" spans="5:6" x14ac:dyDescent="0.25">
      <c r="E6715" s="5"/>
      <c r="F6715" s="5"/>
    </row>
    <row r="6716" spans="5:6" x14ac:dyDescent="0.25">
      <c r="E6716" s="5"/>
      <c r="F6716" s="5"/>
    </row>
    <row r="6717" spans="5:6" x14ac:dyDescent="0.25">
      <c r="E6717" s="5"/>
      <c r="F6717" s="5"/>
    </row>
    <row r="6718" spans="5:6" x14ac:dyDescent="0.25">
      <c r="E6718" s="5"/>
      <c r="F6718" s="5"/>
    </row>
    <row r="6719" spans="5:6" x14ac:dyDescent="0.25">
      <c r="E6719" s="5"/>
      <c r="F6719" s="5"/>
    </row>
    <row r="6720" spans="5:6" x14ac:dyDescent="0.25">
      <c r="E6720" s="5"/>
      <c r="F6720" s="5"/>
    </row>
    <row r="6721" spans="5:11" x14ac:dyDescent="0.25">
      <c r="E6721" s="5"/>
      <c r="F6721" s="5"/>
    </row>
    <row r="6722" spans="5:11" x14ac:dyDescent="0.25">
      <c r="E6722" s="5"/>
      <c r="F6722" s="5"/>
    </row>
    <row r="6723" spans="5:11" x14ac:dyDescent="0.25">
      <c r="E6723" s="5"/>
      <c r="F6723" s="5"/>
    </row>
    <row r="6724" spans="5:11" x14ac:dyDescent="0.25">
      <c r="E6724" s="5"/>
      <c r="F6724" s="5"/>
    </row>
    <row r="6725" spans="5:11" x14ac:dyDescent="0.25">
      <c r="E6725" s="5"/>
      <c r="F6725" s="5"/>
    </row>
    <row r="6726" spans="5:11" x14ac:dyDescent="0.25">
      <c r="E6726" s="5"/>
      <c r="F6726" s="5"/>
      <c r="K6726" s="5"/>
    </row>
    <row r="6727" spans="5:11" x14ac:dyDescent="0.25">
      <c r="E6727" s="5"/>
      <c r="F6727" s="5"/>
    </row>
    <row r="6728" spans="5:11" x14ac:dyDescent="0.25">
      <c r="E6728" s="5"/>
      <c r="F6728" s="5"/>
    </row>
    <row r="6729" spans="5:11" x14ac:dyDescent="0.25">
      <c r="E6729" s="5"/>
      <c r="F6729" s="5"/>
    </row>
    <row r="6730" spans="5:11" x14ac:dyDescent="0.25">
      <c r="E6730" s="5"/>
      <c r="F6730" s="5"/>
    </row>
    <row r="6731" spans="5:11" x14ac:dyDescent="0.25">
      <c r="E6731" s="5"/>
      <c r="F6731" s="5"/>
    </row>
    <row r="6732" spans="5:11" x14ac:dyDescent="0.25">
      <c r="E6732" s="5"/>
      <c r="F6732" s="5"/>
    </row>
    <row r="6733" spans="5:11" x14ac:dyDescent="0.25">
      <c r="E6733" s="5"/>
      <c r="F6733" s="5"/>
    </row>
    <row r="6734" spans="5:11" x14ac:dyDescent="0.25">
      <c r="E6734" s="5"/>
      <c r="F6734" s="5"/>
    </row>
    <row r="6735" spans="5:11" x14ac:dyDescent="0.25">
      <c r="E6735" s="5"/>
      <c r="F6735" s="5"/>
    </row>
    <row r="6736" spans="5:11" x14ac:dyDescent="0.25">
      <c r="E6736" s="5"/>
      <c r="F6736" s="5"/>
    </row>
    <row r="6737" spans="5:6" x14ac:dyDescent="0.25">
      <c r="E6737" s="5"/>
      <c r="F6737" s="5"/>
    </row>
    <row r="6738" spans="5:6" x14ac:dyDescent="0.25">
      <c r="E6738" s="5"/>
      <c r="F6738" s="5"/>
    </row>
    <row r="6739" spans="5:6" x14ac:dyDescent="0.25">
      <c r="E6739" s="5"/>
      <c r="F6739" s="5"/>
    </row>
    <row r="6740" spans="5:6" x14ac:dyDescent="0.25">
      <c r="E6740" s="5"/>
      <c r="F6740" s="5"/>
    </row>
    <row r="6741" spans="5:6" x14ac:dyDescent="0.25">
      <c r="E6741" s="5"/>
      <c r="F6741" s="5"/>
    </row>
    <row r="6742" spans="5:6" x14ac:dyDescent="0.25">
      <c r="E6742" s="5"/>
      <c r="F6742" s="5"/>
    </row>
    <row r="6743" spans="5:6" x14ac:dyDescent="0.25">
      <c r="E6743" s="5"/>
      <c r="F6743" s="5"/>
    </row>
    <row r="6744" spans="5:6" x14ac:dyDescent="0.25">
      <c r="E6744" s="5"/>
      <c r="F6744" s="5"/>
    </row>
    <row r="6745" spans="5:6" x14ac:dyDescent="0.25">
      <c r="E6745" s="5"/>
      <c r="F6745" s="5"/>
    </row>
    <row r="6746" spans="5:6" x14ac:dyDescent="0.25">
      <c r="E6746" s="5"/>
      <c r="F6746" s="5"/>
    </row>
    <row r="6747" spans="5:6" x14ac:dyDescent="0.25">
      <c r="E6747" s="5"/>
      <c r="F6747" s="5"/>
    </row>
    <row r="6748" spans="5:6" x14ac:dyDescent="0.25">
      <c r="E6748" s="5"/>
      <c r="F6748" s="5"/>
    </row>
    <row r="6749" spans="5:6" x14ac:dyDescent="0.25">
      <c r="E6749" s="5"/>
      <c r="F6749" s="5"/>
    </row>
    <row r="6750" spans="5:6" x14ac:dyDescent="0.25">
      <c r="E6750" s="5"/>
      <c r="F6750" s="5"/>
    </row>
    <row r="6751" spans="5:6" x14ac:dyDescent="0.25">
      <c r="E6751" s="5"/>
      <c r="F6751" s="5"/>
    </row>
    <row r="6752" spans="5:6" x14ac:dyDescent="0.25">
      <c r="E6752" s="5"/>
      <c r="F6752" s="5"/>
    </row>
    <row r="6753" spans="5:6" x14ac:dyDescent="0.25">
      <c r="E6753" s="5"/>
      <c r="F6753" s="5"/>
    </row>
    <row r="6754" spans="5:6" x14ac:dyDescent="0.25">
      <c r="E6754" s="5"/>
      <c r="F6754" s="5"/>
    </row>
    <row r="6755" spans="5:6" x14ac:dyDescent="0.25">
      <c r="E6755" s="5"/>
      <c r="F6755" s="5"/>
    </row>
    <row r="6756" spans="5:6" x14ac:dyDescent="0.25">
      <c r="E6756" s="5"/>
      <c r="F6756" s="5"/>
    </row>
    <row r="6757" spans="5:6" x14ac:dyDescent="0.25">
      <c r="E6757" s="5"/>
      <c r="F6757" s="5"/>
    </row>
    <row r="6758" spans="5:6" x14ac:dyDescent="0.25">
      <c r="E6758" s="5"/>
      <c r="F6758" s="5"/>
    </row>
    <row r="6759" spans="5:6" x14ac:dyDescent="0.25">
      <c r="E6759" s="5"/>
      <c r="F6759" s="5"/>
    </row>
    <row r="6760" spans="5:6" x14ac:dyDescent="0.25">
      <c r="E6760" s="5"/>
      <c r="F6760" s="5"/>
    </row>
    <row r="6761" spans="5:6" x14ac:dyDescent="0.25">
      <c r="E6761" s="5"/>
      <c r="F6761" s="5"/>
    </row>
    <row r="6762" spans="5:6" x14ac:dyDescent="0.25">
      <c r="E6762" s="5"/>
      <c r="F6762" s="5"/>
    </row>
    <row r="6763" spans="5:6" x14ac:dyDescent="0.25">
      <c r="E6763" s="5"/>
      <c r="F6763" s="5"/>
    </row>
    <row r="6764" spans="5:6" x14ac:dyDescent="0.25">
      <c r="E6764" s="5"/>
      <c r="F6764" s="5"/>
    </row>
    <row r="6765" spans="5:6" x14ac:dyDescent="0.25">
      <c r="E6765" s="5"/>
      <c r="F6765" s="5"/>
    </row>
    <row r="6766" spans="5:6" x14ac:dyDescent="0.25">
      <c r="E6766" s="5"/>
      <c r="F6766" s="5"/>
    </row>
    <row r="6767" spans="5:6" x14ac:dyDescent="0.25">
      <c r="E6767" s="5"/>
      <c r="F6767" s="5"/>
    </row>
    <row r="6768" spans="5:6" x14ac:dyDescent="0.25">
      <c r="E6768" s="5"/>
      <c r="F6768" s="5"/>
    </row>
    <row r="6769" spans="5:6" x14ac:dyDescent="0.25">
      <c r="E6769" s="5"/>
      <c r="F6769" s="5"/>
    </row>
    <row r="6770" spans="5:6" x14ac:dyDescent="0.25">
      <c r="E6770" s="5"/>
      <c r="F6770" s="5"/>
    </row>
    <row r="6771" spans="5:6" x14ac:dyDescent="0.25">
      <c r="E6771" s="5"/>
      <c r="F6771" s="5"/>
    </row>
    <row r="6772" spans="5:6" x14ac:dyDescent="0.25">
      <c r="E6772" s="5"/>
      <c r="F6772" s="5"/>
    </row>
    <row r="6773" spans="5:6" x14ac:dyDescent="0.25">
      <c r="E6773" s="5"/>
      <c r="F6773" s="5"/>
    </row>
    <row r="6774" spans="5:6" x14ac:dyDescent="0.25">
      <c r="E6774" s="5"/>
      <c r="F6774" s="5"/>
    </row>
    <row r="6775" spans="5:6" x14ac:dyDescent="0.25">
      <c r="E6775" s="5"/>
      <c r="F6775" s="5"/>
    </row>
    <row r="6776" spans="5:6" x14ac:dyDescent="0.25">
      <c r="E6776" s="5"/>
      <c r="F6776" s="5"/>
    </row>
    <row r="6777" spans="5:6" x14ac:dyDescent="0.25">
      <c r="E6777" s="5"/>
      <c r="F6777" s="5"/>
    </row>
    <row r="6778" spans="5:6" x14ac:dyDescent="0.25">
      <c r="E6778" s="5"/>
      <c r="F6778" s="5"/>
    </row>
    <row r="6779" spans="5:6" x14ac:dyDescent="0.25">
      <c r="E6779" s="5"/>
      <c r="F6779" s="5"/>
    </row>
    <row r="6780" spans="5:6" x14ac:dyDescent="0.25">
      <c r="E6780" s="5"/>
      <c r="F6780" s="5"/>
    </row>
    <row r="6781" spans="5:6" x14ac:dyDescent="0.25">
      <c r="E6781" s="5"/>
      <c r="F6781" s="5"/>
    </row>
    <row r="6782" spans="5:6" x14ac:dyDescent="0.25">
      <c r="E6782" s="5"/>
      <c r="F6782" s="5"/>
    </row>
    <row r="6783" spans="5:6" x14ac:dyDescent="0.25">
      <c r="E6783" s="5"/>
      <c r="F6783" s="5"/>
    </row>
    <row r="6784" spans="5:6" x14ac:dyDescent="0.25">
      <c r="E6784" s="5"/>
      <c r="F6784" s="5"/>
    </row>
    <row r="6785" spans="5:6" x14ac:dyDescent="0.25">
      <c r="E6785" s="5"/>
      <c r="F6785" s="5"/>
    </row>
    <row r="6786" spans="5:6" x14ac:dyDescent="0.25">
      <c r="E6786" s="5"/>
      <c r="F6786" s="5"/>
    </row>
    <row r="6787" spans="5:6" x14ac:dyDescent="0.25">
      <c r="E6787" s="5"/>
      <c r="F6787" s="5"/>
    </row>
    <row r="6788" spans="5:6" x14ac:dyDescent="0.25">
      <c r="E6788" s="5"/>
      <c r="F6788" s="5"/>
    </row>
    <row r="6789" spans="5:6" x14ac:dyDescent="0.25">
      <c r="E6789" s="5"/>
      <c r="F6789" s="5"/>
    </row>
    <row r="6790" spans="5:6" x14ac:dyDescent="0.25">
      <c r="E6790" s="5"/>
      <c r="F6790" s="5"/>
    </row>
    <row r="6791" spans="5:6" x14ac:dyDescent="0.25">
      <c r="E6791" s="5"/>
      <c r="F6791" s="5"/>
    </row>
    <row r="6792" spans="5:6" x14ac:dyDescent="0.25">
      <c r="E6792" s="5"/>
      <c r="F6792" s="5"/>
    </row>
    <row r="6793" spans="5:6" x14ac:dyDescent="0.25">
      <c r="E6793" s="5"/>
      <c r="F6793" s="5"/>
    </row>
    <row r="6794" spans="5:6" x14ac:dyDescent="0.25">
      <c r="E6794" s="5"/>
      <c r="F6794" s="5"/>
    </row>
    <row r="6795" spans="5:6" x14ac:dyDescent="0.25">
      <c r="E6795" s="5"/>
      <c r="F6795" s="5"/>
    </row>
    <row r="6796" spans="5:6" x14ac:dyDescent="0.25">
      <c r="E6796" s="5"/>
      <c r="F6796" s="5"/>
    </row>
    <row r="6797" spans="5:6" x14ac:dyDescent="0.25">
      <c r="E6797" s="5"/>
      <c r="F6797" s="5"/>
    </row>
    <row r="6798" spans="5:6" x14ac:dyDescent="0.25">
      <c r="E6798" s="5"/>
      <c r="F6798" s="5"/>
    </row>
    <row r="6799" spans="5:6" x14ac:dyDescent="0.25">
      <c r="E6799" s="5"/>
      <c r="F6799" s="5"/>
    </row>
    <row r="6800" spans="5:6" x14ac:dyDescent="0.25">
      <c r="E6800" s="5"/>
      <c r="F6800" s="5"/>
    </row>
    <row r="6801" spans="5:6" x14ac:dyDescent="0.25">
      <c r="E6801" s="5"/>
      <c r="F6801" s="5"/>
    </row>
    <row r="6802" spans="5:6" x14ac:dyDescent="0.25">
      <c r="E6802" s="5"/>
      <c r="F6802" s="5"/>
    </row>
    <row r="6803" spans="5:6" x14ac:dyDescent="0.25">
      <c r="E6803" s="5"/>
      <c r="F6803" s="5"/>
    </row>
    <row r="6804" spans="5:6" x14ac:dyDescent="0.25">
      <c r="E6804" s="5"/>
      <c r="F6804" s="5"/>
    </row>
    <row r="6805" spans="5:6" x14ac:dyDescent="0.25">
      <c r="E6805" s="5"/>
      <c r="F6805" s="5"/>
    </row>
    <row r="6806" spans="5:6" x14ac:dyDescent="0.25">
      <c r="E6806" s="5"/>
      <c r="F6806" s="5"/>
    </row>
    <row r="6807" spans="5:6" x14ac:dyDescent="0.25">
      <c r="E6807" s="5"/>
      <c r="F6807" s="5"/>
    </row>
    <row r="6808" spans="5:6" x14ac:dyDescent="0.25">
      <c r="E6808" s="5"/>
      <c r="F6808" s="5"/>
    </row>
    <row r="6809" spans="5:6" x14ac:dyDescent="0.25">
      <c r="E6809" s="5"/>
      <c r="F6809" s="5"/>
    </row>
    <row r="6810" spans="5:6" x14ac:dyDescent="0.25">
      <c r="E6810" s="5"/>
      <c r="F6810" s="5"/>
    </row>
    <row r="6811" spans="5:6" x14ac:dyDescent="0.25">
      <c r="E6811" s="5"/>
      <c r="F6811" s="5"/>
    </row>
    <row r="6812" spans="5:6" x14ac:dyDescent="0.25">
      <c r="E6812" s="5"/>
      <c r="F6812" s="5"/>
    </row>
    <row r="6813" spans="5:6" x14ac:dyDescent="0.25">
      <c r="E6813" s="5"/>
      <c r="F6813" s="5"/>
    </row>
    <row r="6814" spans="5:6" x14ac:dyDescent="0.25">
      <c r="E6814" s="5"/>
      <c r="F6814" s="5"/>
    </row>
    <row r="6815" spans="5:6" x14ac:dyDescent="0.25">
      <c r="E6815" s="5"/>
      <c r="F6815" s="5"/>
    </row>
    <row r="6816" spans="5:6" x14ac:dyDescent="0.25">
      <c r="E6816" s="5"/>
      <c r="F6816" s="5"/>
    </row>
    <row r="6817" spans="5:6" x14ac:dyDescent="0.25">
      <c r="E6817" s="5"/>
      <c r="F6817" s="5"/>
    </row>
    <row r="6818" spans="5:6" x14ac:dyDescent="0.25">
      <c r="E6818" s="5"/>
      <c r="F6818" s="5"/>
    </row>
    <row r="6819" spans="5:6" x14ac:dyDescent="0.25">
      <c r="E6819" s="5"/>
      <c r="F6819" s="5"/>
    </row>
    <row r="6820" spans="5:6" x14ac:dyDescent="0.25">
      <c r="E6820" s="5"/>
      <c r="F6820" s="5"/>
    </row>
    <row r="6821" spans="5:6" x14ac:dyDescent="0.25">
      <c r="E6821" s="5"/>
      <c r="F6821" s="5"/>
    </row>
    <row r="6822" spans="5:6" x14ac:dyDescent="0.25">
      <c r="E6822" s="5"/>
      <c r="F6822" s="5"/>
    </row>
    <row r="6823" spans="5:6" x14ac:dyDescent="0.25">
      <c r="E6823" s="5"/>
      <c r="F6823" s="5"/>
    </row>
    <row r="6824" spans="5:6" x14ac:dyDescent="0.25">
      <c r="E6824" s="5"/>
      <c r="F6824" s="5"/>
    </row>
    <row r="6825" spans="5:6" x14ac:dyDescent="0.25">
      <c r="E6825" s="5"/>
      <c r="F6825" s="5"/>
    </row>
    <row r="6826" spans="5:6" x14ac:dyDescent="0.25">
      <c r="E6826" s="5"/>
      <c r="F6826" s="5"/>
    </row>
    <row r="6827" spans="5:6" x14ac:dyDescent="0.25">
      <c r="E6827" s="5"/>
      <c r="F6827" s="5"/>
    </row>
    <row r="6828" spans="5:6" x14ac:dyDescent="0.25">
      <c r="E6828" s="5"/>
      <c r="F6828" s="5"/>
    </row>
    <row r="6829" spans="5:6" x14ac:dyDescent="0.25">
      <c r="E6829" s="5"/>
      <c r="F6829" s="5"/>
    </row>
    <row r="6830" spans="5:6" x14ac:dyDescent="0.25">
      <c r="E6830" s="5"/>
      <c r="F6830" s="5"/>
    </row>
    <row r="6831" spans="5:6" x14ac:dyDescent="0.25">
      <c r="E6831" s="5"/>
      <c r="F6831" s="5"/>
    </row>
    <row r="6832" spans="5:6" x14ac:dyDescent="0.25">
      <c r="E6832" s="5"/>
      <c r="F6832" s="5"/>
    </row>
    <row r="6833" spans="5:15" x14ac:dyDescent="0.25">
      <c r="E6833" s="5"/>
      <c r="F6833" s="5"/>
      <c r="O6833" s="5"/>
    </row>
    <row r="6834" spans="5:15" x14ac:dyDescent="0.25">
      <c r="E6834" s="5"/>
      <c r="F6834" s="5"/>
    </row>
    <row r="6835" spans="5:15" x14ac:dyDescent="0.25">
      <c r="E6835" s="5"/>
      <c r="F6835" s="5"/>
    </row>
    <row r="6836" spans="5:15" x14ac:dyDescent="0.25">
      <c r="E6836" s="5"/>
      <c r="F6836" s="5"/>
    </row>
    <row r="6837" spans="5:15" x14ac:dyDescent="0.25">
      <c r="E6837" s="5"/>
      <c r="F6837" s="5"/>
    </row>
    <row r="6838" spans="5:15" x14ac:dyDescent="0.25">
      <c r="E6838" s="5"/>
      <c r="F6838" s="5"/>
    </row>
    <row r="6839" spans="5:15" x14ac:dyDescent="0.25">
      <c r="E6839" s="5"/>
      <c r="F6839" s="5"/>
    </row>
    <row r="6840" spans="5:15" x14ac:dyDescent="0.25">
      <c r="E6840" s="5"/>
      <c r="F6840" s="5"/>
    </row>
    <row r="6841" spans="5:15" x14ac:dyDescent="0.25">
      <c r="E6841" s="5"/>
      <c r="F6841" s="5"/>
    </row>
    <row r="6842" spans="5:15" x14ac:dyDescent="0.25">
      <c r="E6842" s="5"/>
      <c r="F6842" s="5"/>
    </row>
    <row r="6843" spans="5:15" x14ac:dyDescent="0.25">
      <c r="E6843" s="5"/>
      <c r="F6843" s="5"/>
    </row>
    <row r="6844" spans="5:15" x14ac:dyDescent="0.25">
      <c r="E6844" s="5"/>
      <c r="F6844" s="5"/>
    </row>
    <row r="6845" spans="5:15" x14ac:dyDescent="0.25">
      <c r="E6845" s="5"/>
      <c r="F6845" s="5"/>
    </row>
    <row r="6846" spans="5:15" x14ac:dyDescent="0.25">
      <c r="E6846" s="5"/>
      <c r="F6846" s="5"/>
    </row>
    <row r="6847" spans="5:15" x14ac:dyDescent="0.25">
      <c r="E6847" s="5"/>
      <c r="F6847" s="5"/>
    </row>
    <row r="6848" spans="5:15" x14ac:dyDescent="0.25">
      <c r="E6848" s="5"/>
      <c r="F6848" s="5"/>
    </row>
    <row r="6849" spans="5:6" x14ac:dyDescent="0.25">
      <c r="E6849" s="5"/>
      <c r="F6849" s="5"/>
    </row>
    <row r="6850" spans="5:6" x14ac:dyDescent="0.25">
      <c r="E6850" s="5"/>
      <c r="F6850" s="5"/>
    </row>
    <row r="6851" spans="5:6" x14ac:dyDescent="0.25">
      <c r="E6851" s="5"/>
      <c r="F6851" s="5"/>
    </row>
    <row r="6852" spans="5:6" x14ac:dyDescent="0.25">
      <c r="E6852" s="5"/>
      <c r="F6852" s="5"/>
    </row>
    <row r="6853" spans="5:6" x14ac:dyDescent="0.25">
      <c r="E6853" s="5"/>
      <c r="F6853" s="5"/>
    </row>
    <row r="6854" spans="5:6" x14ac:dyDescent="0.25">
      <c r="E6854" s="5"/>
      <c r="F6854" s="5"/>
    </row>
    <row r="6855" spans="5:6" x14ac:dyDescent="0.25">
      <c r="E6855" s="5"/>
      <c r="F6855" s="5"/>
    </row>
    <row r="6856" spans="5:6" x14ac:dyDescent="0.25">
      <c r="E6856" s="5"/>
      <c r="F6856" s="5"/>
    </row>
    <row r="6857" spans="5:6" x14ac:dyDescent="0.25">
      <c r="E6857" s="5"/>
      <c r="F6857" s="5"/>
    </row>
    <row r="6858" spans="5:6" x14ac:dyDescent="0.25">
      <c r="E6858" s="5"/>
      <c r="F6858" s="5"/>
    </row>
    <row r="6859" spans="5:6" x14ac:dyDescent="0.25">
      <c r="E6859" s="5"/>
      <c r="F6859" s="5"/>
    </row>
    <row r="6860" spans="5:6" x14ac:dyDescent="0.25">
      <c r="E6860" s="5"/>
      <c r="F6860" s="5"/>
    </row>
    <row r="6861" spans="5:6" x14ac:dyDescent="0.25">
      <c r="E6861" s="5"/>
      <c r="F6861" s="5"/>
    </row>
    <row r="6862" spans="5:6" x14ac:dyDescent="0.25">
      <c r="E6862" s="5"/>
      <c r="F6862" s="5"/>
    </row>
    <row r="6863" spans="5:6" x14ac:dyDescent="0.25">
      <c r="E6863" s="5"/>
      <c r="F6863" s="5"/>
    </row>
    <row r="6864" spans="5:6" x14ac:dyDescent="0.25">
      <c r="E6864" s="5"/>
      <c r="F6864" s="5"/>
    </row>
    <row r="6865" spans="5:6" x14ac:dyDescent="0.25">
      <c r="E6865" s="5"/>
      <c r="F6865" s="5"/>
    </row>
    <row r="6866" spans="5:6" x14ac:dyDescent="0.25">
      <c r="E6866" s="5"/>
      <c r="F6866" s="5"/>
    </row>
    <row r="6867" spans="5:6" x14ac:dyDescent="0.25">
      <c r="E6867" s="5"/>
      <c r="F6867" s="5"/>
    </row>
    <row r="6868" spans="5:6" x14ac:dyDescent="0.25">
      <c r="E6868" s="5"/>
      <c r="F6868" s="5"/>
    </row>
    <row r="6869" spans="5:6" x14ac:dyDescent="0.25">
      <c r="E6869" s="5"/>
      <c r="F6869" s="5"/>
    </row>
    <row r="6870" spans="5:6" x14ac:dyDescent="0.25">
      <c r="E6870" s="5"/>
      <c r="F6870" s="5"/>
    </row>
    <row r="6871" spans="5:6" x14ac:dyDescent="0.25">
      <c r="E6871" s="5"/>
      <c r="F6871" s="5"/>
    </row>
    <row r="6872" spans="5:6" x14ac:dyDescent="0.25">
      <c r="E6872" s="5"/>
      <c r="F6872" s="5"/>
    </row>
    <row r="6873" spans="5:6" x14ac:dyDescent="0.25">
      <c r="E6873" s="5"/>
      <c r="F6873" s="5"/>
    </row>
    <row r="6874" spans="5:6" x14ac:dyDescent="0.25">
      <c r="E6874" s="5"/>
      <c r="F6874" s="5"/>
    </row>
    <row r="6875" spans="5:6" x14ac:dyDescent="0.25">
      <c r="E6875" s="5"/>
      <c r="F6875" s="5"/>
    </row>
    <row r="6876" spans="5:6" x14ac:dyDescent="0.25">
      <c r="E6876" s="5"/>
      <c r="F6876" s="5"/>
    </row>
    <row r="6877" spans="5:6" x14ac:dyDescent="0.25">
      <c r="E6877" s="5"/>
      <c r="F6877" s="5"/>
    </row>
    <row r="6878" spans="5:6" x14ac:dyDescent="0.25">
      <c r="E6878" s="5"/>
      <c r="F6878" s="5"/>
    </row>
    <row r="6879" spans="5:6" x14ac:dyDescent="0.25">
      <c r="E6879" s="5"/>
      <c r="F6879" s="5"/>
    </row>
    <row r="6880" spans="5:6" x14ac:dyDescent="0.25">
      <c r="E6880" s="5"/>
      <c r="F6880" s="5"/>
    </row>
    <row r="6881" spans="5:6" x14ac:dyDescent="0.25">
      <c r="E6881" s="5"/>
      <c r="F6881" s="5"/>
    </row>
    <row r="6882" spans="5:6" x14ac:dyDescent="0.25">
      <c r="E6882" s="5"/>
      <c r="F6882" s="5"/>
    </row>
    <row r="6883" spans="5:6" x14ac:dyDescent="0.25">
      <c r="E6883" s="5"/>
      <c r="F6883" s="5"/>
    </row>
    <row r="6884" spans="5:6" x14ac:dyDescent="0.25">
      <c r="E6884" s="5"/>
      <c r="F6884" s="5"/>
    </row>
    <row r="6885" spans="5:6" x14ac:dyDescent="0.25">
      <c r="E6885" s="5"/>
      <c r="F6885" s="5"/>
    </row>
    <row r="6886" spans="5:6" x14ac:dyDescent="0.25">
      <c r="E6886" s="5"/>
      <c r="F6886" s="5"/>
    </row>
    <row r="6887" spans="5:6" x14ac:dyDescent="0.25">
      <c r="E6887" s="5"/>
      <c r="F6887" s="5"/>
    </row>
    <row r="6888" spans="5:6" x14ac:dyDescent="0.25">
      <c r="E6888" s="5"/>
      <c r="F6888" s="5"/>
    </row>
    <row r="6889" spans="5:6" x14ac:dyDescent="0.25">
      <c r="E6889" s="5"/>
      <c r="F6889" s="5"/>
    </row>
    <row r="6890" spans="5:6" x14ac:dyDescent="0.25">
      <c r="E6890" s="5"/>
      <c r="F6890" s="5"/>
    </row>
    <row r="6891" spans="5:6" x14ac:dyDescent="0.25">
      <c r="E6891" s="5"/>
      <c r="F6891" s="5"/>
    </row>
    <row r="6892" spans="5:6" x14ac:dyDescent="0.25">
      <c r="E6892" s="5"/>
      <c r="F6892" s="5"/>
    </row>
    <row r="6893" spans="5:6" x14ac:dyDescent="0.25">
      <c r="E6893" s="5"/>
      <c r="F6893" s="5"/>
    </row>
    <row r="6894" spans="5:6" x14ac:dyDescent="0.25">
      <c r="E6894" s="5"/>
      <c r="F6894" s="5"/>
    </row>
    <row r="6895" spans="5:6" x14ac:dyDescent="0.25">
      <c r="E6895" s="5"/>
      <c r="F6895" s="5"/>
    </row>
    <row r="6896" spans="5:6" x14ac:dyDescent="0.25">
      <c r="E6896" s="5"/>
      <c r="F6896" s="5"/>
    </row>
    <row r="6897" spans="5:6" x14ac:dyDescent="0.25">
      <c r="E6897" s="5"/>
      <c r="F6897" s="5"/>
    </row>
    <row r="6898" spans="5:6" x14ac:dyDescent="0.25">
      <c r="E6898" s="5"/>
      <c r="F6898" s="5"/>
    </row>
    <row r="6899" spans="5:6" x14ac:dyDescent="0.25">
      <c r="E6899" s="5"/>
      <c r="F6899" s="5"/>
    </row>
    <row r="6900" spans="5:6" x14ac:dyDescent="0.25">
      <c r="E6900" s="5"/>
      <c r="F6900" s="5"/>
    </row>
    <row r="6901" spans="5:6" x14ac:dyDescent="0.25">
      <c r="E6901" s="5"/>
      <c r="F6901" s="5"/>
    </row>
    <row r="6902" spans="5:6" x14ac:dyDescent="0.25">
      <c r="E6902" s="5"/>
      <c r="F6902" s="5"/>
    </row>
    <row r="6903" spans="5:6" x14ac:dyDescent="0.25">
      <c r="E6903" s="5"/>
      <c r="F6903" s="5"/>
    </row>
    <row r="6904" spans="5:6" x14ac:dyDescent="0.25">
      <c r="E6904" s="5"/>
      <c r="F6904" s="5"/>
    </row>
    <row r="6905" spans="5:6" x14ac:dyDescent="0.25">
      <c r="E6905" s="5"/>
      <c r="F6905" s="5"/>
    </row>
    <row r="6906" spans="5:6" x14ac:dyDescent="0.25">
      <c r="E6906" s="5"/>
      <c r="F6906" s="5"/>
    </row>
    <row r="6907" spans="5:6" x14ac:dyDescent="0.25">
      <c r="E6907" s="5"/>
      <c r="F6907" s="5"/>
    </row>
    <row r="6908" spans="5:6" x14ac:dyDescent="0.25">
      <c r="E6908" s="5"/>
      <c r="F6908" s="5"/>
    </row>
    <row r="6909" spans="5:6" x14ac:dyDescent="0.25">
      <c r="E6909" s="5"/>
      <c r="F6909" s="5"/>
    </row>
    <row r="6910" spans="5:6" x14ac:dyDescent="0.25">
      <c r="E6910" s="5"/>
      <c r="F6910" s="5"/>
    </row>
    <row r="6911" spans="5:6" x14ac:dyDescent="0.25">
      <c r="E6911" s="5"/>
      <c r="F6911" s="5"/>
    </row>
    <row r="6912" spans="5:6" x14ac:dyDescent="0.25">
      <c r="E6912" s="5"/>
      <c r="F6912" s="5"/>
    </row>
    <row r="6913" spans="5:6" x14ac:dyDescent="0.25">
      <c r="E6913" s="5"/>
      <c r="F6913" s="5"/>
    </row>
    <row r="6914" spans="5:6" x14ac:dyDescent="0.25">
      <c r="E6914" s="5"/>
      <c r="F6914" s="5"/>
    </row>
    <row r="6915" spans="5:6" x14ac:dyDescent="0.25">
      <c r="E6915" s="5"/>
      <c r="F6915" s="5"/>
    </row>
    <row r="6916" spans="5:6" x14ac:dyDescent="0.25">
      <c r="E6916" s="5"/>
      <c r="F6916" s="5"/>
    </row>
    <row r="6917" spans="5:6" x14ac:dyDescent="0.25">
      <c r="E6917" s="5"/>
      <c r="F6917" s="5"/>
    </row>
    <row r="6918" spans="5:6" x14ac:dyDescent="0.25">
      <c r="E6918" s="5"/>
      <c r="F6918" s="5"/>
    </row>
    <row r="6919" spans="5:6" x14ac:dyDescent="0.25">
      <c r="E6919" s="5"/>
      <c r="F6919" s="5"/>
    </row>
    <row r="6920" spans="5:6" x14ac:dyDescent="0.25">
      <c r="E6920" s="5"/>
      <c r="F6920" s="5"/>
    </row>
    <row r="6921" spans="5:6" x14ac:dyDescent="0.25">
      <c r="E6921" s="5"/>
      <c r="F6921" s="5"/>
    </row>
    <row r="6922" spans="5:6" x14ac:dyDescent="0.25">
      <c r="E6922" s="5"/>
      <c r="F6922" s="5"/>
    </row>
    <row r="6923" spans="5:6" x14ac:dyDescent="0.25">
      <c r="E6923" s="5"/>
      <c r="F6923" s="5"/>
    </row>
    <row r="6924" spans="5:6" x14ac:dyDescent="0.25">
      <c r="E6924" s="5"/>
      <c r="F6924" s="5"/>
    </row>
    <row r="6925" spans="5:6" x14ac:dyDescent="0.25">
      <c r="E6925" s="5"/>
      <c r="F6925" s="5"/>
    </row>
    <row r="6926" spans="5:6" x14ac:dyDescent="0.25">
      <c r="E6926" s="5"/>
      <c r="F6926" s="5"/>
    </row>
    <row r="6927" spans="5:6" x14ac:dyDescent="0.25">
      <c r="E6927" s="5"/>
      <c r="F6927" s="5"/>
    </row>
    <row r="6928" spans="5:6" x14ac:dyDescent="0.25">
      <c r="E6928" s="5"/>
      <c r="F6928" s="5"/>
    </row>
    <row r="6929" spans="5:6" x14ac:dyDescent="0.25">
      <c r="E6929" s="5"/>
      <c r="F6929" s="5"/>
    </row>
    <row r="6930" spans="5:6" x14ac:dyDescent="0.25">
      <c r="E6930" s="5"/>
      <c r="F6930" s="5"/>
    </row>
    <row r="6931" spans="5:6" x14ac:dyDescent="0.25">
      <c r="E6931" s="5"/>
      <c r="F6931" s="5"/>
    </row>
    <row r="6932" spans="5:6" x14ac:dyDescent="0.25">
      <c r="E6932" s="5"/>
      <c r="F6932" s="5"/>
    </row>
    <row r="6933" spans="5:6" x14ac:dyDescent="0.25">
      <c r="E6933" s="5"/>
      <c r="F6933" s="5"/>
    </row>
    <row r="6934" spans="5:6" x14ac:dyDescent="0.25">
      <c r="E6934" s="5"/>
      <c r="F6934" s="5"/>
    </row>
    <row r="6935" spans="5:6" x14ac:dyDescent="0.25">
      <c r="E6935" s="5"/>
      <c r="F6935" s="5"/>
    </row>
    <row r="6936" spans="5:6" x14ac:dyDescent="0.25">
      <c r="E6936" s="5"/>
      <c r="F6936" s="5"/>
    </row>
    <row r="6937" spans="5:6" x14ac:dyDescent="0.25">
      <c r="E6937" s="5"/>
      <c r="F6937" s="5"/>
    </row>
    <row r="6938" spans="5:6" x14ac:dyDescent="0.25">
      <c r="E6938" s="5"/>
      <c r="F6938" s="5"/>
    </row>
    <row r="6939" spans="5:6" x14ac:dyDescent="0.25">
      <c r="E6939" s="5"/>
      <c r="F6939" s="5"/>
    </row>
    <row r="6940" spans="5:6" x14ac:dyDescent="0.25">
      <c r="E6940" s="5"/>
      <c r="F6940" s="5"/>
    </row>
    <row r="6941" spans="5:6" x14ac:dyDescent="0.25">
      <c r="E6941" s="5"/>
      <c r="F6941" s="5"/>
    </row>
    <row r="6942" spans="5:6" x14ac:dyDescent="0.25">
      <c r="E6942" s="5"/>
      <c r="F6942" s="5"/>
    </row>
    <row r="6943" spans="5:6" x14ac:dyDescent="0.25">
      <c r="E6943" s="5"/>
      <c r="F6943" s="5"/>
    </row>
    <row r="6944" spans="5:6" x14ac:dyDescent="0.25">
      <c r="E6944" s="5"/>
      <c r="F6944" s="5"/>
    </row>
    <row r="6945" spans="5:6" x14ac:dyDescent="0.25">
      <c r="E6945" s="5"/>
      <c r="F6945" s="5"/>
    </row>
    <row r="6946" spans="5:6" x14ac:dyDescent="0.25">
      <c r="E6946" s="5"/>
      <c r="F6946" s="5"/>
    </row>
    <row r="6947" spans="5:6" x14ac:dyDescent="0.25">
      <c r="E6947" s="5"/>
      <c r="F6947" s="5"/>
    </row>
    <row r="6948" spans="5:6" x14ac:dyDescent="0.25">
      <c r="E6948" s="5"/>
      <c r="F6948" s="5"/>
    </row>
    <row r="6949" spans="5:6" x14ac:dyDescent="0.25">
      <c r="E6949" s="5"/>
      <c r="F6949" s="5"/>
    </row>
    <row r="6950" spans="5:6" x14ac:dyDescent="0.25">
      <c r="E6950" s="5"/>
      <c r="F6950" s="5"/>
    </row>
    <row r="6951" spans="5:6" x14ac:dyDescent="0.25">
      <c r="E6951" s="5"/>
      <c r="F6951" s="5"/>
    </row>
    <row r="6952" spans="5:6" x14ac:dyDescent="0.25">
      <c r="E6952" s="5"/>
      <c r="F6952" s="5"/>
    </row>
    <row r="6953" spans="5:6" x14ac:dyDescent="0.25">
      <c r="E6953" s="5"/>
      <c r="F6953" s="5"/>
    </row>
    <row r="6954" spans="5:6" x14ac:dyDescent="0.25">
      <c r="E6954" s="5"/>
      <c r="F6954" s="5"/>
    </row>
    <row r="6955" spans="5:6" x14ac:dyDescent="0.25">
      <c r="E6955" s="5"/>
      <c r="F6955" s="5"/>
    </row>
    <row r="6956" spans="5:6" x14ac:dyDescent="0.25">
      <c r="E6956" s="5"/>
      <c r="F6956" s="5"/>
    </row>
    <row r="6957" spans="5:6" x14ac:dyDescent="0.25">
      <c r="E6957" s="5"/>
      <c r="F6957" s="5"/>
    </row>
    <row r="6958" spans="5:6" x14ac:dyDescent="0.25">
      <c r="E6958" s="5"/>
      <c r="F6958" s="5"/>
    </row>
    <row r="6959" spans="5:6" x14ac:dyDescent="0.25">
      <c r="E6959" s="5"/>
      <c r="F6959" s="5"/>
    </row>
    <row r="6960" spans="5:6" x14ac:dyDescent="0.25">
      <c r="E6960" s="5"/>
      <c r="F6960" s="5"/>
    </row>
    <row r="6961" spans="5:6" x14ac:dyDescent="0.25">
      <c r="E6961" s="5"/>
      <c r="F6961" s="5"/>
    </row>
    <row r="6962" spans="5:6" x14ac:dyDescent="0.25">
      <c r="E6962" s="5"/>
      <c r="F6962" s="5"/>
    </row>
    <row r="6963" spans="5:6" x14ac:dyDescent="0.25">
      <c r="E6963" s="5"/>
      <c r="F6963" s="5"/>
    </row>
    <row r="6964" spans="5:6" x14ac:dyDescent="0.25">
      <c r="E6964" s="5"/>
      <c r="F6964" s="5"/>
    </row>
    <row r="6965" spans="5:6" x14ac:dyDescent="0.25">
      <c r="E6965" s="5"/>
      <c r="F6965" s="5"/>
    </row>
    <row r="6966" spans="5:6" x14ac:dyDescent="0.25">
      <c r="E6966" s="5"/>
      <c r="F6966" s="5"/>
    </row>
    <row r="6967" spans="5:6" x14ac:dyDescent="0.25">
      <c r="E6967" s="5"/>
      <c r="F6967" s="5"/>
    </row>
    <row r="6968" spans="5:6" x14ac:dyDescent="0.25">
      <c r="E6968" s="5"/>
      <c r="F6968" s="5"/>
    </row>
    <row r="6969" spans="5:6" x14ac:dyDescent="0.25">
      <c r="E6969" s="5"/>
      <c r="F6969" s="5"/>
    </row>
    <row r="6970" spans="5:6" x14ac:dyDescent="0.25">
      <c r="E6970" s="5"/>
      <c r="F6970" s="5"/>
    </row>
    <row r="6971" spans="5:6" x14ac:dyDescent="0.25">
      <c r="E6971" s="5"/>
      <c r="F6971" s="5"/>
    </row>
    <row r="6972" spans="5:6" x14ac:dyDescent="0.25">
      <c r="E6972" s="5"/>
      <c r="F6972" s="5"/>
    </row>
    <row r="6973" spans="5:6" x14ac:dyDescent="0.25">
      <c r="E6973" s="5"/>
      <c r="F6973" s="5"/>
    </row>
    <row r="6974" spans="5:6" x14ac:dyDescent="0.25">
      <c r="E6974" s="5"/>
      <c r="F6974" s="5"/>
    </row>
    <row r="6975" spans="5:6" x14ac:dyDescent="0.25">
      <c r="E6975" s="5"/>
      <c r="F6975" s="5"/>
    </row>
    <row r="6976" spans="5:6" x14ac:dyDescent="0.25">
      <c r="E6976" s="5"/>
      <c r="F6976" s="5"/>
    </row>
    <row r="6977" spans="5:6" x14ac:dyDescent="0.25">
      <c r="E6977" s="5"/>
      <c r="F6977" s="5"/>
    </row>
    <row r="6978" spans="5:6" x14ac:dyDescent="0.25">
      <c r="E6978" s="5"/>
      <c r="F6978" s="5"/>
    </row>
    <row r="6979" spans="5:6" x14ac:dyDescent="0.25">
      <c r="E6979" s="5"/>
      <c r="F6979" s="5"/>
    </row>
    <row r="6980" spans="5:6" x14ac:dyDescent="0.25">
      <c r="E6980" s="5"/>
      <c r="F6980" s="5"/>
    </row>
    <row r="6981" spans="5:6" x14ac:dyDescent="0.25">
      <c r="E6981" s="5"/>
      <c r="F6981" s="5"/>
    </row>
    <row r="6982" spans="5:6" x14ac:dyDescent="0.25">
      <c r="E6982" s="5"/>
      <c r="F6982" s="5"/>
    </row>
    <row r="6983" spans="5:6" x14ac:dyDescent="0.25">
      <c r="E6983" s="5"/>
      <c r="F6983" s="5"/>
    </row>
    <row r="6984" spans="5:6" x14ac:dyDescent="0.25">
      <c r="E6984" s="5"/>
      <c r="F6984" s="5"/>
    </row>
    <row r="6985" spans="5:6" x14ac:dyDescent="0.25">
      <c r="E6985" s="5"/>
      <c r="F6985" s="5"/>
    </row>
    <row r="6986" spans="5:6" x14ac:dyDescent="0.25">
      <c r="E6986" s="5"/>
      <c r="F6986" s="5"/>
    </row>
    <row r="6987" spans="5:6" x14ac:dyDescent="0.25">
      <c r="E6987" s="5"/>
      <c r="F6987" s="5"/>
    </row>
    <row r="6988" spans="5:6" x14ac:dyDescent="0.25">
      <c r="E6988" s="5"/>
      <c r="F6988" s="5"/>
    </row>
    <row r="6989" spans="5:6" x14ac:dyDescent="0.25">
      <c r="E6989" s="5"/>
      <c r="F6989" s="5"/>
    </row>
    <row r="6990" spans="5:6" x14ac:dyDescent="0.25">
      <c r="E6990" s="5"/>
      <c r="F6990" s="5"/>
    </row>
    <row r="6991" spans="5:6" x14ac:dyDescent="0.25">
      <c r="E6991" s="5"/>
      <c r="F6991" s="5"/>
    </row>
    <row r="6992" spans="5:6" x14ac:dyDescent="0.25">
      <c r="E6992" s="5"/>
      <c r="F6992" s="5"/>
    </row>
    <row r="6993" spans="5:17" x14ac:dyDescent="0.25">
      <c r="E6993" s="5"/>
      <c r="F6993" s="5"/>
    </row>
    <row r="6994" spans="5:17" x14ac:dyDescent="0.25">
      <c r="E6994" s="5"/>
      <c r="F6994" s="5"/>
    </row>
    <row r="6995" spans="5:17" x14ac:dyDescent="0.25">
      <c r="E6995" s="5"/>
      <c r="F6995" s="5"/>
    </row>
    <row r="6996" spans="5:17" x14ac:dyDescent="0.25">
      <c r="E6996" s="5"/>
      <c r="F6996" s="5"/>
    </row>
    <row r="6997" spans="5:17" x14ac:dyDescent="0.25">
      <c r="E6997" s="5"/>
      <c r="F6997" s="5"/>
    </row>
    <row r="6998" spans="5:17" x14ac:dyDescent="0.25">
      <c r="E6998" s="5"/>
      <c r="F6998" s="5"/>
      <c r="H6998" s="5"/>
      <c r="I6998" s="5"/>
      <c r="Q6998" s="5"/>
    </row>
    <row r="6999" spans="5:17" x14ac:dyDescent="0.25">
      <c r="E6999" s="5"/>
      <c r="F6999" s="5"/>
    </row>
    <row r="7000" spans="5:17" x14ac:dyDescent="0.25">
      <c r="E7000" s="5"/>
      <c r="F7000" s="5"/>
    </row>
    <row r="7001" spans="5:17" x14ac:dyDescent="0.25">
      <c r="E7001" s="5"/>
      <c r="F7001" s="5"/>
    </row>
    <row r="7002" spans="5:17" x14ac:dyDescent="0.25">
      <c r="E7002" s="5"/>
      <c r="F7002" s="5"/>
    </row>
    <row r="7003" spans="5:17" x14ac:dyDescent="0.25">
      <c r="E7003" s="5"/>
      <c r="F7003" s="5"/>
    </row>
    <row r="7004" spans="5:17" x14ac:dyDescent="0.25">
      <c r="E7004" s="5"/>
      <c r="F7004" s="5"/>
    </row>
    <row r="7005" spans="5:17" x14ac:dyDescent="0.25">
      <c r="E7005" s="5"/>
      <c r="F7005" s="5"/>
      <c r="M7005" s="5"/>
    </row>
    <row r="7006" spans="5:17" x14ac:dyDescent="0.25">
      <c r="E7006" s="5"/>
      <c r="F7006" s="5"/>
    </row>
    <row r="7007" spans="5:17" x14ac:dyDescent="0.25">
      <c r="E7007" s="5"/>
      <c r="F7007" s="5"/>
    </row>
    <row r="7008" spans="5:17" x14ac:dyDescent="0.25">
      <c r="E7008" s="5"/>
      <c r="F7008" s="5"/>
    </row>
    <row r="7009" spans="5:6" x14ac:dyDescent="0.25">
      <c r="E7009" s="5"/>
      <c r="F7009" s="5"/>
    </row>
    <row r="7010" spans="5:6" x14ac:dyDescent="0.25">
      <c r="E7010" s="5"/>
      <c r="F7010" s="5"/>
    </row>
    <row r="7011" spans="5:6" x14ac:dyDescent="0.25">
      <c r="E7011" s="5"/>
      <c r="F7011" s="5"/>
    </row>
    <row r="7012" spans="5:6" x14ac:dyDescent="0.25">
      <c r="E7012" s="5"/>
      <c r="F7012" s="5"/>
    </row>
    <row r="7013" spans="5:6" x14ac:dyDescent="0.25">
      <c r="E7013" s="5"/>
      <c r="F7013" s="5"/>
    </row>
    <row r="7014" spans="5:6" x14ac:dyDescent="0.25">
      <c r="E7014" s="5"/>
      <c r="F7014" s="5"/>
    </row>
    <row r="7015" spans="5:6" x14ac:dyDescent="0.25">
      <c r="E7015" s="5"/>
      <c r="F7015" s="5"/>
    </row>
    <row r="7016" spans="5:6" x14ac:dyDescent="0.25">
      <c r="E7016" s="5"/>
      <c r="F7016" s="5"/>
    </row>
    <row r="7017" spans="5:6" x14ac:dyDescent="0.25">
      <c r="E7017" s="5"/>
      <c r="F7017" s="5"/>
    </row>
    <row r="7018" spans="5:6" x14ac:dyDescent="0.25">
      <c r="E7018" s="5"/>
      <c r="F7018" s="5"/>
    </row>
    <row r="7019" spans="5:6" x14ac:dyDescent="0.25">
      <c r="E7019" s="5"/>
      <c r="F7019" s="5"/>
    </row>
    <row r="7020" spans="5:6" x14ac:dyDescent="0.25">
      <c r="E7020" s="5"/>
      <c r="F7020" s="5"/>
    </row>
    <row r="7021" spans="5:6" x14ac:dyDescent="0.25">
      <c r="E7021" s="5"/>
      <c r="F7021" s="5"/>
    </row>
    <row r="7022" spans="5:6" x14ac:dyDescent="0.25">
      <c r="E7022" s="5"/>
      <c r="F7022" s="5"/>
    </row>
    <row r="7023" spans="5:6" x14ac:dyDescent="0.25">
      <c r="E7023" s="5"/>
      <c r="F7023" s="5"/>
    </row>
    <row r="7024" spans="5:6" x14ac:dyDescent="0.25">
      <c r="E7024" s="5"/>
      <c r="F7024" s="5"/>
    </row>
    <row r="7025" spans="5:6" x14ac:dyDescent="0.25">
      <c r="E7025" s="5"/>
      <c r="F7025" s="5"/>
    </row>
    <row r="7026" spans="5:6" x14ac:dyDescent="0.25">
      <c r="E7026" s="5"/>
      <c r="F7026" s="5"/>
    </row>
    <row r="7027" spans="5:6" x14ac:dyDescent="0.25">
      <c r="E7027" s="5"/>
      <c r="F7027" s="5"/>
    </row>
    <row r="7028" spans="5:6" x14ac:dyDescent="0.25">
      <c r="E7028" s="5"/>
      <c r="F7028" s="5"/>
    </row>
    <row r="7029" spans="5:6" x14ac:dyDescent="0.25">
      <c r="E7029" s="5"/>
      <c r="F7029" s="5"/>
    </row>
    <row r="7030" spans="5:6" x14ac:dyDescent="0.25">
      <c r="E7030" s="5"/>
      <c r="F7030" s="5"/>
    </row>
    <row r="7031" spans="5:6" x14ac:dyDescent="0.25">
      <c r="E7031" s="5"/>
      <c r="F7031" s="5"/>
    </row>
    <row r="7032" spans="5:6" x14ac:dyDescent="0.25">
      <c r="E7032" s="5"/>
      <c r="F7032" s="5"/>
    </row>
    <row r="7033" spans="5:6" x14ac:dyDescent="0.25">
      <c r="E7033" s="5"/>
      <c r="F7033" s="5"/>
    </row>
    <row r="7034" spans="5:6" x14ac:dyDescent="0.25">
      <c r="E7034" s="5"/>
      <c r="F7034" s="5"/>
    </row>
    <row r="7035" spans="5:6" x14ac:dyDescent="0.25">
      <c r="E7035" s="5"/>
      <c r="F7035" s="5"/>
    </row>
    <row r="7036" spans="5:6" x14ac:dyDescent="0.25">
      <c r="E7036" s="5"/>
      <c r="F7036" s="5"/>
    </row>
    <row r="7037" spans="5:6" x14ac:dyDescent="0.25">
      <c r="E7037" s="5"/>
      <c r="F7037" s="5"/>
    </row>
    <row r="7038" spans="5:6" x14ac:dyDescent="0.25">
      <c r="E7038" s="5"/>
      <c r="F7038" s="5"/>
    </row>
    <row r="7039" spans="5:6" x14ac:dyDescent="0.25">
      <c r="E7039" s="5"/>
      <c r="F7039" s="5"/>
    </row>
    <row r="7040" spans="5:6" x14ac:dyDescent="0.25">
      <c r="E7040" s="5"/>
      <c r="F7040" s="5"/>
    </row>
    <row r="7041" spans="5:6" x14ac:dyDescent="0.25">
      <c r="E7041" s="5"/>
      <c r="F7041" s="5"/>
    </row>
    <row r="7042" spans="5:6" x14ac:dyDescent="0.25">
      <c r="E7042" s="5"/>
      <c r="F7042" s="5"/>
    </row>
    <row r="7043" spans="5:6" x14ac:dyDescent="0.25">
      <c r="E7043" s="5"/>
      <c r="F7043" s="5"/>
    </row>
    <row r="7044" spans="5:6" x14ac:dyDescent="0.25">
      <c r="E7044" s="5"/>
      <c r="F7044" s="5"/>
    </row>
    <row r="7045" spans="5:6" x14ac:dyDescent="0.25">
      <c r="E7045" s="5"/>
      <c r="F7045" s="5"/>
    </row>
    <row r="7046" spans="5:6" x14ac:dyDescent="0.25">
      <c r="E7046" s="5"/>
      <c r="F7046" s="5"/>
    </row>
    <row r="7047" spans="5:6" x14ac:dyDescent="0.25">
      <c r="E7047" s="5"/>
      <c r="F7047" s="5"/>
    </row>
    <row r="7048" spans="5:6" x14ac:dyDescent="0.25">
      <c r="E7048" s="5"/>
      <c r="F7048" s="5"/>
    </row>
    <row r="7049" spans="5:6" x14ac:dyDescent="0.25">
      <c r="E7049" s="5"/>
      <c r="F7049" s="5"/>
    </row>
    <row r="7050" spans="5:6" x14ac:dyDescent="0.25">
      <c r="E7050" s="5"/>
      <c r="F7050" s="5"/>
    </row>
    <row r="7051" spans="5:6" x14ac:dyDescent="0.25">
      <c r="E7051" s="5"/>
      <c r="F7051" s="5"/>
    </row>
    <row r="7052" spans="5:6" x14ac:dyDescent="0.25">
      <c r="E7052" s="5"/>
      <c r="F7052" s="5"/>
    </row>
    <row r="7053" spans="5:6" x14ac:dyDescent="0.25">
      <c r="E7053" s="5"/>
      <c r="F7053" s="5"/>
    </row>
    <row r="7054" spans="5:6" x14ac:dyDescent="0.25">
      <c r="E7054" s="5"/>
      <c r="F7054" s="5"/>
    </row>
    <row r="7055" spans="5:6" x14ac:dyDescent="0.25">
      <c r="E7055" s="5"/>
      <c r="F7055" s="5"/>
    </row>
    <row r="7056" spans="5:6" x14ac:dyDescent="0.25">
      <c r="E7056" s="5"/>
      <c r="F7056" s="5"/>
    </row>
    <row r="7057" spans="5:6" x14ac:dyDescent="0.25">
      <c r="E7057" s="5"/>
      <c r="F7057" s="5"/>
    </row>
    <row r="7058" spans="5:6" x14ac:dyDescent="0.25">
      <c r="E7058" s="5"/>
      <c r="F7058" s="5"/>
    </row>
    <row r="7059" spans="5:6" x14ac:dyDescent="0.25">
      <c r="E7059" s="5"/>
      <c r="F7059" s="5"/>
    </row>
    <row r="7060" spans="5:6" x14ac:dyDescent="0.25">
      <c r="E7060" s="5"/>
      <c r="F7060" s="5"/>
    </row>
    <row r="7061" spans="5:6" x14ac:dyDescent="0.25">
      <c r="E7061" s="5"/>
      <c r="F7061" s="5"/>
    </row>
    <row r="7062" spans="5:6" x14ac:dyDescent="0.25">
      <c r="E7062" s="5"/>
      <c r="F7062" s="5"/>
    </row>
    <row r="7063" spans="5:6" x14ac:dyDescent="0.25">
      <c r="E7063" s="5"/>
      <c r="F7063" s="5"/>
    </row>
    <row r="7064" spans="5:6" x14ac:dyDescent="0.25">
      <c r="E7064" s="5"/>
      <c r="F7064" s="5"/>
    </row>
    <row r="7065" spans="5:6" x14ac:dyDescent="0.25">
      <c r="E7065" s="5"/>
      <c r="F7065" s="5"/>
    </row>
    <row r="7066" spans="5:6" x14ac:dyDescent="0.25">
      <c r="E7066" s="5"/>
      <c r="F7066" s="5"/>
    </row>
    <row r="7067" spans="5:6" x14ac:dyDescent="0.25">
      <c r="E7067" s="5"/>
      <c r="F7067" s="5"/>
    </row>
    <row r="7068" spans="5:6" x14ac:dyDescent="0.25">
      <c r="E7068" s="5"/>
      <c r="F7068" s="5"/>
    </row>
    <row r="7069" spans="5:6" x14ac:dyDescent="0.25">
      <c r="E7069" s="5"/>
      <c r="F7069" s="5"/>
    </row>
    <row r="7070" spans="5:6" x14ac:dyDescent="0.25">
      <c r="E7070" s="5"/>
      <c r="F7070" s="5"/>
    </row>
    <row r="7071" spans="5:6" x14ac:dyDescent="0.25">
      <c r="E7071" s="5"/>
      <c r="F7071" s="5"/>
    </row>
    <row r="7072" spans="5:6" x14ac:dyDescent="0.25">
      <c r="E7072" s="5"/>
      <c r="F7072" s="5"/>
    </row>
    <row r="7073" spans="5:6" x14ac:dyDescent="0.25">
      <c r="E7073" s="5"/>
      <c r="F7073" s="5"/>
    </row>
    <row r="7074" spans="5:6" x14ac:dyDescent="0.25">
      <c r="E7074" s="5"/>
      <c r="F7074" s="5"/>
    </row>
    <row r="7075" spans="5:6" x14ac:dyDescent="0.25">
      <c r="E7075" s="5"/>
      <c r="F7075" s="5"/>
    </row>
    <row r="7076" spans="5:6" x14ac:dyDescent="0.25">
      <c r="E7076" s="5"/>
      <c r="F7076" s="5"/>
    </row>
    <row r="7077" spans="5:6" x14ac:dyDescent="0.25">
      <c r="E7077" s="5"/>
      <c r="F7077" s="5"/>
    </row>
    <row r="7078" spans="5:6" x14ac:dyDescent="0.25">
      <c r="E7078" s="5"/>
      <c r="F7078" s="5"/>
    </row>
    <row r="7079" spans="5:6" x14ac:dyDescent="0.25">
      <c r="E7079" s="5"/>
      <c r="F7079" s="5"/>
    </row>
    <row r="7080" spans="5:6" x14ac:dyDescent="0.25">
      <c r="E7080" s="5"/>
      <c r="F7080" s="5"/>
    </row>
    <row r="7081" spans="5:6" x14ac:dyDescent="0.25">
      <c r="E7081" s="5"/>
      <c r="F7081" s="5"/>
    </row>
    <row r="7082" spans="5:6" x14ac:dyDescent="0.25">
      <c r="E7082" s="5"/>
      <c r="F7082" s="5"/>
    </row>
    <row r="7083" spans="5:6" x14ac:dyDescent="0.25">
      <c r="E7083" s="5"/>
      <c r="F7083" s="5"/>
    </row>
    <row r="7084" spans="5:6" x14ac:dyDescent="0.25">
      <c r="E7084" s="5"/>
      <c r="F7084" s="5"/>
    </row>
    <row r="7085" spans="5:6" x14ac:dyDescent="0.25">
      <c r="E7085" s="5"/>
      <c r="F7085" s="5"/>
    </row>
    <row r="7086" spans="5:6" x14ac:dyDescent="0.25">
      <c r="E7086" s="5"/>
      <c r="F7086" s="5"/>
    </row>
    <row r="7087" spans="5:6" x14ac:dyDescent="0.25">
      <c r="E7087" s="5"/>
      <c r="F7087" s="5"/>
    </row>
    <row r="7088" spans="5:6" x14ac:dyDescent="0.25">
      <c r="E7088" s="5"/>
      <c r="F7088" s="5"/>
    </row>
    <row r="7089" spans="5:6" x14ac:dyDescent="0.25">
      <c r="E7089" s="5"/>
      <c r="F7089" s="5"/>
    </row>
    <row r="7090" spans="5:6" x14ac:dyDescent="0.25">
      <c r="E7090" s="5"/>
      <c r="F7090" s="5"/>
    </row>
    <row r="7091" spans="5:6" x14ac:dyDescent="0.25">
      <c r="E7091" s="5"/>
      <c r="F7091" s="5"/>
    </row>
    <row r="7092" spans="5:6" x14ac:dyDescent="0.25">
      <c r="E7092" s="5"/>
      <c r="F7092" s="5"/>
    </row>
    <row r="7093" spans="5:6" x14ac:dyDescent="0.25">
      <c r="E7093" s="5"/>
      <c r="F7093" s="5"/>
    </row>
    <row r="7094" spans="5:6" x14ac:dyDescent="0.25">
      <c r="E7094" s="5"/>
      <c r="F7094" s="5"/>
    </row>
    <row r="7095" spans="5:6" x14ac:dyDescent="0.25">
      <c r="E7095" s="5"/>
      <c r="F7095" s="5"/>
    </row>
    <row r="7096" spans="5:6" x14ac:dyDescent="0.25">
      <c r="E7096" s="5"/>
      <c r="F7096" s="5"/>
    </row>
    <row r="7097" spans="5:6" x14ac:dyDescent="0.25">
      <c r="E7097" s="5"/>
      <c r="F7097" s="5"/>
    </row>
    <row r="7098" spans="5:6" x14ac:dyDescent="0.25">
      <c r="E7098" s="5"/>
      <c r="F7098" s="5"/>
    </row>
    <row r="7099" spans="5:6" x14ac:dyDescent="0.25">
      <c r="E7099" s="5"/>
      <c r="F7099" s="5"/>
    </row>
    <row r="7100" spans="5:6" x14ac:dyDescent="0.25">
      <c r="E7100" s="5"/>
      <c r="F7100" s="5"/>
    </row>
    <row r="7101" spans="5:6" x14ac:dyDescent="0.25">
      <c r="E7101" s="5"/>
      <c r="F7101" s="5"/>
    </row>
    <row r="7102" spans="5:6" x14ac:dyDescent="0.25">
      <c r="E7102" s="5"/>
      <c r="F7102" s="5"/>
    </row>
    <row r="7103" spans="5:6" x14ac:dyDescent="0.25">
      <c r="E7103" s="5"/>
      <c r="F7103" s="5"/>
    </row>
    <row r="7104" spans="5:6" x14ac:dyDescent="0.25">
      <c r="E7104" s="5"/>
      <c r="F7104" s="5"/>
    </row>
    <row r="7105" spans="5:6" x14ac:dyDescent="0.25">
      <c r="E7105" s="5"/>
      <c r="F7105" s="5"/>
    </row>
    <row r="7106" spans="5:6" x14ac:dyDescent="0.25">
      <c r="E7106" s="5"/>
      <c r="F7106" s="5"/>
    </row>
    <row r="7107" spans="5:6" x14ac:dyDescent="0.25">
      <c r="E7107" s="5"/>
      <c r="F7107" s="5"/>
    </row>
    <row r="7108" spans="5:6" x14ac:dyDescent="0.25">
      <c r="E7108" s="5"/>
      <c r="F7108" s="5"/>
    </row>
    <row r="7109" spans="5:6" x14ac:dyDescent="0.25">
      <c r="E7109" s="5"/>
      <c r="F7109" s="5"/>
    </row>
    <row r="7110" spans="5:6" x14ac:dyDescent="0.25">
      <c r="E7110" s="5"/>
      <c r="F7110" s="5"/>
    </row>
    <row r="7111" spans="5:6" x14ac:dyDescent="0.25">
      <c r="E7111" s="5"/>
      <c r="F7111" s="5"/>
    </row>
    <row r="7112" spans="5:6" x14ac:dyDescent="0.25">
      <c r="E7112" s="5"/>
      <c r="F7112" s="5"/>
    </row>
    <row r="7113" spans="5:6" x14ac:dyDescent="0.25">
      <c r="E7113" s="5"/>
      <c r="F7113" s="5"/>
    </row>
    <row r="7114" spans="5:6" x14ac:dyDescent="0.25">
      <c r="E7114" s="5"/>
      <c r="F7114" s="5"/>
    </row>
    <row r="7115" spans="5:6" x14ac:dyDescent="0.25">
      <c r="E7115" s="5"/>
      <c r="F7115" s="5"/>
    </row>
    <row r="7116" spans="5:6" x14ac:dyDescent="0.25">
      <c r="E7116" s="5"/>
      <c r="F7116" s="5"/>
    </row>
    <row r="7117" spans="5:6" x14ac:dyDescent="0.25">
      <c r="E7117" s="5"/>
      <c r="F7117" s="5"/>
    </row>
    <row r="7118" spans="5:6" x14ac:dyDescent="0.25">
      <c r="E7118" s="5"/>
      <c r="F7118" s="5"/>
    </row>
    <row r="7119" spans="5:6" x14ac:dyDescent="0.25">
      <c r="E7119" s="5"/>
      <c r="F7119" s="5"/>
    </row>
    <row r="7120" spans="5:6" x14ac:dyDescent="0.25">
      <c r="E7120" s="5"/>
      <c r="F7120" s="5"/>
    </row>
    <row r="7121" spans="5:15" x14ac:dyDescent="0.25">
      <c r="E7121" s="5"/>
      <c r="F7121" s="5"/>
    </row>
    <row r="7122" spans="5:15" x14ac:dyDescent="0.25">
      <c r="E7122" s="5"/>
      <c r="F7122" s="5"/>
    </row>
    <row r="7123" spans="5:15" x14ac:dyDescent="0.25">
      <c r="E7123" s="5"/>
      <c r="F7123" s="5"/>
    </row>
    <row r="7124" spans="5:15" x14ac:dyDescent="0.25">
      <c r="E7124" s="5"/>
      <c r="F7124" s="5"/>
    </row>
    <row r="7125" spans="5:15" x14ac:dyDescent="0.25">
      <c r="E7125" s="5"/>
      <c r="F7125" s="5"/>
    </row>
    <row r="7126" spans="5:15" x14ac:dyDescent="0.25">
      <c r="E7126" s="5"/>
      <c r="F7126" s="5"/>
    </row>
    <row r="7127" spans="5:15" x14ac:dyDescent="0.25">
      <c r="E7127" s="5"/>
      <c r="F7127" s="5"/>
      <c r="O7127" s="5"/>
    </row>
    <row r="7128" spans="5:15" x14ac:dyDescent="0.25">
      <c r="E7128" s="5"/>
      <c r="F7128" s="5"/>
    </row>
    <row r="7129" spans="5:15" x14ac:dyDescent="0.25">
      <c r="E7129" s="5"/>
      <c r="F7129" s="5"/>
    </row>
    <row r="7130" spans="5:15" x14ac:dyDescent="0.25">
      <c r="E7130" s="5"/>
      <c r="F7130" s="5"/>
    </row>
    <row r="7131" spans="5:15" x14ac:dyDescent="0.25">
      <c r="E7131" s="5"/>
      <c r="F7131" s="5"/>
    </row>
    <row r="7132" spans="5:15" x14ac:dyDescent="0.25">
      <c r="E7132" s="5"/>
      <c r="F7132" s="5"/>
    </row>
    <row r="7133" spans="5:15" x14ac:dyDescent="0.25">
      <c r="E7133" s="5"/>
      <c r="F7133" s="5"/>
    </row>
    <row r="7134" spans="5:15" x14ac:dyDescent="0.25">
      <c r="E7134" s="5"/>
      <c r="F7134" s="5"/>
    </row>
    <row r="7135" spans="5:15" x14ac:dyDescent="0.25">
      <c r="E7135" s="5"/>
      <c r="F7135" s="5"/>
    </row>
    <row r="7136" spans="5:15" x14ac:dyDescent="0.25">
      <c r="E7136" s="5"/>
      <c r="F7136" s="5"/>
    </row>
    <row r="7137" spans="5:6" x14ac:dyDescent="0.25">
      <c r="E7137" s="5"/>
      <c r="F7137" s="5"/>
    </row>
    <row r="7138" spans="5:6" x14ac:dyDescent="0.25">
      <c r="E7138" s="5"/>
      <c r="F7138" s="5"/>
    </row>
    <row r="7139" spans="5:6" x14ac:dyDescent="0.25">
      <c r="E7139" s="5"/>
      <c r="F7139" s="5"/>
    </row>
    <row r="7140" spans="5:6" x14ac:dyDescent="0.25">
      <c r="E7140" s="5"/>
      <c r="F7140" s="5"/>
    </row>
    <row r="7141" spans="5:6" x14ac:dyDescent="0.25">
      <c r="E7141" s="5"/>
      <c r="F7141" s="5"/>
    </row>
    <row r="7142" spans="5:6" x14ac:dyDescent="0.25">
      <c r="E7142" s="5"/>
      <c r="F7142" s="5"/>
    </row>
    <row r="7143" spans="5:6" x14ac:dyDescent="0.25">
      <c r="E7143" s="5"/>
      <c r="F7143" s="5"/>
    </row>
    <row r="7144" spans="5:6" x14ac:dyDescent="0.25">
      <c r="E7144" s="5"/>
      <c r="F7144" s="5"/>
    </row>
    <row r="7145" spans="5:6" x14ac:dyDescent="0.25">
      <c r="E7145" s="5"/>
      <c r="F7145" s="5"/>
    </row>
    <row r="7146" spans="5:6" x14ac:dyDescent="0.25">
      <c r="E7146" s="5"/>
      <c r="F7146" s="5"/>
    </row>
    <row r="7147" spans="5:6" x14ac:dyDescent="0.25">
      <c r="E7147" s="5"/>
      <c r="F7147" s="5"/>
    </row>
    <row r="7148" spans="5:6" x14ac:dyDescent="0.25">
      <c r="E7148" s="5"/>
      <c r="F7148" s="5"/>
    </row>
    <row r="7149" spans="5:6" x14ac:dyDescent="0.25">
      <c r="E7149" s="5"/>
      <c r="F7149" s="5"/>
    </row>
    <row r="7150" spans="5:6" x14ac:dyDescent="0.25">
      <c r="E7150" s="5"/>
      <c r="F7150" s="5"/>
    </row>
    <row r="7151" spans="5:6" x14ac:dyDescent="0.25">
      <c r="E7151" s="5"/>
      <c r="F7151" s="5"/>
    </row>
    <row r="7152" spans="5:6" x14ac:dyDescent="0.25">
      <c r="E7152" s="5"/>
      <c r="F7152" s="5"/>
    </row>
    <row r="7153" spans="5:6" x14ac:dyDescent="0.25">
      <c r="E7153" s="5"/>
      <c r="F7153" s="5"/>
    </row>
    <row r="7154" spans="5:6" x14ac:dyDescent="0.25">
      <c r="E7154" s="5"/>
      <c r="F7154" s="5"/>
    </row>
    <row r="7155" spans="5:6" x14ac:dyDescent="0.25">
      <c r="E7155" s="5"/>
      <c r="F7155" s="5"/>
    </row>
    <row r="7156" spans="5:6" x14ac:dyDescent="0.25">
      <c r="E7156" s="5"/>
      <c r="F7156" s="5"/>
    </row>
    <row r="7157" spans="5:6" x14ac:dyDescent="0.25">
      <c r="E7157" s="5"/>
      <c r="F7157" s="5"/>
    </row>
    <row r="7158" spans="5:6" x14ac:dyDescent="0.25">
      <c r="E7158" s="5"/>
      <c r="F7158" s="5"/>
    </row>
    <row r="7159" spans="5:6" x14ac:dyDescent="0.25">
      <c r="E7159" s="5"/>
      <c r="F7159" s="5"/>
    </row>
    <row r="7160" spans="5:6" x14ac:dyDescent="0.25">
      <c r="E7160" s="5"/>
      <c r="F7160" s="5"/>
    </row>
    <row r="7161" spans="5:6" x14ac:dyDescent="0.25">
      <c r="E7161" s="5"/>
      <c r="F7161" s="5"/>
    </row>
    <row r="7162" spans="5:6" x14ac:dyDescent="0.25">
      <c r="E7162" s="5"/>
      <c r="F7162" s="5"/>
    </row>
    <row r="7163" spans="5:6" x14ac:dyDescent="0.25">
      <c r="E7163" s="5"/>
      <c r="F7163" s="5"/>
    </row>
    <row r="7164" spans="5:6" x14ac:dyDescent="0.25">
      <c r="E7164" s="5"/>
      <c r="F7164" s="5"/>
    </row>
    <row r="7165" spans="5:6" x14ac:dyDescent="0.25">
      <c r="E7165" s="5"/>
      <c r="F7165" s="5"/>
    </row>
    <row r="7166" spans="5:6" x14ac:dyDescent="0.25">
      <c r="E7166" s="5"/>
      <c r="F7166" s="5"/>
    </row>
    <row r="7167" spans="5:6" x14ac:dyDescent="0.25">
      <c r="E7167" s="5"/>
      <c r="F7167" s="5"/>
    </row>
    <row r="7168" spans="5:6" x14ac:dyDescent="0.25">
      <c r="E7168" s="5"/>
      <c r="F7168" s="5"/>
    </row>
    <row r="7169" spans="5:6" x14ac:dyDescent="0.25">
      <c r="E7169" s="5"/>
      <c r="F7169" s="5"/>
    </row>
    <row r="7170" spans="5:6" x14ac:dyDescent="0.25">
      <c r="E7170" s="5"/>
      <c r="F7170" s="5"/>
    </row>
    <row r="7171" spans="5:6" x14ac:dyDescent="0.25">
      <c r="E7171" s="5"/>
      <c r="F7171" s="5"/>
    </row>
    <row r="7172" spans="5:6" x14ac:dyDescent="0.25">
      <c r="E7172" s="5"/>
      <c r="F7172" s="5"/>
    </row>
    <row r="7173" spans="5:6" x14ac:dyDescent="0.25">
      <c r="E7173" s="5"/>
      <c r="F7173" s="5"/>
    </row>
    <row r="7174" spans="5:6" x14ac:dyDescent="0.25">
      <c r="E7174" s="5"/>
      <c r="F7174" s="5"/>
    </row>
    <row r="7175" spans="5:6" x14ac:dyDescent="0.25">
      <c r="E7175" s="5"/>
      <c r="F7175" s="5"/>
    </row>
    <row r="7176" spans="5:6" x14ac:dyDescent="0.25">
      <c r="E7176" s="5"/>
      <c r="F7176" s="5"/>
    </row>
    <row r="7177" spans="5:6" x14ac:dyDescent="0.25">
      <c r="E7177" s="5"/>
      <c r="F7177" s="5"/>
    </row>
    <row r="7178" spans="5:6" x14ac:dyDescent="0.25">
      <c r="E7178" s="5"/>
      <c r="F7178" s="5"/>
    </row>
    <row r="7179" spans="5:6" x14ac:dyDescent="0.25">
      <c r="E7179" s="5"/>
      <c r="F7179" s="5"/>
    </row>
    <row r="7180" spans="5:6" x14ac:dyDescent="0.25">
      <c r="E7180" s="5"/>
      <c r="F7180" s="5"/>
    </row>
    <row r="7181" spans="5:6" x14ac:dyDescent="0.25">
      <c r="E7181" s="5"/>
      <c r="F7181" s="5"/>
    </row>
    <row r="7182" spans="5:6" x14ac:dyDescent="0.25">
      <c r="E7182" s="5"/>
      <c r="F7182" s="5"/>
    </row>
    <row r="7183" spans="5:6" x14ac:dyDescent="0.25">
      <c r="E7183" s="5"/>
      <c r="F7183" s="5"/>
    </row>
    <row r="7184" spans="5:6" x14ac:dyDescent="0.25">
      <c r="E7184" s="5"/>
      <c r="F7184" s="5"/>
    </row>
    <row r="7185" spans="5:6" x14ac:dyDescent="0.25">
      <c r="E7185" s="5"/>
      <c r="F7185" s="5"/>
    </row>
    <row r="7186" spans="5:6" x14ac:dyDescent="0.25">
      <c r="E7186" s="5"/>
      <c r="F7186" s="5"/>
    </row>
    <row r="7187" spans="5:6" x14ac:dyDescent="0.25">
      <c r="E7187" s="5"/>
      <c r="F7187" s="5"/>
    </row>
    <row r="7188" spans="5:6" x14ac:dyDescent="0.25">
      <c r="E7188" s="5"/>
      <c r="F7188" s="5"/>
    </row>
    <row r="7189" spans="5:6" x14ac:dyDescent="0.25">
      <c r="E7189" s="5"/>
      <c r="F7189" s="5"/>
    </row>
    <row r="7190" spans="5:6" x14ac:dyDescent="0.25">
      <c r="E7190" s="5"/>
      <c r="F7190" s="5"/>
    </row>
    <row r="7191" spans="5:6" x14ac:dyDescent="0.25">
      <c r="E7191" s="5"/>
      <c r="F7191" s="5"/>
    </row>
    <row r="7192" spans="5:6" x14ac:dyDescent="0.25">
      <c r="E7192" s="5"/>
      <c r="F7192" s="5"/>
    </row>
    <row r="7193" spans="5:6" x14ac:dyDescent="0.25">
      <c r="E7193" s="5"/>
      <c r="F7193" s="5"/>
    </row>
    <row r="7194" spans="5:6" x14ac:dyDescent="0.25">
      <c r="E7194" s="5"/>
      <c r="F7194" s="5"/>
    </row>
    <row r="7195" spans="5:6" x14ac:dyDescent="0.25">
      <c r="E7195" s="5"/>
      <c r="F7195" s="5"/>
    </row>
    <row r="7196" spans="5:6" x14ac:dyDescent="0.25">
      <c r="E7196" s="5"/>
      <c r="F7196" s="5"/>
    </row>
    <row r="7197" spans="5:6" x14ac:dyDescent="0.25">
      <c r="E7197" s="5"/>
      <c r="F7197" s="5"/>
    </row>
    <row r="7198" spans="5:6" x14ac:dyDescent="0.25">
      <c r="E7198" s="5"/>
      <c r="F7198" s="5"/>
    </row>
    <row r="7199" spans="5:6" x14ac:dyDescent="0.25">
      <c r="E7199" s="5"/>
      <c r="F7199" s="5"/>
    </row>
    <row r="7200" spans="5:6" x14ac:dyDescent="0.25">
      <c r="E7200" s="5"/>
      <c r="F7200" s="5"/>
    </row>
    <row r="7201" spans="5:6" x14ac:dyDescent="0.25">
      <c r="E7201" s="5"/>
      <c r="F7201" s="5"/>
    </row>
    <row r="7202" spans="5:6" x14ac:dyDescent="0.25">
      <c r="E7202" s="5"/>
      <c r="F7202" s="5"/>
    </row>
    <row r="7203" spans="5:6" x14ac:dyDescent="0.25">
      <c r="E7203" s="5"/>
      <c r="F7203" s="5"/>
    </row>
    <row r="7204" spans="5:6" x14ac:dyDescent="0.25">
      <c r="E7204" s="5"/>
      <c r="F7204" s="5"/>
    </row>
    <row r="7205" spans="5:6" x14ac:dyDescent="0.25">
      <c r="E7205" s="5"/>
      <c r="F7205" s="5"/>
    </row>
    <row r="7206" spans="5:6" x14ac:dyDescent="0.25">
      <c r="E7206" s="5"/>
      <c r="F7206" s="5"/>
    </row>
    <row r="7207" spans="5:6" x14ac:dyDescent="0.25">
      <c r="E7207" s="5"/>
      <c r="F7207" s="5"/>
    </row>
    <row r="7208" spans="5:6" x14ac:dyDescent="0.25">
      <c r="E7208" s="5"/>
      <c r="F7208" s="5"/>
    </row>
    <row r="7209" spans="5:6" x14ac:dyDescent="0.25">
      <c r="E7209" s="5"/>
      <c r="F7209" s="5"/>
    </row>
    <row r="7210" spans="5:6" x14ac:dyDescent="0.25">
      <c r="E7210" s="5"/>
      <c r="F7210" s="5"/>
    </row>
    <row r="7211" spans="5:6" x14ac:dyDescent="0.25">
      <c r="E7211" s="5"/>
      <c r="F7211" s="5"/>
    </row>
    <row r="7212" spans="5:6" x14ac:dyDescent="0.25">
      <c r="E7212" s="5"/>
      <c r="F7212" s="5"/>
    </row>
    <row r="7213" spans="5:6" x14ac:dyDescent="0.25">
      <c r="E7213" s="5"/>
      <c r="F7213" s="5"/>
    </row>
    <row r="7214" spans="5:6" x14ac:dyDescent="0.25">
      <c r="E7214" s="5"/>
      <c r="F7214" s="5"/>
    </row>
    <row r="7215" spans="5:6" x14ac:dyDescent="0.25">
      <c r="E7215" s="5"/>
      <c r="F7215" s="5"/>
    </row>
    <row r="7216" spans="5:6" x14ac:dyDescent="0.25">
      <c r="E7216" s="5"/>
      <c r="F7216" s="5"/>
    </row>
    <row r="7217" spans="5:6" x14ac:dyDescent="0.25">
      <c r="E7217" s="5"/>
      <c r="F7217" s="5"/>
    </row>
    <row r="7218" spans="5:6" x14ac:dyDescent="0.25">
      <c r="E7218" s="5"/>
      <c r="F7218" s="5"/>
    </row>
    <row r="7219" spans="5:6" x14ac:dyDescent="0.25">
      <c r="E7219" s="5"/>
      <c r="F7219" s="5"/>
    </row>
    <row r="7220" spans="5:6" x14ac:dyDescent="0.25">
      <c r="E7220" s="5"/>
      <c r="F7220" s="5"/>
    </row>
    <row r="7221" spans="5:6" x14ac:dyDescent="0.25">
      <c r="E7221" s="5"/>
      <c r="F7221" s="5"/>
    </row>
    <row r="7222" spans="5:6" x14ac:dyDescent="0.25">
      <c r="E7222" s="5"/>
      <c r="F7222" s="5"/>
    </row>
    <row r="7223" spans="5:6" x14ac:dyDescent="0.25">
      <c r="E7223" s="5"/>
      <c r="F7223" s="5"/>
    </row>
    <row r="7224" spans="5:6" x14ac:dyDescent="0.25">
      <c r="E7224" s="5"/>
      <c r="F7224" s="5"/>
    </row>
    <row r="7225" spans="5:6" x14ac:dyDescent="0.25">
      <c r="E7225" s="5"/>
      <c r="F7225" s="5"/>
    </row>
    <row r="7226" spans="5:6" x14ac:dyDescent="0.25">
      <c r="E7226" s="5"/>
      <c r="F7226" s="5"/>
    </row>
    <row r="7227" spans="5:6" x14ac:dyDescent="0.25">
      <c r="E7227" s="5"/>
      <c r="F7227" s="5"/>
    </row>
    <row r="7228" spans="5:6" x14ac:dyDescent="0.25">
      <c r="E7228" s="5"/>
      <c r="F7228" s="5"/>
    </row>
    <row r="7229" spans="5:6" x14ac:dyDescent="0.25">
      <c r="E7229" s="5"/>
      <c r="F7229" s="5"/>
    </row>
    <row r="7230" spans="5:6" x14ac:dyDescent="0.25">
      <c r="E7230" s="5"/>
      <c r="F7230" s="5"/>
    </row>
    <row r="7231" spans="5:6" x14ac:dyDescent="0.25">
      <c r="E7231" s="5"/>
      <c r="F7231" s="5"/>
    </row>
    <row r="7232" spans="5:6" x14ac:dyDescent="0.25">
      <c r="E7232" s="5"/>
      <c r="F7232" s="5"/>
    </row>
    <row r="7233" spans="5:6" x14ac:dyDescent="0.25">
      <c r="E7233" s="5"/>
      <c r="F7233" s="5"/>
    </row>
    <row r="7234" spans="5:6" x14ac:dyDescent="0.25">
      <c r="E7234" s="5"/>
      <c r="F7234" s="5"/>
    </row>
    <row r="7235" spans="5:6" x14ac:dyDescent="0.25">
      <c r="E7235" s="5"/>
      <c r="F7235" s="5"/>
    </row>
    <row r="7236" spans="5:6" x14ac:dyDescent="0.25">
      <c r="E7236" s="5"/>
      <c r="F7236" s="5"/>
    </row>
    <row r="7237" spans="5:6" x14ac:dyDescent="0.25">
      <c r="E7237" s="5"/>
      <c r="F7237" s="5"/>
    </row>
    <row r="7238" spans="5:6" x14ac:dyDescent="0.25">
      <c r="E7238" s="5"/>
      <c r="F7238" s="5"/>
    </row>
    <row r="7239" spans="5:6" x14ac:dyDescent="0.25">
      <c r="E7239" s="5"/>
      <c r="F7239" s="5"/>
    </row>
    <row r="7240" spans="5:6" x14ac:dyDescent="0.25">
      <c r="E7240" s="5"/>
      <c r="F7240" s="5"/>
    </row>
    <row r="7241" spans="5:6" x14ac:dyDescent="0.25">
      <c r="E7241" s="5"/>
      <c r="F7241" s="5"/>
    </row>
    <row r="7242" spans="5:6" x14ac:dyDescent="0.25">
      <c r="E7242" s="5"/>
      <c r="F7242" s="5"/>
    </row>
    <row r="7243" spans="5:6" x14ac:dyDescent="0.25">
      <c r="E7243" s="5"/>
      <c r="F7243" s="5"/>
    </row>
    <row r="7244" spans="5:6" x14ac:dyDescent="0.25">
      <c r="E7244" s="5"/>
      <c r="F7244" s="5"/>
    </row>
    <row r="7245" spans="5:6" x14ac:dyDescent="0.25">
      <c r="E7245" s="5"/>
      <c r="F7245" s="5"/>
    </row>
    <row r="7246" spans="5:6" x14ac:dyDescent="0.25">
      <c r="E7246" s="5"/>
      <c r="F7246" s="5"/>
    </row>
    <row r="7247" spans="5:6" x14ac:dyDescent="0.25">
      <c r="E7247" s="5"/>
      <c r="F7247" s="5"/>
    </row>
    <row r="7248" spans="5:6" x14ac:dyDescent="0.25">
      <c r="E7248" s="5"/>
      <c r="F7248" s="5"/>
    </row>
    <row r="7249" spans="5:6" x14ac:dyDescent="0.25">
      <c r="E7249" s="5"/>
      <c r="F7249" s="5"/>
    </row>
    <row r="7250" spans="5:6" x14ac:dyDescent="0.25">
      <c r="E7250" s="5"/>
      <c r="F7250" s="5"/>
    </row>
    <row r="7251" spans="5:6" x14ac:dyDescent="0.25">
      <c r="E7251" s="5"/>
      <c r="F7251" s="5"/>
    </row>
    <row r="7252" spans="5:6" x14ac:dyDescent="0.25">
      <c r="E7252" s="5"/>
      <c r="F7252" s="5"/>
    </row>
    <row r="7253" spans="5:6" x14ac:dyDescent="0.25">
      <c r="E7253" s="5"/>
      <c r="F7253" s="5"/>
    </row>
    <row r="7254" spans="5:6" x14ac:dyDescent="0.25">
      <c r="E7254" s="5"/>
      <c r="F7254" s="5"/>
    </row>
    <row r="7255" spans="5:6" x14ac:dyDescent="0.25">
      <c r="E7255" s="5"/>
      <c r="F7255" s="5"/>
    </row>
    <row r="7256" spans="5:6" x14ac:dyDescent="0.25">
      <c r="E7256" s="5"/>
      <c r="F7256" s="5"/>
    </row>
    <row r="7257" spans="5:6" x14ac:dyDescent="0.25">
      <c r="E7257" s="5"/>
      <c r="F7257" s="5"/>
    </row>
    <row r="7258" spans="5:6" x14ac:dyDescent="0.25">
      <c r="E7258" s="5"/>
      <c r="F7258" s="5"/>
    </row>
    <row r="7259" spans="5:6" x14ac:dyDescent="0.25">
      <c r="E7259" s="5"/>
      <c r="F7259" s="5"/>
    </row>
    <row r="7260" spans="5:6" x14ac:dyDescent="0.25">
      <c r="E7260" s="5"/>
      <c r="F7260" s="5"/>
    </row>
    <row r="7261" spans="5:6" x14ac:dyDescent="0.25">
      <c r="E7261" s="5"/>
      <c r="F7261" s="5"/>
    </row>
    <row r="7262" spans="5:6" x14ac:dyDescent="0.25">
      <c r="E7262" s="5"/>
      <c r="F7262" s="5"/>
    </row>
    <row r="7263" spans="5:6" x14ac:dyDescent="0.25">
      <c r="E7263" s="5"/>
      <c r="F7263" s="5"/>
    </row>
    <row r="7264" spans="5:6" x14ac:dyDescent="0.25">
      <c r="E7264" s="5"/>
      <c r="F7264" s="5"/>
    </row>
    <row r="7265" spans="5:6" x14ac:dyDescent="0.25">
      <c r="E7265" s="5"/>
      <c r="F7265" s="5"/>
    </row>
    <row r="7266" spans="5:6" x14ac:dyDescent="0.25">
      <c r="E7266" s="5"/>
      <c r="F7266" s="5"/>
    </row>
    <row r="7267" spans="5:6" x14ac:dyDescent="0.25">
      <c r="E7267" s="5"/>
      <c r="F7267" s="5"/>
    </row>
    <row r="7268" spans="5:6" x14ac:dyDescent="0.25">
      <c r="E7268" s="5"/>
      <c r="F7268" s="5"/>
    </row>
    <row r="7269" spans="5:6" x14ac:dyDescent="0.25">
      <c r="E7269" s="5"/>
      <c r="F7269" s="5"/>
    </row>
    <row r="7270" spans="5:6" x14ac:dyDescent="0.25">
      <c r="E7270" s="5"/>
      <c r="F7270" s="5"/>
    </row>
    <row r="7271" spans="5:6" x14ac:dyDescent="0.25">
      <c r="E7271" s="5"/>
      <c r="F7271" s="5"/>
    </row>
    <row r="7272" spans="5:6" x14ac:dyDescent="0.25">
      <c r="E7272" s="5"/>
      <c r="F7272" s="5"/>
    </row>
    <row r="7273" spans="5:6" x14ac:dyDescent="0.25">
      <c r="E7273" s="5"/>
      <c r="F7273" s="5"/>
    </row>
    <row r="7274" spans="5:6" x14ac:dyDescent="0.25">
      <c r="E7274" s="5"/>
      <c r="F7274" s="5"/>
    </row>
    <row r="7275" spans="5:6" x14ac:dyDescent="0.25">
      <c r="E7275" s="5"/>
      <c r="F7275" s="5"/>
    </row>
    <row r="7276" spans="5:6" x14ac:dyDescent="0.25">
      <c r="E7276" s="5"/>
      <c r="F7276" s="5"/>
    </row>
    <row r="7277" spans="5:6" x14ac:dyDescent="0.25">
      <c r="E7277" s="5"/>
      <c r="F7277" s="5"/>
    </row>
    <row r="7278" spans="5:6" x14ac:dyDescent="0.25">
      <c r="E7278" s="5"/>
      <c r="F7278" s="5"/>
    </row>
    <row r="7279" spans="5:6" x14ac:dyDescent="0.25">
      <c r="E7279" s="5"/>
      <c r="F7279" s="5"/>
    </row>
    <row r="7280" spans="5:6" x14ac:dyDescent="0.25">
      <c r="E7280" s="5"/>
      <c r="F7280" s="5"/>
    </row>
    <row r="7281" spans="5:6" x14ac:dyDescent="0.25">
      <c r="E7281" s="5"/>
      <c r="F7281" s="5"/>
    </row>
    <row r="7282" spans="5:6" x14ac:dyDescent="0.25">
      <c r="E7282" s="5"/>
      <c r="F7282" s="5"/>
    </row>
    <row r="7283" spans="5:6" x14ac:dyDescent="0.25">
      <c r="E7283" s="5"/>
      <c r="F7283" s="5"/>
    </row>
    <row r="7284" spans="5:6" x14ac:dyDescent="0.25">
      <c r="E7284" s="5"/>
      <c r="F7284" s="5"/>
    </row>
    <row r="7285" spans="5:6" x14ac:dyDescent="0.25">
      <c r="E7285" s="5"/>
      <c r="F7285" s="5"/>
    </row>
    <row r="7286" spans="5:6" x14ac:dyDescent="0.25">
      <c r="E7286" s="5"/>
      <c r="F7286" s="5"/>
    </row>
    <row r="7287" spans="5:6" x14ac:dyDescent="0.25">
      <c r="E7287" s="5"/>
      <c r="F7287" s="5"/>
    </row>
    <row r="7288" spans="5:6" x14ac:dyDescent="0.25">
      <c r="E7288" s="5"/>
      <c r="F7288" s="5"/>
    </row>
    <row r="7289" spans="5:6" x14ac:dyDescent="0.25">
      <c r="E7289" s="5"/>
      <c r="F7289" s="5"/>
    </row>
    <row r="7290" spans="5:6" x14ac:dyDescent="0.25">
      <c r="E7290" s="5"/>
      <c r="F7290" s="5"/>
    </row>
    <row r="7291" spans="5:6" x14ac:dyDescent="0.25">
      <c r="E7291" s="5"/>
      <c r="F7291" s="5"/>
    </row>
    <row r="7292" spans="5:6" x14ac:dyDescent="0.25">
      <c r="E7292" s="5"/>
      <c r="F7292" s="5"/>
    </row>
    <row r="7293" spans="5:6" x14ac:dyDescent="0.25">
      <c r="E7293" s="5"/>
      <c r="F7293" s="5"/>
    </row>
    <row r="7294" spans="5:6" x14ac:dyDescent="0.25">
      <c r="E7294" s="5"/>
      <c r="F7294" s="5"/>
    </row>
    <row r="7295" spans="5:6" x14ac:dyDescent="0.25">
      <c r="E7295" s="5"/>
      <c r="F7295" s="5"/>
    </row>
    <row r="7296" spans="5:6" x14ac:dyDescent="0.25">
      <c r="E7296" s="5"/>
      <c r="F7296" s="5"/>
    </row>
    <row r="7297" spans="5:6" x14ac:dyDescent="0.25">
      <c r="E7297" s="5"/>
      <c r="F7297" s="5"/>
    </row>
    <row r="7298" spans="5:6" x14ac:dyDescent="0.25">
      <c r="E7298" s="5"/>
      <c r="F7298" s="5"/>
    </row>
    <row r="7299" spans="5:6" x14ac:dyDescent="0.25">
      <c r="E7299" s="5"/>
      <c r="F7299" s="5"/>
    </row>
    <row r="7300" spans="5:6" x14ac:dyDescent="0.25">
      <c r="E7300" s="5"/>
      <c r="F7300" s="5"/>
    </row>
    <row r="7301" spans="5:6" x14ac:dyDescent="0.25">
      <c r="E7301" s="5"/>
      <c r="F7301" s="5"/>
    </row>
    <row r="7302" spans="5:6" x14ac:dyDescent="0.25">
      <c r="E7302" s="5"/>
      <c r="F7302" s="5"/>
    </row>
    <row r="7303" spans="5:6" x14ac:dyDescent="0.25">
      <c r="E7303" s="5"/>
      <c r="F7303" s="5"/>
    </row>
    <row r="7304" spans="5:6" x14ac:dyDescent="0.25">
      <c r="E7304" s="5"/>
      <c r="F7304" s="5"/>
    </row>
    <row r="7305" spans="5:6" x14ac:dyDescent="0.25">
      <c r="E7305" s="5"/>
      <c r="F7305" s="5"/>
    </row>
    <row r="7306" spans="5:6" x14ac:dyDescent="0.25">
      <c r="E7306" s="5"/>
      <c r="F7306" s="5"/>
    </row>
    <row r="7307" spans="5:6" x14ac:dyDescent="0.25">
      <c r="E7307" s="5"/>
      <c r="F7307" s="5"/>
    </row>
    <row r="7308" spans="5:6" x14ac:dyDescent="0.25">
      <c r="E7308" s="5"/>
      <c r="F7308" s="5"/>
    </row>
    <row r="7309" spans="5:6" x14ac:dyDescent="0.25">
      <c r="E7309" s="5"/>
      <c r="F7309" s="5"/>
    </row>
    <row r="7310" spans="5:6" x14ac:dyDescent="0.25">
      <c r="E7310" s="5"/>
      <c r="F7310" s="5"/>
    </row>
    <row r="7311" spans="5:6" x14ac:dyDescent="0.25">
      <c r="E7311" s="5"/>
      <c r="F7311" s="5"/>
    </row>
    <row r="7312" spans="5:6" x14ac:dyDescent="0.25">
      <c r="E7312" s="5"/>
      <c r="F7312" s="5"/>
    </row>
    <row r="7313" spans="5:6" x14ac:dyDescent="0.25">
      <c r="E7313" s="5"/>
      <c r="F7313" s="5"/>
    </row>
    <row r="7314" spans="5:6" x14ac:dyDescent="0.25">
      <c r="E7314" s="5"/>
      <c r="F7314" s="5"/>
    </row>
    <row r="7315" spans="5:6" x14ac:dyDescent="0.25">
      <c r="E7315" s="5"/>
      <c r="F7315" s="5"/>
    </row>
    <row r="7316" spans="5:6" x14ac:dyDescent="0.25">
      <c r="E7316" s="5"/>
      <c r="F7316" s="5"/>
    </row>
    <row r="7317" spans="5:6" x14ac:dyDescent="0.25">
      <c r="E7317" s="5"/>
      <c r="F7317" s="5"/>
    </row>
    <row r="7318" spans="5:6" x14ac:dyDescent="0.25">
      <c r="E7318" s="5"/>
      <c r="F7318" s="5"/>
    </row>
    <row r="7319" spans="5:6" x14ac:dyDescent="0.25">
      <c r="E7319" s="5"/>
      <c r="F7319" s="5"/>
    </row>
    <row r="7320" spans="5:6" x14ac:dyDescent="0.25">
      <c r="E7320" s="5"/>
      <c r="F7320" s="5"/>
    </row>
    <row r="7321" spans="5:6" x14ac:dyDescent="0.25">
      <c r="E7321" s="5"/>
      <c r="F7321" s="5"/>
    </row>
    <row r="7322" spans="5:6" x14ac:dyDescent="0.25">
      <c r="E7322" s="5"/>
      <c r="F7322" s="5"/>
    </row>
    <row r="7323" spans="5:6" x14ac:dyDescent="0.25">
      <c r="E7323" s="5"/>
      <c r="F7323" s="5"/>
    </row>
    <row r="7324" spans="5:6" x14ac:dyDescent="0.25">
      <c r="E7324" s="5"/>
      <c r="F7324" s="5"/>
    </row>
    <row r="7325" spans="5:6" x14ac:dyDescent="0.25">
      <c r="E7325" s="5"/>
      <c r="F7325" s="5"/>
    </row>
    <row r="7326" spans="5:6" x14ac:dyDescent="0.25">
      <c r="E7326" s="5"/>
      <c r="F7326" s="5"/>
    </row>
    <row r="7327" spans="5:6" x14ac:dyDescent="0.25">
      <c r="E7327" s="5"/>
      <c r="F7327" s="5"/>
    </row>
    <row r="7328" spans="5:6" x14ac:dyDescent="0.25">
      <c r="E7328" s="5"/>
      <c r="F7328" s="5"/>
    </row>
    <row r="7329" spans="5:11" x14ac:dyDescent="0.25">
      <c r="E7329" s="5"/>
      <c r="F7329" s="5"/>
    </row>
    <row r="7330" spans="5:11" x14ac:dyDescent="0.25">
      <c r="E7330" s="5"/>
      <c r="F7330" s="5"/>
    </row>
    <row r="7331" spans="5:11" x14ac:dyDescent="0.25">
      <c r="E7331" s="5"/>
      <c r="F7331" s="5"/>
    </row>
    <row r="7332" spans="5:11" x14ac:dyDescent="0.25">
      <c r="E7332" s="5"/>
      <c r="F7332" s="5"/>
    </row>
    <row r="7333" spans="5:11" x14ac:dyDescent="0.25">
      <c r="E7333" s="5"/>
      <c r="F7333" s="5"/>
    </row>
    <row r="7334" spans="5:11" x14ac:dyDescent="0.25">
      <c r="E7334" s="5"/>
      <c r="F7334" s="5"/>
    </row>
    <row r="7335" spans="5:11" x14ac:dyDescent="0.25">
      <c r="E7335" s="5"/>
      <c r="F7335" s="5"/>
    </row>
    <row r="7336" spans="5:11" x14ac:dyDescent="0.25">
      <c r="E7336" s="5"/>
      <c r="F7336" s="5"/>
    </row>
    <row r="7337" spans="5:11" x14ac:dyDescent="0.25">
      <c r="E7337" s="5"/>
      <c r="F7337" s="5"/>
    </row>
    <row r="7338" spans="5:11" x14ac:dyDescent="0.25">
      <c r="E7338" s="5"/>
      <c r="F7338" s="5"/>
    </row>
    <row r="7339" spans="5:11" x14ac:dyDescent="0.25">
      <c r="E7339" s="5"/>
      <c r="F7339" s="5"/>
      <c r="K7339" s="5"/>
    </row>
    <row r="7340" spans="5:11" x14ac:dyDescent="0.25">
      <c r="E7340" s="5"/>
      <c r="F7340" s="5"/>
    </row>
    <row r="7341" spans="5:11" x14ac:dyDescent="0.25">
      <c r="E7341" s="5"/>
      <c r="F7341" s="5"/>
    </row>
    <row r="7342" spans="5:11" x14ac:dyDescent="0.25">
      <c r="E7342" s="5"/>
      <c r="F7342" s="5"/>
    </row>
    <row r="7343" spans="5:11" x14ac:dyDescent="0.25">
      <c r="E7343" s="5"/>
      <c r="F7343" s="5"/>
    </row>
    <row r="7344" spans="5:11" x14ac:dyDescent="0.25">
      <c r="E7344" s="5"/>
      <c r="F7344" s="5"/>
    </row>
    <row r="7345" spans="5:6" x14ac:dyDescent="0.25">
      <c r="E7345" s="5"/>
      <c r="F7345" s="5"/>
    </row>
    <row r="7346" spans="5:6" x14ac:dyDescent="0.25">
      <c r="E7346" s="5"/>
      <c r="F7346" s="5"/>
    </row>
    <row r="7347" spans="5:6" x14ac:dyDescent="0.25">
      <c r="E7347" s="5"/>
      <c r="F7347" s="5"/>
    </row>
    <row r="7348" spans="5:6" x14ac:dyDescent="0.25">
      <c r="E7348" s="5"/>
      <c r="F7348" s="5"/>
    </row>
    <row r="7349" spans="5:6" x14ac:dyDescent="0.25">
      <c r="E7349" s="5"/>
      <c r="F7349" s="5"/>
    </row>
    <row r="7350" spans="5:6" x14ac:dyDescent="0.25">
      <c r="E7350" s="5"/>
      <c r="F7350" s="5"/>
    </row>
    <row r="7351" spans="5:6" x14ac:dyDescent="0.25">
      <c r="E7351" s="5"/>
      <c r="F7351" s="5"/>
    </row>
    <row r="7352" spans="5:6" x14ac:dyDescent="0.25">
      <c r="E7352" s="5"/>
      <c r="F7352" s="5"/>
    </row>
    <row r="7353" spans="5:6" x14ac:dyDescent="0.25">
      <c r="E7353" s="5"/>
      <c r="F7353" s="5"/>
    </row>
    <row r="7354" spans="5:6" x14ac:dyDescent="0.25">
      <c r="E7354" s="5"/>
      <c r="F7354" s="5"/>
    </row>
    <row r="7355" spans="5:6" x14ac:dyDescent="0.25">
      <c r="E7355" s="5"/>
      <c r="F7355" s="5"/>
    </row>
    <row r="7356" spans="5:6" x14ac:dyDescent="0.25">
      <c r="E7356" s="5"/>
      <c r="F7356" s="5"/>
    </row>
    <row r="7357" spans="5:6" x14ac:dyDescent="0.25">
      <c r="E7357" s="5"/>
      <c r="F7357" s="5"/>
    </row>
    <row r="7358" spans="5:6" x14ac:dyDescent="0.25">
      <c r="E7358" s="5"/>
      <c r="F7358" s="5"/>
    </row>
    <row r="7359" spans="5:6" x14ac:dyDescent="0.25">
      <c r="E7359" s="5"/>
      <c r="F7359" s="5"/>
    </row>
    <row r="7360" spans="5:6" x14ac:dyDescent="0.25">
      <c r="E7360" s="5"/>
      <c r="F7360" s="5"/>
    </row>
    <row r="7361" spans="5:17" x14ac:dyDescent="0.25">
      <c r="E7361" s="5"/>
      <c r="F7361" s="5"/>
    </row>
    <row r="7362" spans="5:17" x14ac:dyDescent="0.25">
      <c r="E7362" s="5"/>
      <c r="F7362" s="5"/>
    </row>
    <row r="7363" spans="5:17" x14ac:dyDescent="0.25">
      <c r="E7363" s="5"/>
      <c r="F7363" s="5"/>
    </row>
    <row r="7364" spans="5:17" x14ac:dyDescent="0.25">
      <c r="E7364" s="5"/>
      <c r="F7364" s="5"/>
      <c r="H7364" s="5"/>
      <c r="I7364" s="5"/>
      <c r="Q7364" s="5"/>
    </row>
    <row r="7365" spans="5:17" x14ac:dyDescent="0.25">
      <c r="E7365" s="5"/>
      <c r="F7365" s="5"/>
      <c r="M7365" s="5"/>
    </row>
    <row r="7366" spans="5:17" x14ac:dyDescent="0.25">
      <c r="E7366" s="5"/>
      <c r="F7366" s="5"/>
    </row>
    <row r="7367" spans="5:17" x14ac:dyDescent="0.25">
      <c r="E7367" s="5"/>
      <c r="F7367" s="5"/>
    </row>
    <row r="7368" spans="5:17" x14ac:dyDescent="0.25">
      <c r="E7368" s="5"/>
      <c r="F7368" s="5"/>
    </row>
    <row r="7369" spans="5:17" x14ac:dyDescent="0.25">
      <c r="E7369" s="5"/>
      <c r="F7369" s="5"/>
    </row>
    <row r="7370" spans="5:17" x14ac:dyDescent="0.25">
      <c r="E7370" s="5"/>
      <c r="F7370" s="5"/>
    </row>
    <row r="7371" spans="5:17" x14ac:dyDescent="0.25">
      <c r="E7371" s="5"/>
      <c r="F7371" s="5"/>
    </row>
    <row r="7372" spans="5:17" x14ac:dyDescent="0.25">
      <c r="E7372" s="5"/>
      <c r="F7372" s="5"/>
    </row>
    <row r="7373" spans="5:17" x14ac:dyDescent="0.25">
      <c r="E7373" s="5"/>
      <c r="F7373" s="5"/>
    </row>
    <row r="7374" spans="5:17" x14ac:dyDescent="0.25">
      <c r="E7374" s="5"/>
      <c r="F7374" s="5"/>
    </row>
    <row r="7375" spans="5:17" x14ac:dyDescent="0.25">
      <c r="E7375" s="5"/>
      <c r="F7375" s="5"/>
    </row>
    <row r="7376" spans="5:17" x14ac:dyDescent="0.25">
      <c r="E7376" s="5"/>
      <c r="F7376" s="5"/>
    </row>
    <row r="7377" spans="5:6" x14ac:dyDescent="0.25">
      <c r="E7377" s="5"/>
      <c r="F7377" s="5"/>
    </row>
    <row r="7378" spans="5:6" x14ac:dyDescent="0.25">
      <c r="E7378" s="5"/>
      <c r="F7378" s="5"/>
    </row>
    <row r="7379" spans="5:6" x14ac:dyDescent="0.25">
      <c r="E7379" s="5"/>
      <c r="F7379" s="5"/>
    </row>
    <row r="7380" spans="5:6" x14ac:dyDescent="0.25">
      <c r="E7380" s="5"/>
      <c r="F7380" s="5"/>
    </row>
    <row r="7381" spans="5:6" x14ac:dyDescent="0.25">
      <c r="E7381" s="5"/>
      <c r="F7381" s="5"/>
    </row>
    <row r="7382" spans="5:6" x14ac:dyDescent="0.25">
      <c r="E7382" s="5"/>
      <c r="F7382" s="5"/>
    </row>
    <row r="7383" spans="5:6" x14ac:dyDescent="0.25">
      <c r="E7383" s="5"/>
      <c r="F7383" s="5"/>
    </row>
    <row r="7384" spans="5:6" x14ac:dyDescent="0.25">
      <c r="E7384" s="5"/>
      <c r="F7384" s="5"/>
    </row>
    <row r="7385" spans="5:6" x14ac:dyDescent="0.25">
      <c r="E7385" s="5"/>
      <c r="F7385" s="5"/>
    </row>
    <row r="7386" spans="5:6" x14ac:dyDescent="0.25">
      <c r="E7386" s="5"/>
      <c r="F7386" s="5"/>
    </row>
    <row r="7387" spans="5:6" x14ac:dyDescent="0.25">
      <c r="E7387" s="5"/>
      <c r="F7387" s="5"/>
    </row>
    <row r="7388" spans="5:6" x14ac:dyDescent="0.25">
      <c r="E7388" s="5"/>
      <c r="F7388" s="5"/>
    </row>
    <row r="7389" spans="5:6" x14ac:dyDescent="0.25">
      <c r="E7389" s="5"/>
      <c r="F7389" s="5"/>
    </row>
    <row r="7390" spans="5:6" x14ac:dyDescent="0.25">
      <c r="E7390" s="5"/>
      <c r="F7390" s="5"/>
    </row>
    <row r="7391" spans="5:6" x14ac:dyDescent="0.25">
      <c r="E7391" s="5"/>
      <c r="F7391" s="5"/>
    </row>
    <row r="7392" spans="5:6" x14ac:dyDescent="0.25">
      <c r="E7392" s="5"/>
      <c r="F7392" s="5"/>
    </row>
    <row r="7393" spans="5:6" x14ac:dyDescent="0.25">
      <c r="E7393" s="5"/>
      <c r="F7393" s="5"/>
    </row>
    <row r="7394" spans="5:6" x14ac:dyDescent="0.25">
      <c r="E7394" s="5"/>
      <c r="F7394" s="5"/>
    </row>
    <row r="7395" spans="5:6" x14ac:dyDescent="0.25">
      <c r="E7395" s="5"/>
      <c r="F7395" s="5"/>
    </row>
    <row r="7396" spans="5:6" x14ac:dyDescent="0.25">
      <c r="E7396" s="5"/>
      <c r="F7396" s="5"/>
    </row>
    <row r="7397" spans="5:6" x14ac:dyDescent="0.25">
      <c r="E7397" s="5"/>
      <c r="F7397" s="5"/>
    </row>
    <row r="7398" spans="5:6" x14ac:dyDescent="0.25">
      <c r="E7398" s="5"/>
      <c r="F7398" s="5"/>
    </row>
    <row r="7399" spans="5:6" x14ac:dyDescent="0.25">
      <c r="E7399" s="5"/>
      <c r="F7399" s="5"/>
    </row>
    <row r="7400" spans="5:6" x14ac:dyDescent="0.25">
      <c r="E7400" s="5"/>
      <c r="F7400" s="5"/>
    </row>
    <row r="7401" spans="5:6" x14ac:dyDescent="0.25">
      <c r="E7401" s="5"/>
      <c r="F7401" s="5"/>
    </row>
    <row r="7402" spans="5:6" x14ac:dyDescent="0.25">
      <c r="E7402" s="5"/>
      <c r="F7402" s="5"/>
    </row>
    <row r="7403" spans="5:6" x14ac:dyDescent="0.25">
      <c r="E7403" s="5"/>
      <c r="F7403" s="5"/>
    </row>
    <row r="7404" spans="5:6" x14ac:dyDescent="0.25">
      <c r="E7404" s="5"/>
      <c r="F7404" s="5"/>
    </row>
    <row r="7405" spans="5:6" x14ac:dyDescent="0.25">
      <c r="E7405" s="5"/>
      <c r="F7405" s="5"/>
    </row>
    <row r="7406" spans="5:6" x14ac:dyDescent="0.25">
      <c r="E7406" s="5"/>
      <c r="F7406" s="5"/>
    </row>
    <row r="7407" spans="5:6" x14ac:dyDescent="0.25">
      <c r="E7407" s="5"/>
      <c r="F7407" s="5"/>
    </row>
    <row r="7408" spans="5:6" x14ac:dyDescent="0.25">
      <c r="E7408" s="5"/>
      <c r="F7408" s="5"/>
    </row>
    <row r="7409" spans="5:6" x14ac:dyDescent="0.25">
      <c r="E7409" s="5"/>
      <c r="F7409" s="5"/>
    </row>
    <row r="7410" spans="5:6" x14ac:dyDescent="0.25">
      <c r="E7410" s="5"/>
      <c r="F7410" s="5"/>
    </row>
    <row r="7411" spans="5:6" x14ac:dyDescent="0.25">
      <c r="E7411" s="5"/>
      <c r="F7411" s="5"/>
    </row>
    <row r="7412" spans="5:6" x14ac:dyDescent="0.25">
      <c r="E7412" s="5"/>
      <c r="F7412" s="5"/>
    </row>
    <row r="7413" spans="5:6" x14ac:dyDescent="0.25">
      <c r="E7413" s="5"/>
      <c r="F7413" s="5"/>
    </row>
    <row r="7414" spans="5:6" x14ac:dyDescent="0.25">
      <c r="E7414" s="5"/>
      <c r="F7414" s="5"/>
    </row>
    <row r="7415" spans="5:6" x14ac:dyDescent="0.25">
      <c r="E7415" s="5"/>
      <c r="F7415" s="5"/>
    </row>
    <row r="7416" spans="5:6" x14ac:dyDescent="0.25">
      <c r="E7416" s="5"/>
      <c r="F7416" s="5"/>
    </row>
    <row r="7417" spans="5:6" x14ac:dyDescent="0.25">
      <c r="E7417" s="5"/>
      <c r="F7417" s="5"/>
    </row>
    <row r="7418" spans="5:6" x14ac:dyDescent="0.25">
      <c r="E7418" s="5"/>
      <c r="F7418" s="5"/>
    </row>
    <row r="7419" spans="5:6" x14ac:dyDescent="0.25">
      <c r="E7419" s="5"/>
      <c r="F7419" s="5"/>
    </row>
    <row r="7420" spans="5:6" x14ac:dyDescent="0.25">
      <c r="E7420" s="5"/>
      <c r="F7420" s="5"/>
    </row>
    <row r="7421" spans="5:6" x14ac:dyDescent="0.25">
      <c r="E7421" s="5"/>
      <c r="F7421" s="5"/>
    </row>
    <row r="7422" spans="5:6" x14ac:dyDescent="0.25">
      <c r="E7422" s="5"/>
      <c r="F7422" s="5"/>
    </row>
    <row r="7423" spans="5:6" x14ac:dyDescent="0.25">
      <c r="E7423" s="5"/>
      <c r="F7423" s="5"/>
    </row>
    <row r="7424" spans="5:6" x14ac:dyDescent="0.25">
      <c r="E7424" s="5"/>
      <c r="F7424" s="5"/>
    </row>
    <row r="7425" spans="5:6" x14ac:dyDescent="0.25">
      <c r="E7425" s="5"/>
      <c r="F7425" s="5"/>
    </row>
    <row r="7426" spans="5:6" x14ac:dyDescent="0.25">
      <c r="E7426" s="5"/>
      <c r="F7426" s="5"/>
    </row>
    <row r="7427" spans="5:6" x14ac:dyDescent="0.25">
      <c r="E7427" s="5"/>
      <c r="F7427" s="5"/>
    </row>
    <row r="7428" spans="5:6" x14ac:dyDescent="0.25">
      <c r="E7428" s="5"/>
      <c r="F7428" s="5"/>
    </row>
    <row r="7429" spans="5:6" x14ac:dyDescent="0.25">
      <c r="E7429" s="5"/>
      <c r="F7429" s="5"/>
    </row>
    <row r="7430" spans="5:6" x14ac:dyDescent="0.25">
      <c r="E7430" s="5"/>
      <c r="F7430" s="5"/>
    </row>
    <row r="7431" spans="5:6" x14ac:dyDescent="0.25">
      <c r="E7431" s="5"/>
      <c r="F7431" s="5"/>
    </row>
    <row r="7432" spans="5:6" x14ac:dyDescent="0.25">
      <c r="E7432" s="5"/>
      <c r="F7432" s="5"/>
    </row>
    <row r="7433" spans="5:6" x14ac:dyDescent="0.25">
      <c r="E7433" s="5"/>
      <c r="F7433" s="5"/>
    </row>
    <row r="7434" spans="5:6" x14ac:dyDescent="0.25">
      <c r="E7434" s="5"/>
      <c r="F7434" s="5"/>
    </row>
    <row r="7435" spans="5:6" x14ac:dyDescent="0.25">
      <c r="E7435" s="5"/>
      <c r="F7435" s="5"/>
    </row>
    <row r="7436" spans="5:6" x14ac:dyDescent="0.25">
      <c r="E7436" s="5"/>
      <c r="F7436" s="5"/>
    </row>
    <row r="7437" spans="5:6" x14ac:dyDescent="0.25">
      <c r="E7437" s="5"/>
      <c r="F7437" s="5"/>
    </row>
    <row r="7438" spans="5:6" x14ac:dyDescent="0.25">
      <c r="E7438" s="5"/>
      <c r="F7438" s="5"/>
    </row>
    <row r="7439" spans="5:6" x14ac:dyDescent="0.25">
      <c r="E7439" s="5"/>
      <c r="F7439" s="5"/>
    </row>
    <row r="7440" spans="5:6" x14ac:dyDescent="0.25">
      <c r="E7440" s="5"/>
      <c r="F7440" s="5"/>
    </row>
    <row r="7441" spans="5:6" x14ac:dyDescent="0.25">
      <c r="E7441" s="5"/>
      <c r="F7441" s="5"/>
    </row>
    <row r="7442" spans="5:6" x14ac:dyDescent="0.25">
      <c r="E7442" s="5"/>
      <c r="F7442" s="5"/>
    </row>
    <row r="7443" spans="5:6" x14ac:dyDescent="0.25">
      <c r="E7443" s="5"/>
      <c r="F7443" s="5"/>
    </row>
    <row r="7444" spans="5:6" x14ac:dyDescent="0.25">
      <c r="E7444" s="5"/>
      <c r="F7444" s="5"/>
    </row>
    <row r="7445" spans="5:6" x14ac:dyDescent="0.25">
      <c r="E7445" s="5"/>
      <c r="F7445" s="5"/>
    </row>
    <row r="7446" spans="5:6" x14ac:dyDescent="0.25">
      <c r="E7446" s="5"/>
      <c r="F7446" s="5"/>
    </row>
    <row r="7447" spans="5:6" x14ac:dyDescent="0.25">
      <c r="E7447" s="5"/>
      <c r="F7447" s="5"/>
    </row>
    <row r="7448" spans="5:6" x14ac:dyDescent="0.25">
      <c r="E7448" s="5"/>
      <c r="F7448" s="5"/>
    </row>
    <row r="7449" spans="5:6" x14ac:dyDescent="0.25">
      <c r="E7449" s="5"/>
      <c r="F7449" s="5"/>
    </row>
    <row r="7450" spans="5:6" x14ac:dyDescent="0.25">
      <c r="E7450" s="5"/>
      <c r="F7450" s="5"/>
    </row>
    <row r="7451" spans="5:6" x14ac:dyDescent="0.25">
      <c r="E7451" s="5"/>
      <c r="F7451" s="5"/>
    </row>
    <row r="7452" spans="5:6" x14ac:dyDescent="0.25">
      <c r="E7452" s="5"/>
      <c r="F7452" s="5"/>
    </row>
    <row r="7453" spans="5:6" x14ac:dyDescent="0.25">
      <c r="E7453" s="5"/>
      <c r="F7453" s="5"/>
    </row>
    <row r="7454" spans="5:6" x14ac:dyDescent="0.25">
      <c r="E7454" s="5"/>
      <c r="F7454" s="5"/>
    </row>
    <row r="7455" spans="5:6" x14ac:dyDescent="0.25">
      <c r="E7455" s="5"/>
      <c r="F7455" s="5"/>
    </row>
    <row r="7456" spans="5:6" x14ac:dyDescent="0.25">
      <c r="E7456" s="5"/>
      <c r="F7456" s="5"/>
    </row>
    <row r="7457" spans="5:6" x14ac:dyDescent="0.25">
      <c r="E7457" s="5"/>
      <c r="F7457" s="5"/>
    </row>
    <row r="7458" spans="5:6" x14ac:dyDescent="0.25">
      <c r="E7458" s="5"/>
      <c r="F7458" s="5"/>
    </row>
    <row r="7459" spans="5:6" x14ac:dyDescent="0.25">
      <c r="E7459" s="5"/>
      <c r="F7459" s="5"/>
    </row>
    <row r="7460" spans="5:6" x14ac:dyDescent="0.25">
      <c r="E7460" s="5"/>
      <c r="F7460" s="5"/>
    </row>
    <row r="7461" spans="5:6" x14ac:dyDescent="0.25">
      <c r="E7461" s="5"/>
      <c r="F7461" s="5"/>
    </row>
    <row r="7462" spans="5:6" x14ac:dyDescent="0.25">
      <c r="E7462" s="5"/>
      <c r="F7462" s="5"/>
    </row>
    <row r="7463" spans="5:6" x14ac:dyDescent="0.25">
      <c r="E7463" s="5"/>
      <c r="F7463" s="5"/>
    </row>
    <row r="7464" spans="5:6" x14ac:dyDescent="0.25">
      <c r="E7464" s="5"/>
      <c r="F7464" s="5"/>
    </row>
    <row r="7465" spans="5:6" x14ac:dyDescent="0.25">
      <c r="E7465" s="5"/>
      <c r="F7465" s="5"/>
    </row>
    <row r="7466" spans="5:6" x14ac:dyDescent="0.25">
      <c r="E7466" s="5"/>
      <c r="F7466" s="5"/>
    </row>
    <row r="7467" spans="5:6" x14ac:dyDescent="0.25">
      <c r="E7467" s="5"/>
      <c r="F7467" s="5"/>
    </row>
    <row r="7468" spans="5:6" x14ac:dyDescent="0.25">
      <c r="E7468" s="5"/>
      <c r="F7468" s="5"/>
    </row>
    <row r="7469" spans="5:6" x14ac:dyDescent="0.25">
      <c r="E7469" s="5"/>
      <c r="F7469" s="5"/>
    </row>
    <row r="7470" spans="5:6" x14ac:dyDescent="0.25">
      <c r="E7470" s="5"/>
      <c r="F7470" s="5"/>
    </row>
    <row r="7471" spans="5:6" x14ac:dyDescent="0.25">
      <c r="E7471" s="5"/>
      <c r="F7471" s="5"/>
    </row>
    <row r="7472" spans="5:6" x14ac:dyDescent="0.25">
      <c r="E7472" s="5"/>
      <c r="F7472" s="5"/>
    </row>
    <row r="7473" spans="5:6" x14ac:dyDescent="0.25">
      <c r="E7473" s="5"/>
      <c r="F7473" s="5"/>
    </row>
    <row r="7474" spans="5:6" x14ac:dyDescent="0.25">
      <c r="E7474" s="5"/>
      <c r="F7474" s="5"/>
    </row>
    <row r="7475" spans="5:6" x14ac:dyDescent="0.25">
      <c r="E7475" s="5"/>
      <c r="F7475" s="5"/>
    </row>
    <row r="7476" spans="5:6" x14ac:dyDescent="0.25">
      <c r="E7476" s="5"/>
      <c r="F7476" s="5"/>
    </row>
    <row r="7477" spans="5:6" x14ac:dyDescent="0.25">
      <c r="E7477" s="5"/>
      <c r="F7477" s="5"/>
    </row>
    <row r="7478" spans="5:6" x14ac:dyDescent="0.25">
      <c r="E7478" s="5"/>
      <c r="F7478" s="5"/>
    </row>
    <row r="7479" spans="5:6" x14ac:dyDescent="0.25">
      <c r="E7479" s="5"/>
      <c r="F7479" s="5"/>
    </row>
    <row r="7480" spans="5:6" x14ac:dyDescent="0.25">
      <c r="E7480" s="5"/>
      <c r="F7480" s="5"/>
    </row>
    <row r="7481" spans="5:6" x14ac:dyDescent="0.25">
      <c r="E7481" s="5"/>
      <c r="F7481" s="5"/>
    </row>
    <row r="7482" spans="5:6" x14ac:dyDescent="0.25">
      <c r="E7482" s="5"/>
      <c r="F7482" s="5"/>
    </row>
    <row r="7483" spans="5:6" x14ac:dyDescent="0.25">
      <c r="E7483" s="5"/>
      <c r="F7483" s="5"/>
    </row>
    <row r="7484" spans="5:6" x14ac:dyDescent="0.25">
      <c r="E7484" s="5"/>
      <c r="F7484" s="5"/>
    </row>
    <row r="7485" spans="5:6" x14ac:dyDescent="0.25">
      <c r="E7485" s="5"/>
      <c r="F7485" s="5"/>
    </row>
    <row r="7486" spans="5:6" x14ac:dyDescent="0.25">
      <c r="E7486" s="5"/>
      <c r="F7486" s="5"/>
    </row>
    <row r="7487" spans="5:6" x14ac:dyDescent="0.25">
      <c r="E7487" s="5"/>
      <c r="F7487" s="5"/>
    </row>
    <row r="7488" spans="5:6" x14ac:dyDescent="0.25">
      <c r="E7488" s="5"/>
      <c r="F7488" s="5"/>
    </row>
    <row r="7489" spans="5:6" x14ac:dyDescent="0.25">
      <c r="E7489" s="5"/>
      <c r="F7489" s="5"/>
    </row>
    <row r="7490" spans="5:6" x14ac:dyDescent="0.25">
      <c r="E7490" s="5"/>
      <c r="F7490" s="5"/>
    </row>
    <row r="7491" spans="5:6" x14ac:dyDescent="0.25">
      <c r="E7491" s="5"/>
      <c r="F7491" s="5"/>
    </row>
    <row r="7492" spans="5:6" x14ac:dyDescent="0.25">
      <c r="E7492" s="5"/>
      <c r="F7492" s="5"/>
    </row>
    <row r="7493" spans="5:6" x14ac:dyDescent="0.25">
      <c r="E7493" s="5"/>
      <c r="F7493" s="5"/>
    </row>
    <row r="7494" spans="5:6" x14ac:dyDescent="0.25">
      <c r="E7494" s="5"/>
      <c r="F7494" s="5"/>
    </row>
    <row r="7495" spans="5:6" x14ac:dyDescent="0.25">
      <c r="E7495" s="5"/>
      <c r="F7495" s="5"/>
    </row>
    <row r="7496" spans="5:6" x14ac:dyDescent="0.25">
      <c r="E7496" s="5"/>
      <c r="F7496" s="5"/>
    </row>
    <row r="7497" spans="5:6" x14ac:dyDescent="0.25">
      <c r="E7497" s="5"/>
      <c r="F7497" s="5"/>
    </row>
    <row r="7498" spans="5:6" x14ac:dyDescent="0.25">
      <c r="E7498" s="5"/>
      <c r="F7498" s="5"/>
    </row>
    <row r="7499" spans="5:6" x14ac:dyDescent="0.25">
      <c r="E7499" s="5"/>
      <c r="F7499" s="5"/>
    </row>
    <row r="7500" spans="5:6" x14ac:dyDescent="0.25">
      <c r="E7500" s="5"/>
      <c r="F7500" s="5"/>
    </row>
    <row r="7501" spans="5:6" x14ac:dyDescent="0.25">
      <c r="E7501" s="5"/>
      <c r="F7501" s="5"/>
    </row>
    <row r="7502" spans="5:6" x14ac:dyDescent="0.25">
      <c r="E7502" s="5"/>
      <c r="F7502" s="5"/>
    </row>
    <row r="7503" spans="5:6" x14ac:dyDescent="0.25">
      <c r="E7503" s="5"/>
      <c r="F7503" s="5"/>
    </row>
    <row r="7504" spans="5:6" x14ac:dyDescent="0.25">
      <c r="E7504" s="5"/>
      <c r="F7504" s="5"/>
    </row>
    <row r="7505" spans="5:6" x14ac:dyDescent="0.25">
      <c r="E7505" s="5"/>
      <c r="F7505" s="5"/>
    </row>
    <row r="7506" spans="5:6" x14ac:dyDescent="0.25">
      <c r="E7506" s="5"/>
      <c r="F7506" s="5"/>
    </row>
    <row r="7507" spans="5:6" x14ac:dyDescent="0.25">
      <c r="E7507" s="5"/>
      <c r="F7507" s="5"/>
    </row>
    <row r="7508" spans="5:6" x14ac:dyDescent="0.25">
      <c r="E7508" s="5"/>
      <c r="F7508" s="5"/>
    </row>
    <row r="7509" spans="5:6" x14ac:dyDescent="0.25">
      <c r="E7509" s="5"/>
      <c r="F7509" s="5"/>
    </row>
    <row r="7510" spans="5:6" x14ac:dyDescent="0.25">
      <c r="E7510" s="5"/>
      <c r="F7510" s="5"/>
    </row>
    <row r="7511" spans="5:6" x14ac:dyDescent="0.25">
      <c r="E7511" s="5"/>
      <c r="F7511" s="5"/>
    </row>
    <row r="7512" spans="5:6" x14ac:dyDescent="0.25">
      <c r="E7512" s="5"/>
      <c r="F7512" s="5"/>
    </row>
    <row r="7513" spans="5:6" x14ac:dyDescent="0.25">
      <c r="E7513" s="5"/>
      <c r="F7513" s="5"/>
    </row>
    <row r="7514" spans="5:6" x14ac:dyDescent="0.25">
      <c r="E7514" s="5"/>
      <c r="F7514" s="5"/>
    </row>
    <row r="7515" spans="5:6" x14ac:dyDescent="0.25">
      <c r="E7515" s="5"/>
      <c r="F7515" s="5"/>
    </row>
    <row r="7516" spans="5:6" x14ac:dyDescent="0.25">
      <c r="E7516" s="5"/>
      <c r="F7516" s="5"/>
    </row>
    <row r="7517" spans="5:6" x14ac:dyDescent="0.25">
      <c r="E7517" s="5"/>
      <c r="F7517" s="5"/>
    </row>
    <row r="7518" spans="5:6" x14ac:dyDescent="0.25">
      <c r="E7518" s="5"/>
      <c r="F7518" s="5"/>
    </row>
    <row r="7519" spans="5:6" x14ac:dyDescent="0.25">
      <c r="E7519" s="5"/>
      <c r="F7519" s="5"/>
    </row>
    <row r="7520" spans="5:6" x14ac:dyDescent="0.25">
      <c r="E7520" s="5"/>
      <c r="F7520" s="5"/>
    </row>
    <row r="7521" spans="5:6" x14ac:dyDescent="0.25">
      <c r="E7521" s="5"/>
      <c r="F7521" s="5"/>
    </row>
    <row r="7522" spans="5:6" x14ac:dyDescent="0.25">
      <c r="E7522" s="5"/>
      <c r="F7522" s="5"/>
    </row>
    <row r="7523" spans="5:6" x14ac:dyDescent="0.25">
      <c r="E7523" s="5"/>
      <c r="F7523" s="5"/>
    </row>
    <row r="7524" spans="5:6" x14ac:dyDescent="0.25">
      <c r="E7524" s="5"/>
      <c r="F7524" s="5"/>
    </row>
    <row r="7525" spans="5:6" x14ac:dyDescent="0.25">
      <c r="E7525" s="5"/>
      <c r="F7525" s="5"/>
    </row>
    <row r="7526" spans="5:6" x14ac:dyDescent="0.25">
      <c r="E7526" s="5"/>
      <c r="F7526" s="5"/>
    </row>
    <row r="7527" spans="5:6" x14ac:dyDescent="0.25">
      <c r="E7527" s="5"/>
      <c r="F7527" s="5"/>
    </row>
    <row r="7528" spans="5:6" x14ac:dyDescent="0.25">
      <c r="E7528" s="5"/>
      <c r="F7528" s="5"/>
    </row>
    <row r="7529" spans="5:6" x14ac:dyDescent="0.25">
      <c r="E7529" s="5"/>
      <c r="F7529" s="5"/>
    </row>
    <row r="7530" spans="5:6" x14ac:dyDescent="0.25">
      <c r="E7530" s="5"/>
      <c r="F7530" s="5"/>
    </row>
    <row r="7531" spans="5:6" x14ac:dyDescent="0.25">
      <c r="E7531" s="5"/>
      <c r="F7531" s="5"/>
    </row>
    <row r="7532" spans="5:6" x14ac:dyDescent="0.25">
      <c r="E7532" s="5"/>
      <c r="F7532" s="5"/>
    </row>
    <row r="7533" spans="5:6" x14ac:dyDescent="0.25">
      <c r="E7533" s="5"/>
      <c r="F7533" s="5"/>
    </row>
    <row r="7534" spans="5:6" x14ac:dyDescent="0.25">
      <c r="E7534" s="5"/>
      <c r="F7534" s="5"/>
    </row>
    <row r="7535" spans="5:6" x14ac:dyDescent="0.25">
      <c r="E7535" s="5"/>
      <c r="F7535" s="5"/>
    </row>
    <row r="7536" spans="5:6" x14ac:dyDescent="0.25">
      <c r="E7536" s="5"/>
      <c r="F7536" s="5"/>
    </row>
    <row r="7537" spans="5:6" x14ac:dyDescent="0.25">
      <c r="E7537" s="5"/>
      <c r="F7537" s="5"/>
    </row>
    <row r="7538" spans="5:6" x14ac:dyDescent="0.25">
      <c r="E7538" s="5"/>
      <c r="F7538" s="5"/>
    </row>
    <row r="7539" spans="5:6" x14ac:dyDescent="0.25">
      <c r="E7539" s="5"/>
      <c r="F7539" s="5"/>
    </row>
    <row r="7540" spans="5:6" x14ac:dyDescent="0.25">
      <c r="E7540" s="5"/>
      <c r="F7540" s="5"/>
    </row>
    <row r="7541" spans="5:6" x14ac:dyDescent="0.25">
      <c r="E7541" s="5"/>
      <c r="F7541" s="5"/>
    </row>
    <row r="7542" spans="5:6" x14ac:dyDescent="0.25">
      <c r="E7542" s="5"/>
      <c r="F7542" s="5"/>
    </row>
    <row r="7543" spans="5:6" x14ac:dyDescent="0.25">
      <c r="E7543" s="5"/>
      <c r="F7543" s="5"/>
    </row>
    <row r="7544" spans="5:6" x14ac:dyDescent="0.25">
      <c r="E7544" s="5"/>
      <c r="F7544" s="5"/>
    </row>
    <row r="7545" spans="5:6" x14ac:dyDescent="0.25">
      <c r="E7545" s="5"/>
      <c r="F7545" s="5"/>
    </row>
    <row r="7546" spans="5:6" x14ac:dyDescent="0.25">
      <c r="E7546" s="5"/>
      <c r="F7546" s="5"/>
    </row>
    <row r="7547" spans="5:6" x14ac:dyDescent="0.25">
      <c r="E7547" s="5"/>
      <c r="F7547" s="5"/>
    </row>
    <row r="7548" spans="5:6" x14ac:dyDescent="0.25">
      <c r="E7548" s="5"/>
      <c r="F7548" s="5"/>
    </row>
    <row r="7549" spans="5:6" x14ac:dyDescent="0.25">
      <c r="E7549" s="5"/>
      <c r="F7549" s="5"/>
    </row>
    <row r="7550" spans="5:6" x14ac:dyDescent="0.25">
      <c r="E7550" s="5"/>
      <c r="F7550" s="5"/>
    </row>
    <row r="7551" spans="5:6" x14ac:dyDescent="0.25">
      <c r="E7551" s="5"/>
      <c r="F7551" s="5"/>
    </row>
    <row r="7552" spans="5:6" x14ac:dyDescent="0.25">
      <c r="E7552" s="5"/>
      <c r="F7552" s="5"/>
    </row>
    <row r="7553" spans="5:15" x14ac:dyDescent="0.25">
      <c r="E7553" s="5"/>
      <c r="F7553" s="5"/>
    </row>
    <row r="7554" spans="5:15" x14ac:dyDescent="0.25">
      <c r="E7554" s="5"/>
      <c r="F7554" s="5"/>
    </row>
    <row r="7555" spans="5:15" x14ac:dyDescent="0.25">
      <c r="E7555" s="5"/>
      <c r="F7555" s="5"/>
    </row>
    <row r="7556" spans="5:15" x14ac:dyDescent="0.25">
      <c r="E7556" s="5"/>
      <c r="F7556" s="5"/>
    </row>
    <row r="7557" spans="5:15" x14ac:dyDescent="0.25">
      <c r="E7557" s="5"/>
      <c r="F7557" s="5"/>
    </row>
    <row r="7558" spans="5:15" x14ac:dyDescent="0.25">
      <c r="E7558" s="5"/>
      <c r="F7558" s="5"/>
    </row>
    <row r="7559" spans="5:15" x14ac:dyDescent="0.25">
      <c r="E7559" s="5"/>
      <c r="F7559" s="5"/>
    </row>
    <row r="7560" spans="5:15" x14ac:dyDescent="0.25">
      <c r="E7560" s="5"/>
      <c r="F7560" s="5"/>
    </row>
    <row r="7561" spans="5:15" x14ac:dyDescent="0.25">
      <c r="E7561" s="5"/>
      <c r="F7561" s="5"/>
    </row>
    <row r="7562" spans="5:15" x14ac:dyDescent="0.25">
      <c r="E7562" s="5"/>
      <c r="F7562" s="5"/>
    </row>
    <row r="7563" spans="5:15" x14ac:dyDescent="0.25">
      <c r="E7563" s="5"/>
      <c r="F7563" s="5"/>
    </row>
    <row r="7564" spans="5:15" x14ac:dyDescent="0.25">
      <c r="E7564" s="5"/>
      <c r="F7564" s="5"/>
      <c r="O7564" s="5"/>
    </row>
    <row r="7565" spans="5:15" x14ac:dyDescent="0.25">
      <c r="E7565" s="5"/>
      <c r="F7565" s="5"/>
    </row>
    <row r="7566" spans="5:15" x14ac:dyDescent="0.25">
      <c r="E7566" s="5"/>
      <c r="F7566" s="5"/>
    </row>
    <row r="7567" spans="5:15" x14ac:dyDescent="0.25">
      <c r="E7567" s="5"/>
      <c r="F7567" s="5"/>
    </row>
    <row r="7568" spans="5:15" x14ac:dyDescent="0.25">
      <c r="E7568" s="5"/>
      <c r="F7568" s="5"/>
    </row>
    <row r="7569" spans="5:6" x14ac:dyDescent="0.25">
      <c r="E7569" s="5"/>
      <c r="F7569" s="5"/>
    </row>
    <row r="7570" spans="5:6" x14ac:dyDescent="0.25">
      <c r="E7570" s="5"/>
      <c r="F7570" s="5"/>
    </row>
    <row r="7571" spans="5:6" x14ac:dyDescent="0.25">
      <c r="E7571" s="5"/>
      <c r="F7571" s="5"/>
    </row>
    <row r="7572" spans="5:6" x14ac:dyDescent="0.25">
      <c r="E7572" s="5"/>
      <c r="F7572" s="5"/>
    </row>
    <row r="7573" spans="5:6" x14ac:dyDescent="0.25">
      <c r="E7573" s="5"/>
      <c r="F7573" s="5"/>
    </row>
    <row r="7574" spans="5:6" x14ac:dyDescent="0.25">
      <c r="E7574" s="5"/>
      <c r="F7574" s="5"/>
    </row>
    <row r="7575" spans="5:6" x14ac:dyDescent="0.25">
      <c r="E7575" s="5"/>
      <c r="F7575" s="5"/>
    </row>
    <row r="7576" spans="5:6" x14ac:dyDescent="0.25">
      <c r="E7576" s="5"/>
      <c r="F7576" s="5"/>
    </row>
    <row r="7577" spans="5:6" x14ac:dyDescent="0.25">
      <c r="E7577" s="5"/>
      <c r="F7577" s="5"/>
    </row>
    <row r="7578" spans="5:6" x14ac:dyDescent="0.25">
      <c r="E7578" s="5"/>
      <c r="F7578" s="5"/>
    </row>
    <row r="7579" spans="5:6" x14ac:dyDescent="0.25">
      <c r="E7579" s="5"/>
      <c r="F7579" s="5"/>
    </row>
    <row r="7580" spans="5:6" x14ac:dyDescent="0.25">
      <c r="E7580" s="5"/>
      <c r="F7580" s="5"/>
    </row>
    <row r="7581" spans="5:6" x14ac:dyDescent="0.25">
      <c r="E7581" s="5"/>
      <c r="F7581" s="5"/>
    </row>
    <row r="7582" spans="5:6" x14ac:dyDescent="0.25">
      <c r="E7582" s="5"/>
      <c r="F7582" s="5"/>
    </row>
    <row r="7583" spans="5:6" x14ac:dyDescent="0.25">
      <c r="E7583" s="5"/>
      <c r="F7583" s="5"/>
    </row>
    <row r="7584" spans="5:6" x14ac:dyDescent="0.25">
      <c r="E7584" s="5"/>
      <c r="F7584" s="5"/>
    </row>
    <row r="7585" spans="5:6" x14ac:dyDescent="0.25">
      <c r="E7585" s="5"/>
      <c r="F7585" s="5"/>
    </row>
    <row r="7586" spans="5:6" x14ac:dyDescent="0.25">
      <c r="E7586" s="5"/>
      <c r="F7586" s="5"/>
    </row>
    <row r="7587" spans="5:6" x14ac:dyDescent="0.25">
      <c r="E7587" s="5"/>
      <c r="F7587" s="5"/>
    </row>
    <row r="7588" spans="5:6" x14ac:dyDescent="0.25">
      <c r="E7588" s="5"/>
      <c r="F7588" s="5"/>
    </row>
    <row r="7589" spans="5:6" x14ac:dyDescent="0.25">
      <c r="E7589" s="5"/>
      <c r="F7589" s="5"/>
    </row>
    <row r="7590" spans="5:6" x14ac:dyDescent="0.25">
      <c r="E7590" s="5"/>
      <c r="F7590" s="5"/>
    </row>
    <row r="7591" spans="5:6" x14ac:dyDescent="0.25">
      <c r="E7591" s="5"/>
      <c r="F7591" s="5"/>
    </row>
    <row r="7592" spans="5:6" x14ac:dyDescent="0.25">
      <c r="E7592" s="5"/>
      <c r="F7592" s="5"/>
    </row>
    <row r="7593" spans="5:6" x14ac:dyDescent="0.25">
      <c r="E7593" s="5"/>
      <c r="F7593" s="5"/>
    </row>
    <row r="7594" spans="5:6" x14ac:dyDescent="0.25">
      <c r="E7594" s="5"/>
      <c r="F7594" s="5"/>
    </row>
    <row r="7595" spans="5:6" x14ac:dyDescent="0.25">
      <c r="E7595" s="5"/>
      <c r="F7595" s="5"/>
    </row>
    <row r="7596" spans="5:6" x14ac:dyDescent="0.25">
      <c r="E7596" s="5"/>
      <c r="F7596" s="5"/>
    </row>
    <row r="7597" spans="5:6" x14ac:dyDescent="0.25">
      <c r="E7597" s="5"/>
      <c r="F7597" s="5"/>
    </row>
    <row r="7598" spans="5:6" x14ac:dyDescent="0.25">
      <c r="E7598" s="5"/>
      <c r="F7598" s="5"/>
    </row>
    <row r="7599" spans="5:6" x14ac:dyDescent="0.25">
      <c r="E7599" s="5"/>
      <c r="F7599" s="5"/>
    </row>
    <row r="7600" spans="5:6" x14ac:dyDescent="0.25">
      <c r="E7600" s="5"/>
      <c r="F7600" s="5"/>
    </row>
    <row r="7601" spans="5:6" x14ac:dyDescent="0.25">
      <c r="E7601" s="5"/>
      <c r="F7601" s="5"/>
    </row>
    <row r="7602" spans="5:6" x14ac:dyDescent="0.25">
      <c r="E7602" s="5"/>
      <c r="F7602" s="5"/>
    </row>
    <row r="7603" spans="5:6" x14ac:dyDescent="0.25">
      <c r="E7603" s="5"/>
      <c r="F7603" s="5"/>
    </row>
    <row r="7604" spans="5:6" x14ac:dyDescent="0.25">
      <c r="E7604" s="5"/>
      <c r="F7604" s="5"/>
    </row>
    <row r="7605" spans="5:6" x14ac:dyDescent="0.25">
      <c r="E7605" s="5"/>
      <c r="F7605" s="5"/>
    </row>
    <row r="7606" spans="5:6" x14ac:dyDescent="0.25">
      <c r="E7606" s="5"/>
      <c r="F7606" s="5"/>
    </row>
    <row r="7607" spans="5:6" x14ac:dyDescent="0.25">
      <c r="E7607" s="5"/>
      <c r="F7607" s="5"/>
    </row>
    <row r="7608" spans="5:6" x14ac:dyDescent="0.25">
      <c r="E7608" s="5"/>
      <c r="F7608" s="5"/>
    </row>
    <row r="7609" spans="5:6" x14ac:dyDescent="0.25">
      <c r="E7609" s="5"/>
      <c r="F7609" s="5"/>
    </row>
    <row r="7610" spans="5:6" x14ac:dyDescent="0.25">
      <c r="E7610" s="5"/>
      <c r="F7610" s="5"/>
    </row>
    <row r="7611" spans="5:6" x14ac:dyDescent="0.25">
      <c r="E7611" s="5"/>
      <c r="F7611" s="5"/>
    </row>
    <row r="7612" spans="5:6" x14ac:dyDescent="0.25">
      <c r="E7612" s="5"/>
      <c r="F7612" s="5"/>
    </row>
    <row r="7613" spans="5:6" x14ac:dyDescent="0.25">
      <c r="E7613" s="5"/>
      <c r="F7613" s="5"/>
    </row>
    <row r="7614" spans="5:6" x14ac:dyDescent="0.25">
      <c r="E7614" s="5"/>
      <c r="F7614" s="5"/>
    </row>
    <row r="7615" spans="5:6" x14ac:dyDescent="0.25">
      <c r="E7615" s="5"/>
      <c r="F7615" s="5"/>
    </row>
    <row r="7616" spans="5:6" x14ac:dyDescent="0.25">
      <c r="E7616" s="5"/>
      <c r="F7616" s="5"/>
    </row>
    <row r="7617" spans="5:6" x14ac:dyDescent="0.25">
      <c r="E7617" s="5"/>
      <c r="F7617" s="5"/>
    </row>
    <row r="7618" spans="5:6" x14ac:dyDescent="0.25">
      <c r="E7618" s="5"/>
      <c r="F7618" s="5"/>
    </row>
    <row r="7619" spans="5:6" x14ac:dyDescent="0.25">
      <c r="E7619" s="5"/>
      <c r="F7619" s="5"/>
    </row>
    <row r="7620" spans="5:6" x14ac:dyDescent="0.25">
      <c r="E7620" s="5"/>
      <c r="F7620" s="5"/>
    </row>
    <row r="7621" spans="5:6" x14ac:dyDescent="0.25">
      <c r="E7621" s="5"/>
      <c r="F7621" s="5"/>
    </row>
    <row r="7622" spans="5:6" x14ac:dyDescent="0.25">
      <c r="E7622" s="5"/>
      <c r="F7622" s="5"/>
    </row>
    <row r="7623" spans="5:6" x14ac:dyDescent="0.25">
      <c r="E7623" s="5"/>
      <c r="F7623" s="5"/>
    </row>
    <row r="7624" spans="5:6" x14ac:dyDescent="0.25">
      <c r="E7624" s="5"/>
      <c r="F7624" s="5"/>
    </row>
    <row r="7625" spans="5:6" x14ac:dyDescent="0.25">
      <c r="E7625" s="5"/>
      <c r="F7625" s="5"/>
    </row>
    <row r="7626" spans="5:6" x14ac:dyDescent="0.25">
      <c r="E7626" s="5"/>
      <c r="F7626" s="5"/>
    </row>
    <row r="7627" spans="5:6" x14ac:dyDescent="0.25">
      <c r="E7627" s="5"/>
      <c r="F7627" s="5"/>
    </row>
    <row r="7628" spans="5:6" x14ac:dyDescent="0.25">
      <c r="E7628" s="5"/>
      <c r="F7628" s="5"/>
    </row>
    <row r="7629" spans="5:6" x14ac:dyDescent="0.25">
      <c r="E7629" s="5"/>
      <c r="F7629" s="5"/>
    </row>
    <row r="7630" spans="5:6" x14ac:dyDescent="0.25">
      <c r="E7630" s="5"/>
      <c r="F7630" s="5"/>
    </row>
    <row r="7631" spans="5:6" x14ac:dyDescent="0.25">
      <c r="E7631" s="5"/>
      <c r="F7631" s="5"/>
    </row>
    <row r="7632" spans="5:6" x14ac:dyDescent="0.25">
      <c r="E7632" s="5"/>
      <c r="F7632" s="5"/>
    </row>
    <row r="7633" spans="5:6" x14ac:dyDescent="0.25">
      <c r="E7633" s="5"/>
      <c r="F7633" s="5"/>
    </row>
    <row r="7634" spans="5:6" x14ac:dyDescent="0.25">
      <c r="E7634" s="5"/>
      <c r="F7634" s="5"/>
    </row>
    <row r="7635" spans="5:6" x14ac:dyDescent="0.25">
      <c r="E7635" s="5"/>
      <c r="F7635" s="5"/>
    </row>
    <row r="7636" spans="5:6" x14ac:dyDescent="0.25">
      <c r="E7636" s="5"/>
      <c r="F7636" s="5"/>
    </row>
    <row r="7637" spans="5:6" x14ac:dyDescent="0.25">
      <c r="E7637" s="5"/>
      <c r="F7637" s="5"/>
    </row>
    <row r="7638" spans="5:6" x14ac:dyDescent="0.25">
      <c r="E7638" s="5"/>
      <c r="F7638" s="5"/>
    </row>
    <row r="7639" spans="5:6" x14ac:dyDescent="0.25">
      <c r="E7639" s="5"/>
      <c r="F7639" s="5"/>
    </row>
    <row r="7640" spans="5:6" x14ac:dyDescent="0.25">
      <c r="E7640" s="5"/>
      <c r="F7640" s="5"/>
    </row>
    <row r="7641" spans="5:6" x14ac:dyDescent="0.25">
      <c r="E7641" s="5"/>
      <c r="F7641" s="5"/>
    </row>
    <row r="7642" spans="5:6" x14ac:dyDescent="0.25">
      <c r="E7642" s="5"/>
      <c r="F7642" s="5"/>
    </row>
    <row r="7643" spans="5:6" x14ac:dyDescent="0.25">
      <c r="E7643" s="5"/>
      <c r="F7643" s="5"/>
    </row>
    <row r="7644" spans="5:6" x14ac:dyDescent="0.25">
      <c r="E7644" s="5"/>
      <c r="F7644" s="5"/>
    </row>
    <row r="7645" spans="5:6" x14ac:dyDescent="0.25">
      <c r="E7645" s="5"/>
      <c r="F7645" s="5"/>
    </row>
    <row r="7646" spans="5:6" x14ac:dyDescent="0.25">
      <c r="E7646" s="5"/>
      <c r="F7646" s="5"/>
    </row>
    <row r="7647" spans="5:6" x14ac:dyDescent="0.25">
      <c r="E7647" s="5"/>
      <c r="F7647" s="5"/>
    </row>
    <row r="7648" spans="5:6" x14ac:dyDescent="0.25">
      <c r="E7648" s="5"/>
      <c r="F7648" s="5"/>
    </row>
    <row r="7649" spans="5:6" x14ac:dyDescent="0.25">
      <c r="E7649" s="5"/>
      <c r="F7649" s="5"/>
    </row>
    <row r="7650" spans="5:6" x14ac:dyDescent="0.25">
      <c r="E7650" s="5"/>
      <c r="F7650" s="5"/>
    </row>
    <row r="7651" spans="5:6" x14ac:dyDescent="0.25">
      <c r="E7651" s="5"/>
      <c r="F7651" s="5"/>
    </row>
    <row r="7652" spans="5:6" x14ac:dyDescent="0.25">
      <c r="E7652" s="5"/>
      <c r="F7652" s="5"/>
    </row>
    <row r="7653" spans="5:6" x14ac:dyDescent="0.25">
      <c r="E7653" s="5"/>
      <c r="F7653" s="5"/>
    </row>
    <row r="7654" spans="5:6" x14ac:dyDescent="0.25">
      <c r="E7654" s="5"/>
      <c r="F7654" s="5"/>
    </row>
    <row r="7655" spans="5:6" x14ac:dyDescent="0.25">
      <c r="E7655" s="5"/>
      <c r="F7655" s="5"/>
    </row>
    <row r="7656" spans="5:6" x14ac:dyDescent="0.25">
      <c r="E7656" s="5"/>
      <c r="F7656" s="5"/>
    </row>
    <row r="7657" spans="5:6" x14ac:dyDescent="0.25">
      <c r="E7657" s="5"/>
      <c r="F7657" s="5"/>
    </row>
    <row r="7658" spans="5:6" x14ac:dyDescent="0.25">
      <c r="E7658" s="5"/>
      <c r="F7658" s="5"/>
    </row>
    <row r="7659" spans="5:6" x14ac:dyDescent="0.25">
      <c r="E7659" s="5"/>
      <c r="F7659" s="5"/>
    </row>
    <row r="7660" spans="5:6" x14ac:dyDescent="0.25">
      <c r="E7660" s="5"/>
      <c r="F7660" s="5"/>
    </row>
    <row r="7661" spans="5:6" x14ac:dyDescent="0.25">
      <c r="E7661" s="5"/>
      <c r="F7661" s="5"/>
    </row>
    <row r="7662" spans="5:6" x14ac:dyDescent="0.25">
      <c r="E7662" s="5"/>
      <c r="F7662" s="5"/>
    </row>
    <row r="7663" spans="5:6" x14ac:dyDescent="0.25">
      <c r="E7663" s="5"/>
      <c r="F7663" s="5"/>
    </row>
    <row r="7664" spans="5:6" x14ac:dyDescent="0.25">
      <c r="E7664" s="5"/>
      <c r="F7664" s="5"/>
    </row>
    <row r="7665" spans="5:6" x14ac:dyDescent="0.25">
      <c r="E7665" s="5"/>
      <c r="F7665" s="5"/>
    </row>
    <row r="7666" spans="5:6" x14ac:dyDescent="0.25">
      <c r="E7666" s="5"/>
      <c r="F7666" s="5"/>
    </row>
    <row r="7667" spans="5:6" x14ac:dyDescent="0.25">
      <c r="E7667" s="5"/>
      <c r="F7667" s="5"/>
    </row>
    <row r="7668" spans="5:6" x14ac:dyDescent="0.25">
      <c r="E7668" s="5"/>
      <c r="F7668" s="5"/>
    </row>
    <row r="7669" spans="5:6" x14ac:dyDescent="0.25">
      <c r="E7669" s="5"/>
      <c r="F7669" s="5"/>
    </row>
    <row r="7670" spans="5:6" x14ac:dyDescent="0.25">
      <c r="E7670" s="5"/>
      <c r="F7670" s="5"/>
    </row>
    <row r="7671" spans="5:6" x14ac:dyDescent="0.25">
      <c r="E7671" s="5"/>
      <c r="F7671" s="5"/>
    </row>
    <row r="7672" spans="5:6" x14ac:dyDescent="0.25">
      <c r="E7672" s="5"/>
      <c r="F7672" s="5"/>
    </row>
    <row r="7673" spans="5:6" x14ac:dyDescent="0.25">
      <c r="E7673" s="5"/>
      <c r="F7673" s="5"/>
    </row>
    <row r="7674" spans="5:6" x14ac:dyDescent="0.25">
      <c r="E7674" s="5"/>
      <c r="F7674" s="5"/>
    </row>
    <row r="7675" spans="5:6" x14ac:dyDescent="0.25">
      <c r="E7675" s="5"/>
      <c r="F7675" s="5"/>
    </row>
    <row r="7676" spans="5:6" x14ac:dyDescent="0.25">
      <c r="E7676" s="5"/>
      <c r="F7676" s="5"/>
    </row>
    <row r="7677" spans="5:6" x14ac:dyDescent="0.25">
      <c r="E7677" s="5"/>
      <c r="F7677" s="5"/>
    </row>
    <row r="7678" spans="5:6" x14ac:dyDescent="0.25">
      <c r="E7678" s="5"/>
      <c r="F7678" s="5"/>
    </row>
    <row r="7679" spans="5:6" x14ac:dyDescent="0.25">
      <c r="E7679" s="5"/>
      <c r="F7679" s="5"/>
    </row>
    <row r="7680" spans="5:6" x14ac:dyDescent="0.25">
      <c r="E7680" s="5"/>
      <c r="F7680" s="5"/>
    </row>
    <row r="7681" spans="5:6" x14ac:dyDescent="0.25">
      <c r="E7681" s="5"/>
      <c r="F7681" s="5"/>
    </row>
    <row r="7682" spans="5:6" x14ac:dyDescent="0.25">
      <c r="E7682" s="5"/>
      <c r="F7682" s="5"/>
    </row>
    <row r="7683" spans="5:6" x14ac:dyDescent="0.25">
      <c r="E7683" s="5"/>
      <c r="F7683" s="5"/>
    </row>
    <row r="7684" spans="5:6" x14ac:dyDescent="0.25">
      <c r="E7684" s="5"/>
      <c r="F7684" s="5"/>
    </row>
    <row r="7685" spans="5:6" x14ac:dyDescent="0.25">
      <c r="E7685" s="5"/>
      <c r="F7685" s="5"/>
    </row>
    <row r="7686" spans="5:6" x14ac:dyDescent="0.25">
      <c r="E7686" s="5"/>
      <c r="F7686" s="5"/>
    </row>
    <row r="7687" spans="5:6" x14ac:dyDescent="0.25">
      <c r="E7687" s="5"/>
      <c r="F7687" s="5"/>
    </row>
    <row r="7688" spans="5:6" x14ac:dyDescent="0.25">
      <c r="E7688" s="5"/>
      <c r="F7688" s="5"/>
    </row>
    <row r="7689" spans="5:6" x14ac:dyDescent="0.25">
      <c r="E7689" s="5"/>
      <c r="F7689" s="5"/>
    </row>
    <row r="7690" spans="5:6" x14ac:dyDescent="0.25">
      <c r="E7690" s="5"/>
      <c r="F7690" s="5"/>
    </row>
    <row r="7691" spans="5:6" x14ac:dyDescent="0.25">
      <c r="E7691" s="5"/>
      <c r="F7691" s="5"/>
    </row>
    <row r="7692" spans="5:6" x14ac:dyDescent="0.25">
      <c r="E7692" s="5"/>
      <c r="F7692" s="5"/>
    </row>
    <row r="7693" spans="5:6" x14ac:dyDescent="0.25">
      <c r="E7693" s="5"/>
      <c r="F7693" s="5"/>
    </row>
    <row r="7694" spans="5:6" x14ac:dyDescent="0.25">
      <c r="E7694" s="5"/>
      <c r="F7694" s="5"/>
    </row>
    <row r="7695" spans="5:6" x14ac:dyDescent="0.25">
      <c r="E7695" s="5"/>
      <c r="F7695" s="5"/>
    </row>
    <row r="7696" spans="5:6" x14ac:dyDescent="0.25">
      <c r="E7696" s="5"/>
      <c r="F7696" s="5"/>
    </row>
    <row r="7697" spans="5:6" x14ac:dyDescent="0.25">
      <c r="E7697" s="5"/>
      <c r="F7697" s="5"/>
    </row>
    <row r="7698" spans="5:6" x14ac:dyDescent="0.25">
      <c r="E7698" s="5"/>
      <c r="F7698" s="5"/>
    </row>
    <row r="7699" spans="5:6" x14ac:dyDescent="0.25">
      <c r="E7699" s="5"/>
      <c r="F7699" s="5"/>
    </row>
    <row r="7700" spans="5:6" x14ac:dyDescent="0.25">
      <c r="E7700" s="5"/>
      <c r="F7700" s="5"/>
    </row>
    <row r="7701" spans="5:6" x14ac:dyDescent="0.25">
      <c r="E7701" s="5"/>
      <c r="F7701" s="5"/>
    </row>
    <row r="7702" spans="5:6" x14ac:dyDescent="0.25">
      <c r="E7702" s="5"/>
      <c r="F7702" s="5"/>
    </row>
    <row r="7703" spans="5:6" x14ac:dyDescent="0.25">
      <c r="E7703" s="5"/>
      <c r="F7703" s="5"/>
    </row>
    <row r="7704" spans="5:6" x14ac:dyDescent="0.25">
      <c r="E7704" s="5"/>
      <c r="F7704" s="5"/>
    </row>
    <row r="7705" spans="5:6" x14ac:dyDescent="0.25">
      <c r="E7705" s="5"/>
      <c r="F7705" s="5"/>
    </row>
    <row r="7706" spans="5:6" x14ac:dyDescent="0.25">
      <c r="E7706" s="5"/>
      <c r="F7706" s="5"/>
    </row>
    <row r="7707" spans="5:6" x14ac:dyDescent="0.25">
      <c r="E7707" s="5"/>
      <c r="F7707" s="5"/>
    </row>
    <row r="7708" spans="5:6" x14ac:dyDescent="0.25">
      <c r="E7708" s="5"/>
      <c r="F7708" s="5"/>
    </row>
    <row r="7709" spans="5:6" x14ac:dyDescent="0.25">
      <c r="E7709" s="5"/>
      <c r="F7709" s="5"/>
    </row>
    <row r="7710" spans="5:6" x14ac:dyDescent="0.25">
      <c r="E7710" s="5"/>
      <c r="F7710" s="5"/>
    </row>
    <row r="7711" spans="5:6" x14ac:dyDescent="0.25">
      <c r="E7711" s="5"/>
      <c r="F7711" s="5"/>
    </row>
    <row r="7712" spans="5:6" x14ac:dyDescent="0.25">
      <c r="E7712" s="5"/>
      <c r="F7712" s="5"/>
    </row>
    <row r="7713" spans="5:11" x14ac:dyDescent="0.25">
      <c r="E7713" s="5"/>
      <c r="F7713" s="5"/>
    </row>
    <row r="7714" spans="5:11" x14ac:dyDescent="0.25">
      <c r="E7714" s="5"/>
      <c r="F7714" s="5"/>
    </row>
    <row r="7715" spans="5:11" x14ac:dyDescent="0.25">
      <c r="E7715" s="5"/>
      <c r="F7715" s="5"/>
    </row>
    <row r="7716" spans="5:11" x14ac:dyDescent="0.25">
      <c r="E7716" s="5"/>
      <c r="F7716" s="5"/>
    </row>
    <row r="7717" spans="5:11" x14ac:dyDescent="0.25">
      <c r="E7717" s="5"/>
      <c r="F7717" s="5"/>
    </row>
    <row r="7718" spans="5:11" x14ac:dyDescent="0.25">
      <c r="E7718" s="5"/>
      <c r="F7718" s="5"/>
    </row>
    <row r="7719" spans="5:11" x14ac:dyDescent="0.25">
      <c r="E7719" s="5"/>
      <c r="F7719" s="5"/>
    </row>
    <row r="7720" spans="5:11" x14ac:dyDescent="0.25">
      <c r="E7720" s="5"/>
      <c r="F7720" s="5"/>
    </row>
    <row r="7721" spans="5:11" x14ac:dyDescent="0.25">
      <c r="E7721" s="5"/>
      <c r="F7721" s="5"/>
      <c r="K7721" s="5"/>
    </row>
    <row r="7722" spans="5:11" x14ac:dyDescent="0.25">
      <c r="E7722" s="5"/>
      <c r="F7722" s="5"/>
    </row>
    <row r="7723" spans="5:11" x14ac:dyDescent="0.25">
      <c r="E7723" s="5"/>
      <c r="F7723" s="5"/>
    </row>
    <row r="7724" spans="5:11" x14ac:dyDescent="0.25">
      <c r="E7724" s="5"/>
      <c r="F7724" s="5"/>
    </row>
    <row r="7725" spans="5:11" x14ac:dyDescent="0.25">
      <c r="E7725" s="5"/>
      <c r="F7725" s="5"/>
    </row>
    <row r="7726" spans="5:11" x14ac:dyDescent="0.25">
      <c r="E7726" s="5"/>
      <c r="F7726" s="5"/>
    </row>
    <row r="7727" spans="5:11" x14ac:dyDescent="0.25">
      <c r="E7727" s="5"/>
      <c r="F7727" s="5"/>
    </row>
    <row r="7728" spans="5:11" x14ac:dyDescent="0.25">
      <c r="E7728" s="5"/>
      <c r="F7728" s="5"/>
    </row>
    <row r="7729" spans="5:17" x14ac:dyDescent="0.25">
      <c r="E7729" s="5"/>
      <c r="F7729" s="5"/>
    </row>
    <row r="7730" spans="5:17" x14ac:dyDescent="0.25">
      <c r="E7730" s="5"/>
      <c r="F7730" s="5"/>
      <c r="H7730" s="5"/>
      <c r="I7730" s="5"/>
      <c r="Q7730" s="5"/>
    </row>
    <row r="7731" spans="5:17" x14ac:dyDescent="0.25">
      <c r="E7731" s="5"/>
      <c r="F7731" s="5"/>
    </row>
    <row r="7732" spans="5:17" x14ac:dyDescent="0.25">
      <c r="E7732" s="5"/>
      <c r="F7732" s="5"/>
    </row>
    <row r="7733" spans="5:17" x14ac:dyDescent="0.25">
      <c r="E7733" s="5"/>
      <c r="F7733" s="5"/>
    </row>
    <row r="7734" spans="5:17" x14ac:dyDescent="0.25">
      <c r="E7734" s="5"/>
      <c r="F7734" s="5"/>
    </row>
    <row r="7735" spans="5:17" x14ac:dyDescent="0.25">
      <c r="E7735" s="5"/>
      <c r="F7735" s="5"/>
    </row>
    <row r="7736" spans="5:17" x14ac:dyDescent="0.25">
      <c r="E7736" s="5"/>
      <c r="F7736" s="5"/>
    </row>
    <row r="7737" spans="5:17" x14ac:dyDescent="0.25">
      <c r="E7737" s="5"/>
      <c r="F7737" s="5"/>
    </row>
    <row r="7738" spans="5:17" x14ac:dyDescent="0.25">
      <c r="E7738" s="5"/>
      <c r="F7738" s="5"/>
    </row>
    <row r="7739" spans="5:17" x14ac:dyDescent="0.25">
      <c r="E7739" s="5"/>
      <c r="F7739" s="5"/>
    </row>
    <row r="7740" spans="5:17" x14ac:dyDescent="0.25">
      <c r="E7740" s="5"/>
      <c r="F7740" s="5"/>
    </row>
    <row r="7741" spans="5:17" x14ac:dyDescent="0.25">
      <c r="E7741" s="5"/>
      <c r="F7741" s="5"/>
    </row>
    <row r="7742" spans="5:17" x14ac:dyDescent="0.25">
      <c r="E7742" s="5"/>
      <c r="F7742" s="5"/>
    </row>
    <row r="7743" spans="5:17" x14ac:dyDescent="0.25">
      <c r="E7743" s="5"/>
      <c r="F7743" s="5"/>
    </row>
    <row r="7744" spans="5:17" x14ac:dyDescent="0.25">
      <c r="E7744" s="5"/>
      <c r="F7744" s="5"/>
    </row>
    <row r="7745" spans="5:13" x14ac:dyDescent="0.25">
      <c r="E7745" s="5"/>
      <c r="F7745" s="5"/>
    </row>
    <row r="7746" spans="5:13" x14ac:dyDescent="0.25">
      <c r="E7746" s="5"/>
      <c r="F7746" s="5"/>
    </row>
    <row r="7747" spans="5:13" x14ac:dyDescent="0.25">
      <c r="E7747" s="5"/>
      <c r="F7747" s="5"/>
      <c r="M7747" s="5"/>
    </row>
    <row r="7748" spans="5:13" x14ac:dyDescent="0.25">
      <c r="E7748" s="5"/>
      <c r="F7748" s="5"/>
    </row>
    <row r="7749" spans="5:13" x14ac:dyDescent="0.25">
      <c r="E7749" s="5"/>
      <c r="F7749" s="5"/>
    </row>
    <row r="7750" spans="5:13" x14ac:dyDescent="0.25">
      <c r="E7750" s="5"/>
      <c r="F7750" s="5"/>
    </row>
    <row r="7751" spans="5:13" x14ac:dyDescent="0.25">
      <c r="E7751" s="5"/>
      <c r="F7751" s="5"/>
    </row>
    <row r="7752" spans="5:13" x14ac:dyDescent="0.25">
      <c r="E7752" s="5"/>
      <c r="F7752" s="5"/>
    </row>
    <row r="7753" spans="5:13" x14ac:dyDescent="0.25">
      <c r="E7753" s="5"/>
      <c r="F7753" s="5"/>
    </row>
    <row r="7754" spans="5:13" x14ac:dyDescent="0.25">
      <c r="E7754" s="5"/>
      <c r="F7754" s="5"/>
    </row>
    <row r="7755" spans="5:13" x14ac:dyDescent="0.25">
      <c r="E7755" s="5"/>
      <c r="F7755" s="5"/>
    </row>
    <row r="7756" spans="5:13" x14ac:dyDescent="0.25">
      <c r="E7756" s="5"/>
      <c r="F7756" s="5"/>
    </row>
    <row r="7757" spans="5:13" x14ac:dyDescent="0.25">
      <c r="E7757" s="5"/>
      <c r="F7757" s="5"/>
    </row>
    <row r="7758" spans="5:13" x14ac:dyDescent="0.25">
      <c r="E7758" s="5"/>
      <c r="F7758" s="5"/>
    </row>
    <row r="7759" spans="5:13" x14ac:dyDescent="0.25">
      <c r="E7759" s="5"/>
      <c r="F7759" s="5"/>
    </row>
    <row r="7760" spans="5:13" x14ac:dyDescent="0.25">
      <c r="E7760" s="5"/>
      <c r="F7760" s="5"/>
    </row>
    <row r="7761" spans="5:6" x14ac:dyDescent="0.25">
      <c r="E7761" s="5"/>
      <c r="F7761" s="5"/>
    </row>
    <row r="7762" spans="5:6" x14ac:dyDescent="0.25">
      <c r="E7762" s="5"/>
      <c r="F7762" s="5"/>
    </row>
    <row r="7763" spans="5:6" x14ac:dyDescent="0.25">
      <c r="E7763" s="5"/>
      <c r="F7763" s="5"/>
    </row>
    <row r="7764" spans="5:6" x14ac:dyDescent="0.25">
      <c r="E7764" s="5"/>
      <c r="F7764" s="5"/>
    </row>
    <row r="7765" spans="5:6" x14ac:dyDescent="0.25">
      <c r="E7765" s="5"/>
      <c r="F7765" s="5"/>
    </row>
    <row r="7766" spans="5:6" x14ac:dyDescent="0.25">
      <c r="E7766" s="5"/>
      <c r="F7766" s="5"/>
    </row>
    <row r="7767" spans="5:6" x14ac:dyDescent="0.25">
      <c r="E7767" s="5"/>
      <c r="F7767" s="5"/>
    </row>
    <row r="7768" spans="5:6" x14ac:dyDescent="0.25">
      <c r="E7768" s="5"/>
      <c r="F7768" s="5"/>
    </row>
    <row r="7769" spans="5:6" x14ac:dyDescent="0.25">
      <c r="E7769" s="5"/>
      <c r="F7769" s="5"/>
    </row>
    <row r="7770" spans="5:6" x14ac:dyDescent="0.25">
      <c r="E7770" s="5"/>
      <c r="F7770" s="5"/>
    </row>
    <row r="7771" spans="5:6" x14ac:dyDescent="0.25">
      <c r="E7771" s="5"/>
      <c r="F7771" s="5"/>
    </row>
    <row r="7772" spans="5:6" x14ac:dyDescent="0.25">
      <c r="E7772" s="5"/>
      <c r="F7772" s="5"/>
    </row>
    <row r="7773" spans="5:6" x14ac:dyDescent="0.25">
      <c r="E7773" s="5"/>
      <c r="F7773" s="5"/>
    </row>
    <row r="7774" spans="5:6" x14ac:dyDescent="0.25">
      <c r="E7774" s="5"/>
      <c r="F7774" s="5"/>
    </row>
    <row r="7775" spans="5:6" x14ac:dyDescent="0.25">
      <c r="E7775" s="5"/>
      <c r="F7775" s="5"/>
    </row>
    <row r="7776" spans="5:6" x14ac:dyDescent="0.25">
      <c r="E7776" s="5"/>
      <c r="F7776" s="5"/>
    </row>
    <row r="7777" spans="5:15" x14ac:dyDescent="0.25">
      <c r="E7777" s="5"/>
      <c r="F7777" s="5"/>
      <c r="O7777" s="5"/>
    </row>
    <row r="7778" spans="5:15" x14ac:dyDescent="0.25">
      <c r="E7778" s="5"/>
      <c r="F7778" s="5"/>
    </row>
    <row r="7779" spans="5:15" x14ac:dyDescent="0.25">
      <c r="E7779" s="5"/>
      <c r="F7779" s="5"/>
    </row>
    <row r="7780" spans="5:15" x14ac:dyDescent="0.25">
      <c r="E7780" s="5"/>
      <c r="F7780" s="5"/>
    </row>
    <row r="7781" spans="5:15" x14ac:dyDescent="0.25">
      <c r="E7781" s="5"/>
      <c r="F7781" s="5"/>
    </row>
    <row r="7782" spans="5:15" x14ac:dyDescent="0.25">
      <c r="E7782" s="5"/>
      <c r="F7782" s="5"/>
    </row>
    <row r="7783" spans="5:15" x14ac:dyDescent="0.25">
      <c r="E7783" s="5"/>
      <c r="F7783" s="5"/>
    </row>
    <row r="7784" spans="5:15" x14ac:dyDescent="0.25">
      <c r="E7784" s="5"/>
      <c r="F7784" s="5"/>
    </row>
    <row r="7785" spans="5:15" x14ac:dyDescent="0.25">
      <c r="E7785" s="5"/>
      <c r="F7785" s="5"/>
    </row>
    <row r="7786" spans="5:15" x14ac:dyDescent="0.25">
      <c r="E7786" s="5"/>
      <c r="F7786" s="5"/>
    </row>
    <row r="7787" spans="5:15" x14ac:dyDescent="0.25">
      <c r="E7787" s="5"/>
      <c r="F7787" s="5"/>
    </row>
    <row r="7788" spans="5:15" x14ac:dyDescent="0.25">
      <c r="E7788" s="5"/>
      <c r="F7788" s="5"/>
    </row>
    <row r="7789" spans="5:15" x14ac:dyDescent="0.25">
      <c r="E7789" s="5"/>
      <c r="F7789" s="5"/>
    </row>
    <row r="7790" spans="5:15" x14ac:dyDescent="0.25">
      <c r="E7790" s="5"/>
      <c r="F7790" s="5"/>
    </row>
    <row r="7791" spans="5:15" x14ac:dyDescent="0.25">
      <c r="E7791" s="5"/>
      <c r="F7791" s="5"/>
    </row>
    <row r="7792" spans="5:15" x14ac:dyDescent="0.25">
      <c r="E7792" s="5"/>
      <c r="F7792" s="5"/>
    </row>
    <row r="7793" spans="5:6" x14ac:dyDescent="0.25">
      <c r="E7793" s="5"/>
      <c r="F7793" s="5"/>
    </row>
    <row r="7794" spans="5:6" x14ac:dyDescent="0.25">
      <c r="E7794" s="5"/>
      <c r="F7794" s="5"/>
    </row>
    <row r="7795" spans="5:6" x14ac:dyDescent="0.25">
      <c r="E7795" s="5"/>
      <c r="F7795" s="5"/>
    </row>
    <row r="7796" spans="5:6" x14ac:dyDescent="0.25">
      <c r="E7796" s="5"/>
      <c r="F7796" s="5"/>
    </row>
    <row r="7797" spans="5:6" x14ac:dyDescent="0.25">
      <c r="E7797" s="5"/>
      <c r="F7797" s="5"/>
    </row>
    <row r="7798" spans="5:6" x14ac:dyDescent="0.25">
      <c r="E7798" s="5"/>
      <c r="F7798" s="5"/>
    </row>
    <row r="7799" spans="5:6" x14ac:dyDescent="0.25">
      <c r="E7799" s="5"/>
      <c r="F7799" s="5"/>
    </row>
    <row r="7800" spans="5:6" x14ac:dyDescent="0.25">
      <c r="E7800" s="5"/>
      <c r="F7800" s="5"/>
    </row>
    <row r="7801" spans="5:6" x14ac:dyDescent="0.25">
      <c r="E7801" s="5"/>
      <c r="F7801" s="5"/>
    </row>
    <row r="7802" spans="5:6" x14ac:dyDescent="0.25">
      <c r="E7802" s="5"/>
      <c r="F7802" s="5"/>
    </row>
    <row r="7803" spans="5:6" x14ac:dyDescent="0.25">
      <c r="E7803" s="5"/>
      <c r="F7803" s="5"/>
    </row>
    <row r="7804" spans="5:6" x14ac:dyDescent="0.25">
      <c r="E7804" s="5"/>
      <c r="F7804" s="5"/>
    </row>
    <row r="7805" spans="5:6" x14ac:dyDescent="0.25">
      <c r="E7805" s="5"/>
      <c r="F7805" s="5"/>
    </row>
    <row r="7806" spans="5:6" x14ac:dyDescent="0.25">
      <c r="E7806" s="5"/>
      <c r="F7806" s="5"/>
    </row>
    <row r="7807" spans="5:6" x14ac:dyDescent="0.25">
      <c r="E7807" s="5"/>
      <c r="F7807" s="5"/>
    </row>
    <row r="7808" spans="5:6" x14ac:dyDescent="0.25">
      <c r="E7808" s="5"/>
      <c r="F7808" s="5"/>
    </row>
    <row r="7809" spans="5:6" x14ac:dyDescent="0.25">
      <c r="E7809" s="5"/>
      <c r="F7809" s="5"/>
    </row>
    <row r="7810" spans="5:6" x14ac:dyDescent="0.25">
      <c r="E7810" s="5"/>
      <c r="F7810" s="5"/>
    </row>
    <row r="7811" spans="5:6" x14ac:dyDescent="0.25">
      <c r="E7811" s="5"/>
      <c r="F7811" s="5"/>
    </row>
    <row r="7812" spans="5:6" x14ac:dyDescent="0.25">
      <c r="E7812" s="5"/>
      <c r="F7812" s="5"/>
    </row>
    <row r="7813" spans="5:6" x14ac:dyDescent="0.25">
      <c r="E7813" s="5"/>
      <c r="F7813" s="5"/>
    </row>
    <row r="7814" spans="5:6" x14ac:dyDescent="0.25">
      <c r="E7814" s="5"/>
      <c r="F7814" s="5"/>
    </row>
    <row r="7815" spans="5:6" x14ac:dyDescent="0.25">
      <c r="E7815" s="5"/>
      <c r="F7815" s="5"/>
    </row>
    <row r="7816" spans="5:6" x14ac:dyDescent="0.25">
      <c r="E7816" s="5"/>
      <c r="F7816" s="5"/>
    </row>
    <row r="7817" spans="5:6" x14ac:dyDescent="0.25">
      <c r="E7817" s="5"/>
      <c r="F7817" s="5"/>
    </row>
    <row r="7818" spans="5:6" x14ac:dyDescent="0.25">
      <c r="E7818" s="5"/>
      <c r="F7818" s="5"/>
    </row>
    <row r="7819" spans="5:6" x14ac:dyDescent="0.25">
      <c r="E7819" s="5"/>
      <c r="F7819" s="5"/>
    </row>
    <row r="7820" spans="5:6" x14ac:dyDescent="0.25">
      <c r="E7820" s="5"/>
      <c r="F7820" s="5"/>
    </row>
    <row r="7821" spans="5:6" x14ac:dyDescent="0.25">
      <c r="E7821" s="5"/>
      <c r="F7821" s="5"/>
    </row>
    <row r="7822" spans="5:6" x14ac:dyDescent="0.25">
      <c r="E7822" s="5"/>
      <c r="F7822" s="5"/>
    </row>
    <row r="7823" spans="5:6" x14ac:dyDescent="0.25">
      <c r="E7823" s="5"/>
      <c r="F7823" s="5"/>
    </row>
    <row r="7824" spans="5:6" x14ac:dyDescent="0.25">
      <c r="E7824" s="5"/>
      <c r="F7824" s="5"/>
    </row>
    <row r="7825" spans="5:6" x14ac:dyDescent="0.25">
      <c r="E7825" s="5"/>
      <c r="F7825" s="5"/>
    </row>
    <row r="7826" spans="5:6" x14ac:dyDescent="0.25">
      <c r="E7826" s="5"/>
      <c r="F7826" s="5"/>
    </row>
    <row r="7827" spans="5:6" x14ac:dyDescent="0.25">
      <c r="E7827" s="5"/>
      <c r="F7827" s="5"/>
    </row>
    <row r="7828" spans="5:6" x14ac:dyDescent="0.25">
      <c r="E7828" s="5"/>
      <c r="F7828" s="5"/>
    </row>
    <row r="7829" spans="5:6" x14ac:dyDescent="0.25">
      <c r="E7829" s="5"/>
      <c r="F7829" s="5"/>
    </row>
    <row r="7830" spans="5:6" x14ac:dyDescent="0.25">
      <c r="E7830" s="5"/>
      <c r="F7830" s="5"/>
    </row>
    <row r="7831" spans="5:6" x14ac:dyDescent="0.25">
      <c r="E7831" s="5"/>
      <c r="F7831" s="5"/>
    </row>
    <row r="7832" spans="5:6" x14ac:dyDescent="0.25">
      <c r="E7832" s="5"/>
      <c r="F7832" s="5"/>
    </row>
    <row r="7833" spans="5:6" x14ac:dyDescent="0.25">
      <c r="E7833" s="5"/>
      <c r="F7833" s="5"/>
    </row>
    <row r="7834" spans="5:6" x14ac:dyDescent="0.25">
      <c r="E7834" s="5"/>
      <c r="F7834" s="5"/>
    </row>
    <row r="7835" spans="5:6" x14ac:dyDescent="0.25">
      <c r="E7835" s="5"/>
      <c r="F7835" s="5"/>
    </row>
    <row r="7836" spans="5:6" x14ac:dyDescent="0.25">
      <c r="E7836" s="5"/>
      <c r="F7836" s="5"/>
    </row>
    <row r="7837" spans="5:6" x14ac:dyDescent="0.25">
      <c r="E7837" s="5"/>
      <c r="F7837" s="5"/>
    </row>
    <row r="7838" spans="5:6" x14ac:dyDescent="0.25">
      <c r="E7838" s="5"/>
      <c r="F7838" s="5"/>
    </row>
    <row r="7839" spans="5:6" x14ac:dyDescent="0.25">
      <c r="E7839" s="5"/>
      <c r="F7839" s="5"/>
    </row>
    <row r="7840" spans="5:6" x14ac:dyDescent="0.25">
      <c r="E7840" s="5"/>
      <c r="F7840" s="5"/>
    </row>
    <row r="7841" spans="5:6" x14ac:dyDescent="0.25">
      <c r="E7841" s="5"/>
      <c r="F7841" s="5"/>
    </row>
    <row r="7842" spans="5:6" x14ac:dyDescent="0.25">
      <c r="E7842" s="5"/>
      <c r="F7842" s="5"/>
    </row>
    <row r="7843" spans="5:6" x14ac:dyDescent="0.25">
      <c r="E7843" s="5"/>
      <c r="F7843" s="5"/>
    </row>
    <row r="7844" spans="5:6" x14ac:dyDescent="0.25">
      <c r="E7844" s="5"/>
      <c r="F7844" s="5"/>
    </row>
    <row r="7845" spans="5:6" x14ac:dyDescent="0.25">
      <c r="E7845" s="5"/>
      <c r="F7845" s="5"/>
    </row>
    <row r="7846" spans="5:6" x14ac:dyDescent="0.25">
      <c r="E7846" s="5"/>
      <c r="F7846" s="5"/>
    </row>
    <row r="7847" spans="5:6" x14ac:dyDescent="0.25">
      <c r="E7847" s="5"/>
      <c r="F7847" s="5"/>
    </row>
    <row r="7848" spans="5:6" x14ac:dyDescent="0.25">
      <c r="E7848" s="5"/>
      <c r="F7848" s="5"/>
    </row>
    <row r="7849" spans="5:6" x14ac:dyDescent="0.25">
      <c r="E7849" s="5"/>
      <c r="F7849" s="5"/>
    </row>
    <row r="7850" spans="5:6" x14ac:dyDescent="0.25">
      <c r="E7850" s="5"/>
      <c r="F7850" s="5"/>
    </row>
    <row r="7851" spans="5:6" x14ac:dyDescent="0.25">
      <c r="E7851" s="5"/>
      <c r="F7851" s="5"/>
    </row>
    <row r="7852" spans="5:6" x14ac:dyDescent="0.25">
      <c r="E7852" s="5"/>
      <c r="F7852" s="5"/>
    </row>
    <row r="7853" spans="5:6" x14ac:dyDescent="0.25">
      <c r="E7853" s="5"/>
      <c r="F7853" s="5"/>
    </row>
    <row r="7854" spans="5:6" x14ac:dyDescent="0.25">
      <c r="E7854" s="5"/>
      <c r="F7854" s="5"/>
    </row>
    <row r="7855" spans="5:6" x14ac:dyDescent="0.25">
      <c r="E7855" s="5"/>
      <c r="F7855" s="5"/>
    </row>
    <row r="7856" spans="5:6" x14ac:dyDescent="0.25">
      <c r="E7856" s="5"/>
      <c r="F7856" s="5"/>
    </row>
    <row r="7857" spans="5:6" x14ac:dyDescent="0.25">
      <c r="E7857" s="5"/>
      <c r="F7857" s="5"/>
    </row>
    <row r="7858" spans="5:6" x14ac:dyDescent="0.25">
      <c r="E7858" s="5"/>
      <c r="F7858" s="5"/>
    </row>
    <row r="7859" spans="5:6" x14ac:dyDescent="0.25">
      <c r="E7859" s="5"/>
      <c r="F7859" s="5"/>
    </row>
    <row r="7860" spans="5:6" x14ac:dyDescent="0.25">
      <c r="E7860" s="5"/>
      <c r="F7860" s="5"/>
    </row>
    <row r="7861" spans="5:6" x14ac:dyDescent="0.25">
      <c r="E7861" s="5"/>
      <c r="F7861" s="5"/>
    </row>
    <row r="7862" spans="5:6" x14ac:dyDescent="0.25">
      <c r="E7862" s="5"/>
      <c r="F7862" s="5"/>
    </row>
    <row r="7863" spans="5:6" x14ac:dyDescent="0.25">
      <c r="E7863" s="5"/>
      <c r="F7863" s="5"/>
    </row>
    <row r="7864" spans="5:6" x14ac:dyDescent="0.25">
      <c r="E7864" s="5"/>
      <c r="F7864" s="5"/>
    </row>
    <row r="7865" spans="5:6" x14ac:dyDescent="0.25">
      <c r="E7865" s="5"/>
      <c r="F7865" s="5"/>
    </row>
    <row r="7866" spans="5:6" x14ac:dyDescent="0.25">
      <c r="E7866" s="5"/>
      <c r="F7866" s="5"/>
    </row>
    <row r="7867" spans="5:6" x14ac:dyDescent="0.25">
      <c r="E7867" s="5"/>
      <c r="F7867" s="5"/>
    </row>
    <row r="7868" spans="5:6" x14ac:dyDescent="0.25">
      <c r="E7868" s="5"/>
      <c r="F7868" s="5"/>
    </row>
    <row r="7869" spans="5:6" x14ac:dyDescent="0.25">
      <c r="E7869" s="5"/>
      <c r="F7869" s="5"/>
    </row>
    <row r="7870" spans="5:6" x14ac:dyDescent="0.25">
      <c r="E7870" s="5"/>
      <c r="F7870" s="5"/>
    </row>
    <row r="7871" spans="5:6" x14ac:dyDescent="0.25">
      <c r="E7871" s="5"/>
      <c r="F7871" s="5"/>
    </row>
    <row r="7872" spans="5:6" x14ac:dyDescent="0.25">
      <c r="E7872" s="5"/>
      <c r="F7872" s="5"/>
    </row>
    <row r="7873" spans="5:6" x14ac:dyDescent="0.25">
      <c r="E7873" s="5"/>
      <c r="F7873" s="5"/>
    </row>
    <row r="7874" spans="5:6" x14ac:dyDescent="0.25">
      <c r="E7874" s="5"/>
      <c r="F7874" s="5"/>
    </row>
    <row r="7875" spans="5:6" x14ac:dyDescent="0.25">
      <c r="E7875" s="5"/>
      <c r="F7875" s="5"/>
    </row>
    <row r="7876" spans="5:6" x14ac:dyDescent="0.25">
      <c r="E7876" s="5"/>
      <c r="F7876" s="5"/>
    </row>
    <row r="7877" spans="5:6" x14ac:dyDescent="0.25">
      <c r="E7877" s="5"/>
      <c r="F7877" s="5"/>
    </row>
    <row r="7878" spans="5:6" x14ac:dyDescent="0.25">
      <c r="E7878" s="5"/>
      <c r="F7878" s="5"/>
    </row>
    <row r="7879" spans="5:6" x14ac:dyDescent="0.25">
      <c r="E7879" s="5"/>
      <c r="F7879" s="5"/>
    </row>
    <row r="7880" spans="5:6" x14ac:dyDescent="0.25">
      <c r="E7880" s="5"/>
      <c r="F7880" s="5"/>
    </row>
    <row r="7881" spans="5:6" x14ac:dyDescent="0.25">
      <c r="E7881" s="5"/>
      <c r="F7881" s="5"/>
    </row>
    <row r="7882" spans="5:6" x14ac:dyDescent="0.25">
      <c r="E7882" s="5"/>
      <c r="F7882" s="5"/>
    </row>
    <row r="7883" spans="5:6" x14ac:dyDescent="0.25">
      <c r="E7883" s="5"/>
      <c r="F7883" s="5"/>
    </row>
    <row r="7884" spans="5:6" x14ac:dyDescent="0.25">
      <c r="E7884" s="5"/>
      <c r="F7884" s="5"/>
    </row>
    <row r="7885" spans="5:6" x14ac:dyDescent="0.25">
      <c r="E7885" s="5"/>
      <c r="F7885" s="5"/>
    </row>
    <row r="7886" spans="5:6" x14ac:dyDescent="0.25">
      <c r="E7886" s="5"/>
      <c r="F7886" s="5"/>
    </row>
    <row r="7887" spans="5:6" x14ac:dyDescent="0.25">
      <c r="E7887" s="5"/>
      <c r="F7887" s="5"/>
    </row>
    <row r="7888" spans="5:6" x14ac:dyDescent="0.25">
      <c r="E7888" s="5"/>
      <c r="F7888" s="5"/>
    </row>
    <row r="7889" spans="5:6" x14ac:dyDescent="0.25">
      <c r="E7889" s="5"/>
      <c r="F7889" s="5"/>
    </row>
    <row r="7890" spans="5:6" x14ac:dyDescent="0.25">
      <c r="E7890" s="5"/>
      <c r="F7890" s="5"/>
    </row>
    <row r="7891" spans="5:6" x14ac:dyDescent="0.25">
      <c r="E7891" s="5"/>
      <c r="F7891" s="5"/>
    </row>
    <row r="7892" spans="5:6" x14ac:dyDescent="0.25">
      <c r="E7892" s="5"/>
      <c r="F7892" s="5"/>
    </row>
    <row r="7893" spans="5:6" x14ac:dyDescent="0.25">
      <c r="E7893" s="5"/>
      <c r="F7893" s="5"/>
    </row>
    <row r="7894" spans="5:6" x14ac:dyDescent="0.25">
      <c r="E7894" s="5"/>
      <c r="F7894" s="5"/>
    </row>
    <row r="7895" spans="5:6" x14ac:dyDescent="0.25">
      <c r="E7895" s="5"/>
      <c r="F7895" s="5"/>
    </row>
    <row r="7896" spans="5:6" x14ac:dyDescent="0.25">
      <c r="E7896" s="5"/>
      <c r="F7896" s="5"/>
    </row>
    <row r="7897" spans="5:6" x14ac:dyDescent="0.25">
      <c r="E7897" s="5"/>
      <c r="F7897" s="5"/>
    </row>
    <row r="7898" spans="5:6" x14ac:dyDescent="0.25">
      <c r="E7898" s="5"/>
      <c r="F7898" s="5"/>
    </row>
    <row r="7899" spans="5:6" x14ac:dyDescent="0.25">
      <c r="E7899" s="5"/>
      <c r="F7899" s="5"/>
    </row>
    <row r="7900" spans="5:6" x14ac:dyDescent="0.25">
      <c r="E7900" s="5"/>
      <c r="F7900" s="5"/>
    </row>
    <row r="7901" spans="5:6" x14ac:dyDescent="0.25">
      <c r="E7901" s="5"/>
      <c r="F7901" s="5"/>
    </row>
    <row r="7902" spans="5:6" x14ac:dyDescent="0.25">
      <c r="E7902" s="5"/>
      <c r="F7902" s="5"/>
    </row>
    <row r="7903" spans="5:6" x14ac:dyDescent="0.25">
      <c r="E7903" s="5"/>
      <c r="F7903" s="5"/>
    </row>
    <row r="7904" spans="5:6" x14ac:dyDescent="0.25">
      <c r="E7904" s="5"/>
      <c r="F7904" s="5"/>
    </row>
    <row r="7905" spans="5:6" x14ac:dyDescent="0.25">
      <c r="E7905" s="5"/>
      <c r="F7905" s="5"/>
    </row>
    <row r="7906" spans="5:6" x14ac:dyDescent="0.25">
      <c r="E7906" s="5"/>
      <c r="F7906" s="5"/>
    </row>
    <row r="7907" spans="5:6" x14ac:dyDescent="0.25">
      <c r="E7907" s="5"/>
      <c r="F7907" s="5"/>
    </row>
    <row r="7908" spans="5:6" x14ac:dyDescent="0.25">
      <c r="E7908" s="5"/>
      <c r="F7908" s="5"/>
    </row>
    <row r="7909" spans="5:6" x14ac:dyDescent="0.25">
      <c r="E7909" s="5"/>
      <c r="F7909" s="5"/>
    </row>
    <row r="7910" spans="5:6" x14ac:dyDescent="0.25">
      <c r="E7910" s="5"/>
      <c r="F7910" s="5"/>
    </row>
    <row r="7911" spans="5:6" x14ac:dyDescent="0.25">
      <c r="E7911" s="5"/>
      <c r="F7911" s="5"/>
    </row>
    <row r="7912" spans="5:6" x14ac:dyDescent="0.25">
      <c r="E7912" s="5"/>
      <c r="F7912" s="5"/>
    </row>
    <row r="7913" spans="5:6" x14ac:dyDescent="0.25">
      <c r="E7913" s="5"/>
      <c r="F7913" s="5"/>
    </row>
    <row r="7914" spans="5:6" x14ac:dyDescent="0.25">
      <c r="E7914" s="5"/>
      <c r="F7914" s="5"/>
    </row>
    <row r="7915" spans="5:6" x14ac:dyDescent="0.25">
      <c r="E7915" s="5"/>
      <c r="F7915" s="5"/>
    </row>
    <row r="7916" spans="5:6" x14ac:dyDescent="0.25">
      <c r="E7916" s="5"/>
      <c r="F7916" s="5"/>
    </row>
    <row r="7917" spans="5:6" x14ac:dyDescent="0.25">
      <c r="E7917" s="5"/>
      <c r="F7917" s="5"/>
    </row>
    <row r="7918" spans="5:6" x14ac:dyDescent="0.25">
      <c r="E7918" s="5"/>
      <c r="F7918" s="5"/>
    </row>
    <row r="7919" spans="5:6" x14ac:dyDescent="0.25">
      <c r="E7919" s="5"/>
      <c r="F7919" s="5"/>
    </row>
    <row r="7920" spans="5:6" x14ac:dyDescent="0.25">
      <c r="E7920" s="5"/>
      <c r="F7920" s="5"/>
    </row>
    <row r="7921" spans="5:11" x14ac:dyDescent="0.25">
      <c r="E7921" s="5"/>
      <c r="F7921" s="5"/>
    </row>
    <row r="7922" spans="5:11" x14ac:dyDescent="0.25">
      <c r="E7922" s="5"/>
      <c r="F7922" s="5"/>
      <c r="K7922" s="5"/>
    </row>
    <row r="7923" spans="5:11" x14ac:dyDescent="0.25">
      <c r="E7923" s="5"/>
      <c r="F7923" s="5"/>
    </row>
    <row r="7924" spans="5:11" x14ac:dyDescent="0.25">
      <c r="E7924" s="5"/>
      <c r="F7924" s="5"/>
    </row>
    <row r="7925" spans="5:11" x14ac:dyDescent="0.25">
      <c r="E7925" s="5"/>
      <c r="F7925" s="5"/>
    </row>
    <row r="7926" spans="5:11" x14ac:dyDescent="0.25">
      <c r="E7926" s="5"/>
      <c r="F7926" s="5"/>
    </row>
    <row r="7927" spans="5:11" x14ac:dyDescent="0.25">
      <c r="E7927" s="5"/>
      <c r="F7927" s="5"/>
    </row>
    <row r="7928" spans="5:11" x14ac:dyDescent="0.25">
      <c r="E7928" s="5"/>
      <c r="F7928" s="5"/>
    </row>
    <row r="7929" spans="5:11" x14ac:dyDescent="0.25">
      <c r="E7929" s="5"/>
      <c r="F7929" s="5"/>
    </row>
    <row r="7930" spans="5:11" x14ac:dyDescent="0.25">
      <c r="E7930" s="5"/>
      <c r="F7930" s="5"/>
    </row>
    <row r="7931" spans="5:11" x14ac:dyDescent="0.25">
      <c r="E7931" s="5"/>
      <c r="F7931" s="5"/>
    </row>
    <row r="7932" spans="5:11" x14ac:dyDescent="0.25">
      <c r="E7932" s="5"/>
      <c r="F7932" s="5"/>
    </row>
    <row r="7933" spans="5:11" x14ac:dyDescent="0.25">
      <c r="E7933" s="5"/>
      <c r="F7933" s="5"/>
    </row>
    <row r="7934" spans="5:11" x14ac:dyDescent="0.25">
      <c r="E7934" s="5"/>
      <c r="F7934" s="5"/>
    </row>
    <row r="7935" spans="5:11" x14ac:dyDescent="0.25">
      <c r="E7935" s="5"/>
      <c r="F7935" s="5"/>
    </row>
    <row r="7936" spans="5:11" x14ac:dyDescent="0.25">
      <c r="E7936" s="5"/>
      <c r="F7936" s="5"/>
    </row>
    <row r="7937" spans="5:6" x14ac:dyDescent="0.25">
      <c r="E7937" s="5"/>
      <c r="F7937" s="5"/>
    </row>
    <row r="7938" spans="5:6" x14ac:dyDescent="0.25">
      <c r="E7938" s="5"/>
      <c r="F7938" s="5"/>
    </row>
    <row r="7939" spans="5:6" x14ac:dyDescent="0.25">
      <c r="E7939" s="5"/>
      <c r="F7939" s="5"/>
    </row>
    <row r="7940" spans="5:6" x14ac:dyDescent="0.25">
      <c r="E7940" s="5"/>
      <c r="F7940" s="5"/>
    </row>
    <row r="7941" spans="5:6" x14ac:dyDescent="0.25">
      <c r="E7941" s="5"/>
      <c r="F7941" s="5"/>
    </row>
    <row r="7942" spans="5:6" x14ac:dyDescent="0.25">
      <c r="E7942" s="5"/>
      <c r="F7942" s="5"/>
    </row>
    <row r="7943" spans="5:6" x14ac:dyDescent="0.25">
      <c r="E7943" s="5"/>
      <c r="F7943" s="5"/>
    </row>
    <row r="7944" spans="5:6" x14ac:dyDescent="0.25">
      <c r="E7944" s="5"/>
      <c r="F7944" s="5"/>
    </row>
    <row r="7945" spans="5:6" x14ac:dyDescent="0.25">
      <c r="E7945" s="5"/>
      <c r="F7945" s="5"/>
    </row>
    <row r="7946" spans="5:6" x14ac:dyDescent="0.25">
      <c r="E7946" s="5"/>
      <c r="F7946" s="5"/>
    </row>
    <row r="7947" spans="5:6" x14ac:dyDescent="0.25">
      <c r="E7947" s="5"/>
      <c r="F7947" s="5"/>
    </row>
    <row r="7948" spans="5:6" x14ac:dyDescent="0.25">
      <c r="E7948" s="5"/>
      <c r="F7948" s="5"/>
    </row>
    <row r="7949" spans="5:6" x14ac:dyDescent="0.25">
      <c r="E7949" s="5"/>
      <c r="F7949" s="5"/>
    </row>
    <row r="7950" spans="5:6" x14ac:dyDescent="0.25">
      <c r="E7950" s="5"/>
      <c r="F7950" s="5"/>
    </row>
    <row r="7951" spans="5:6" x14ac:dyDescent="0.25">
      <c r="E7951" s="5"/>
      <c r="F7951" s="5"/>
    </row>
    <row r="7952" spans="5:6" x14ac:dyDescent="0.25">
      <c r="E7952" s="5"/>
      <c r="F7952" s="5"/>
    </row>
    <row r="7953" spans="5:6" x14ac:dyDescent="0.25">
      <c r="E7953" s="5"/>
      <c r="F7953" s="5"/>
    </row>
    <row r="7954" spans="5:6" x14ac:dyDescent="0.25">
      <c r="E7954" s="5"/>
      <c r="F7954" s="5"/>
    </row>
    <row r="7955" spans="5:6" x14ac:dyDescent="0.25">
      <c r="E7955" s="5"/>
      <c r="F7955" s="5"/>
    </row>
    <row r="7956" spans="5:6" x14ac:dyDescent="0.25">
      <c r="E7956" s="5"/>
      <c r="F7956" s="5"/>
    </row>
    <row r="7957" spans="5:6" x14ac:dyDescent="0.25">
      <c r="E7957" s="5"/>
      <c r="F7957" s="5"/>
    </row>
    <row r="7958" spans="5:6" x14ac:dyDescent="0.25">
      <c r="E7958" s="5"/>
      <c r="F7958" s="5"/>
    </row>
    <row r="7959" spans="5:6" x14ac:dyDescent="0.25">
      <c r="E7959" s="5"/>
      <c r="F7959" s="5"/>
    </row>
    <row r="7960" spans="5:6" x14ac:dyDescent="0.25">
      <c r="E7960" s="5"/>
      <c r="F7960" s="5"/>
    </row>
    <row r="7961" spans="5:6" x14ac:dyDescent="0.25">
      <c r="E7961" s="5"/>
      <c r="F7961" s="5"/>
    </row>
    <row r="7962" spans="5:6" x14ac:dyDescent="0.25">
      <c r="E7962" s="5"/>
      <c r="F7962" s="5"/>
    </row>
    <row r="7963" spans="5:6" x14ac:dyDescent="0.25">
      <c r="E7963" s="5"/>
      <c r="F7963" s="5"/>
    </row>
    <row r="7964" spans="5:6" x14ac:dyDescent="0.25">
      <c r="E7964" s="5"/>
      <c r="F7964" s="5"/>
    </row>
    <row r="7965" spans="5:6" x14ac:dyDescent="0.25">
      <c r="E7965" s="5"/>
      <c r="F7965" s="5"/>
    </row>
    <row r="7966" spans="5:6" x14ac:dyDescent="0.25">
      <c r="E7966" s="5"/>
      <c r="F7966" s="5"/>
    </row>
    <row r="7967" spans="5:6" x14ac:dyDescent="0.25">
      <c r="E7967" s="5"/>
      <c r="F7967" s="5"/>
    </row>
    <row r="7968" spans="5:6" x14ac:dyDescent="0.25">
      <c r="E7968" s="5"/>
      <c r="F7968" s="5"/>
    </row>
    <row r="7969" spans="5:6" x14ac:dyDescent="0.25">
      <c r="E7969" s="5"/>
      <c r="F7969" s="5"/>
    </row>
    <row r="7970" spans="5:6" x14ac:dyDescent="0.25">
      <c r="E7970" s="5"/>
      <c r="F7970" s="5"/>
    </row>
    <row r="7971" spans="5:6" x14ac:dyDescent="0.25">
      <c r="E7971" s="5"/>
      <c r="F7971" s="5"/>
    </row>
    <row r="7972" spans="5:6" x14ac:dyDescent="0.25">
      <c r="E7972" s="5"/>
      <c r="F7972" s="5"/>
    </row>
    <row r="7973" spans="5:6" x14ac:dyDescent="0.25">
      <c r="E7973" s="5"/>
      <c r="F7973" s="5"/>
    </row>
    <row r="7974" spans="5:6" x14ac:dyDescent="0.25">
      <c r="E7974" s="5"/>
      <c r="F7974" s="5"/>
    </row>
    <row r="7975" spans="5:6" x14ac:dyDescent="0.25">
      <c r="E7975" s="5"/>
      <c r="F7975" s="5"/>
    </row>
    <row r="7976" spans="5:6" x14ac:dyDescent="0.25">
      <c r="E7976" s="5"/>
      <c r="F7976" s="5"/>
    </row>
    <row r="7977" spans="5:6" x14ac:dyDescent="0.25">
      <c r="E7977" s="5"/>
      <c r="F7977" s="5"/>
    </row>
    <row r="7978" spans="5:6" x14ac:dyDescent="0.25">
      <c r="E7978" s="5"/>
      <c r="F7978" s="5"/>
    </row>
    <row r="7979" spans="5:6" x14ac:dyDescent="0.25">
      <c r="E7979" s="5"/>
      <c r="F7979" s="5"/>
    </row>
    <row r="7980" spans="5:6" x14ac:dyDescent="0.25">
      <c r="E7980" s="5"/>
      <c r="F7980" s="5"/>
    </row>
    <row r="7981" spans="5:6" x14ac:dyDescent="0.25">
      <c r="E7981" s="5"/>
      <c r="F7981" s="5"/>
    </row>
    <row r="7982" spans="5:6" x14ac:dyDescent="0.25">
      <c r="E7982" s="5"/>
      <c r="F7982" s="5"/>
    </row>
    <row r="7983" spans="5:6" x14ac:dyDescent="0.25">
      <c r="E7983" s="5"/>
      <c r="F7983" s="5"/>
    </row>
    <row r="7984" spans="5:6" x14ac:dyDescent="0.25">
      <c r="E7984" s="5"/>
      <c r="F7984" s="5"/>
    </row>
    <row r="7985" spans="5:6" x14ac:dyDescent="0.25">
      <c r="E7985" s="5"/>
      <c r="F7985" s="5"/>
    </row>
    <row r="7986" spans="5:6" x14ac:dyDescent="0.25">
      <c r="E7986" s="5"/>
      <c r="F7986" s="5"/>
    </row>
    <row r="7987" spans="5:6" x14ac:dyDescent="0.25">
      <c r="E7987" s="5"/>
      <c r="F7987" s="5"/>
    </row>
    <row r="7988" spans="5:6" x14ac:dyDescent="0.25">
      <c r="E7988" s="5"/>
      <c r="F7988" s="5"/>
    </row>
    <row r="7989" spans="5:6" x14ac:dyDescent="0.25">
      <c r="E7989" s="5"/>
      <c r="F7989" s="5"/>
    </row>
    <row r="7990" spans="5:6" x14ac:dyDescent="0.25">
      <c r="E7990" s="5"/>
      <c r="F7990" s="5"/>
    </row>
    <row r="7991" spans="5:6" x14ac:dyDescent="0.25">
      <c r="E7991" s="5"/>
      <c r="F7991" s="5"/>
    </row>
    <row r="7992" spans="5:6" x14ac:dyDescent="0.25">
      <c r="E7992" s="5"/>
      <c r="F7992" s="5"/>
    </row>
    <row r="7993" spans="5:6" x14ac:dyDescent="0.25">
      <c r="E7993" s="5"/>
      <c r="F7993" s="5"/>
    </row>
    <row r="7994" spans="5:6" x14ac:dyDescent="0.25">
      <c r="E7994" s="5"/>
      <c r="F7994" s="5"/>
    </row>
    <row r="7995" spans="5:6" x14ac:dyDescent="0.25">
      <c r="E7995" s="5"/>
      <c r="F7995" s="5"/>
    </row>
    <row r="7996" spans="5:6" x14ac:dyDescent="0.25">
      <c r="E7996" s="5"/>
      <c r="F7996" s="5"/>
    </row>
    <row r="7997" spans="5:6" x14ac:dyDescent="0.25">
      <c r="E7997" s="5"/>
      <c r="F7997" s="5"/>
    </row>
    <row r="7998" spans="5:6" x14ac:dyDescent="0.25">
      <c r="E7998" s="5"/>
      <c r="F7998" s="5"/>
    </row>
    <row r="7999" spans="5:6" x14ac:dyDescent="0.25">
      <c r="E7999" s="5"/>
      <c r="F7999" s="5"/>
    </row>
    <row r="8000" spans="5:6" x14ac:dyDescent="0.25">
      <c r="E8000" s="5"/>
      <c r="F8000" s="5"/>
    </row>
    <row r="8001" spans="5:6" x14ac:dyDescent="0.25">
      <c r="E8001" s="5"/>
      <c r="F8001" s="5"/>
    </row>
    <row r="8002" spans="5:6" x14ac:dyDescent="0.25">
      <c r="E8002" s="5"/>
      <c r="F8002" s="5"/>
    </row>
    <row r="8003" spans="5:6" x14ac:dyDescent="0.25">
      <c r="E8003" s="5"/>
      <c r="F8003" s="5"/>
    </row>
    <row r="8004" spans="5:6" x14ac:dyDescent="0.25">
      <c r="E8004" s="5"/>
      <c r="F8004" s="5"/>
    </row>
    <row r="8005" spans="5:6" x14ac:dyDescent="0.25">
      <c r="E8005" s="5"/>
      <c r="F8005" s="5"/>
    </row>
    <row r="8006" spans="5:6" x14ac:dyDescent="0.25">
      <c r="E8006" s="5"/>
      <c r="F8006" s="5"/>
    </row>
    <row r="8007" spans="5:6" x14ac:dyDescent="0.25">
      <c r="E8007" s="5"/>
      <c r="F8007" s="5"/>
    </row>
    <row r="8008" spans="5:6" x14ac:dyDescent="0.25">
      <c r="E8008" s="5"/>
      <c r="F8008" s="5"/>
    </row>
    <row r="8009" spans="5:6" x14ac:dyDescent="0.25">
      <c r="E8009" s="5"/>
      <c r="F8009" s="5"/>
    </row>
    <row r="8010" spans="5:6" x14ac:dyDescent="0.25">
      <c r="E8010" s="5"/>
      <c r="F8010" s="5"/>
    </row>
    <row r="8011" spans="5:6" x14ac:dyDescent="0.25">
      <c r="E8011" s="5"/>
      <c r="F8011" s="5"/>
    </row>
    <row r="8012" spans="5:6" x14ac:dyDescent="0.25">
      <c r="E8012" s="5"/>
      <c r="F8012" s="5"/>
    </row>
    <row r="8013" spans="5:6" x14ac:dyDescent="0.25">
      <c r="E8013" s="5"/>
      <c r="F8013" s="5"/>
    </row>
    <row r="8014" spans="5:6" x14ac:dyDescent="0.25">
      <c r="E8014" s="5"/>
      <c r="F8014" s="5"/>
    </row>
    <row r="8015" spans="5:6" x14ac:dyDescent="0.25">
      <c r="E8015" s="5"/>
      <c r="F8015" s="5"/>
    </row>
    <row r="8016" spans="5:6" x14ac:dyDescent="0.25">
      <c r="E8016" s="5"/>
      <c r="F8016" s="5"/>
    </row>
    <row r="8017" spans="5:6" x14ac:dyDescent="0.25">
      <c r="E8017" s="5"/>
      <c r="F8017" s="5"/>
    </row>
    <row r="8018" spans="5:6" x14ac:dyDescent="0.25">
      <c r="E8018" s="5"/>
      <c r="F8018" s="5"/>
    </row>
    <row r="8019" spans="5:6" x14ac:dyDescent="0.25">
      <c r="E8019" s="5"/>
      <c r="F8019" s="5"/>
    </row>
    <row r="8020" spans="5:6" x14ac:dyDescent="0.25">
      <c r="E8020" s="5"/>
      <c r="F8020" s="5"/>
    </row>
    <row r="8021" spans="5:6" x14ac:dyDescent="0.25">
      <c r="E8021" s="5"/>
      <c r="F8021" s="5"/>
    </row>
    <row r="8022" spans="5:6" x14ac:dyDescent="0.25">
      <c r="E8022" s="5"/>
      <c r="F8022" s="5"/>
    </row>
    <row r="8023" spans="5:6" x14ac:dyDescent="0.25">
      <c r="E8023" s="5"/>
      <c r="F8023" s="5"/>
    </row>
    <row r="8024" spans="5:6" x14ac:dyDescent="0.25">
      <c r="E8024" s="5"/>
      <c r="F8024" s="5"/>
    </row>
    <row r="8025" spans="5:6" x14ac:dyDescent="0.25">
      <c r="E8025" s="5"/>
      <c r="F8025" s="5"/>
    </row>
    <row r="8026" spans="5:6" x14ac:dyDescent="0.25">
      <c r="E8026" s="5"/>
      <c r="F8026" s="5"/>
    </row>
    <row r="8027" spans="5:6" x14ac:dyDescent="0.25">
      <c r="E8027" s="5"/>
      <c r="F8027" s="5"/>
    </row>
    <row r="8028" spans="5:6" x14ac:dyDescent="0.25">
      <c r="E8028" s="5"/>
      <c r="F8028" s="5"/>
    </row>
    <row r="8029" spans="5:6" x14ac:dyDescent="0.25">
      <c r="E8029" s="5"/>
      <c r="F8029" s="5"/>
    </row>
    <row r="8030" spans="5:6" x14ac:dyDescent="0.25">
      <c r="E8030" s="5"/>
      <c r="F8030" s="5"/>
    </row>
    <row r="8031" spans="5:6" x14ac:dyDescent="0.25">
      <c r="E8031" s="5"/>
      <c r="F8031" s="5"/>
    </row>
    <row r="8032" spans="5:6" x14ac:dyDescent="0.25">
      <c r="E8032" s="5"/>
      <c r="F8032" s="5"/>
    </row>
    <row r="8033" spans="5:6" x14ac:dyDescent="0.25">
      <c r="E8033" s="5"/>
      <c r="F8033" s="5"/>
    </row>
    <row r="8034" spans="5:6" x14ac:dyDescent="0.25">
      <c r="E8034" s="5"/>
      <c r="F8034" s="5"/>
    </row>
    <row r="8035" spans="5:6" x14ac:dyDescent="0.25">
      <c r="E8035" s="5"/>
      <c r="F8035" s="5"/>
    </row>
    <row r="8036" spans="5:6" x14ac:dyDescent="0.25">
      <c r="E8036" s="5"/>
      <c r="F8036" s="5"/>
    </row>
    <row r="8037" spans="5:6" x14ac:dyDescent="0.25">
      <c r="E8037" s="5"/>
      <c r="F8037" s="5"/>
    </row>
    <row r="8038" spans="5:6" x14ac:dyDescent="0.25">
      <c r="E8038" s="5"/>
      <c r="F8038" s="5"/>
    </row>
    <row r="8039" spans="5:6" x14ac:dyDescent="0.25">
      <c r="E8039" s="5"/>
      <c r="F8039" s="5"/>
    </row>
    <row r="8040" spans="5:6" x14ac:dyDescent="0.25">
      <c r="E8040" s="5"/>
      <c r="F8040" s="5"/>
    </row>
    <row r="8041" spans="5:6" x14ac:dyDescent="0.25">
      <c r="E8041" s="5"/>
      <c r="F8041" s="5"/>
    </row>
    <row r="8042" spans="5:6" x14ac:dyDescent="0.25">
      <c r="E8042" s="5"/>
      <c r="F8042" s="5"/>
    </row>
    <row r="8043" spans="5:6" x14ac:dyDescent="0.25">
      <c r="E8043" s="5"/>
      <c r="F8043" s="5"/>
    </row>
    <row r="8044" spans="5:6" x14ac:dyDescent="0.25">
      <c r="E8044" s="5"/>
      <c r="F8044" s="5"/>
    </row>
    <row r="8045" spans="5:6" x14ac:dyDescent="0.25">
      <c r="E8045" s="5"/>
      <c r="F8045" s="5"/>
    </row>
    <row r="8046" spans="5:6" x14ac:dyDescent="0.25">
      <c r="E8046" s="5"/>
      <c r="F8046" s="5"/>
    </row>
    <row r="8047" spans="5:6" x14ac:dyDescent="0.25">
      <c r="E8047" s="5"/>
      <c r="F8047" s="5"/>
    </row>
    <row r="8048" spans="5:6" x14ac:dyDescent="0.25">
      <c r="E8048" s="5"/>
      <c r="F8048" s="5"/>
    </row>
    <row r="8049" spans="5:6" x14ac:dyDescent="0.25">
      <c r="E8049" s="5"/>
      <c r="F8049" s="5"/>
    </row>
    <row r="8050" spans="5:6" x14ac:dyDescent="0.25">
      <c r="E8050" s="5"/>
      <c r="F8050" s="5"/>
    </row>
    <row r="8051" spans="5:6" x14ac:dyDescent="0.25">
      <c r="E8051" s="5"/>
      <c r="F8051" s="5"/>
    </row>
    <row r="8052" spans="5:6" x14ac:dyDescent="0.25">
      <c r="E8052" s="5"/>
      <c r="F8052" s="5"/>
    </row>
    <row r="8053" spans="5:6" x14ac:dyDescent="0.25">
      <c r="E8053" s="5"/>
      <c r="F8053" s="5"/>
    </row>
    <row r="8054" spans="5:6" x14ac:dyDescent="0.25">
      <c r="E8054" s="5"/>
      <c r="F8054" s="5"/>
    </row>
    <row r="8055" spans="5:6" x14ac:dyDescent="0.25">
      <c r="E8055" s="5"/>
      <c r="F8055" s="5"/>
    </row>
    <row r="8056" spans="5:6" x14ac:dyDescent="0.25">
      <c r="E8056" s="5"/>
      <c r="F8056" s="5"/>
    </row>
    <row r="8057" spans="5:6" x14ac:dyDescent="0.25">
      <c r="E8057" s="5"/>
      <c r="F8057" s="5"/>
    </row>
    <row r="8058" spans="5:6" x14ac:dyDescent="0.25">
      <c r="E8058" s="5"/>
      <c r="F8058" s="5"/>
    </row>
    <row r="8059" spans="5:6" x14ac:dyDescent="0.25">
      <c r="E8059" s="5"/>
      <c r="F8059" s="5"/>
    </row>
    <row r="8060" spans="5:6" x14ac:dyDescent="0.25">
      <c r="E8060" s="5"/>
      <c r="F8060" s="5"/>
    </row>
    <row r="8061" spans="5:6" x14ac:dyDescent="0.25">
      <c r="E8061" s="5"/>
      <c r="F8061" s="5"/>
    </row>
    <row r="8062" spans="5:6" x14ac:dyDescent="0.25">
      <c r="E8062" s="5"/>
      <c r="F8062" s="5"/>
    </row>
    <row r="8063" spans="5:6" x14ac:dyDescent="0.25">
      <c r="E8063" s="5"/>
      <c r="F8063" s="5"/>
    </row>
    <row r="8064" spans="5:6" x14ac:dyDescent="0.25">
      <c r="E8064" s="5"/>
      <c r="F8064" s="5"/>
    </row>
    <row r="8065" spans="5:6" x14ac:dyDescent="0.25">
      <c r="E8065" s="5"/>
      <c r="F8065" s="5"/>
    </row>
    <row r="8066" spans="5:6" x14ac:dyDescent="0.25">
      <c r="E8066" s="5"/>
      <c r="F8066" s="5"/>
    </row>
    <row r="8067" spans="5:6" x14ac:dyDescent="0.25">
      <c r="E8067" s="5"/>
      <c r="F8067" s="5"/>
    </row>
    <row r="8068" spans="5:6" x14ac:dyDescent="0.25">
      <c r="E8068" s="5"/>
      <c r="F8068" s="5"/>
    </row>
    <row r="8069" spans="5:6" x14ac:dyDescent="0.25">
      <c r="E8069" s="5"/>
      <c r="F8069" s="5"/>
    </row>
    <row r="8070" spans="5:6" x14ac:dyDescent="0.25">
      <c r="E8070" s="5"/>
      <c r="F8070" s="5"/>
    </row>
    <row r="8071" spans="5:6" x14ac:dyDescent="0.25">
      <c r="E8071" s="5"/>
      <c r="F8071" s="5"/>
    </row>
    <row r="8072" spans="5:6" x14ac:dyDescent="0.25">
      <c r="E8072" s="5"/>
      <c r="F8072" s="5"/>
    </row>
    <row r="8073" spans="5:6" x14ac:dyDescent="0.25">
      <c r="E8073" s="5"/>
      <c r="F8073" s="5"/>
    </row>
    <row r="8074" spans="5:6" x14ac:dyDescent="0.25">
      <c r="E8074" s="5"/>
      <c r="F8074" s="5"/>
    </row>
    <row r="8075" spans="5:6" x14ac:dyDescent="0.25">
      <c r="E8075" s="5"/>
      <c r="F8075" s="5"/>
    </row>
    <row r="8076" spans="5:6" x14ac:dyDescent="0.25">
      <c r="E8076" s="5"/>
      <c r="F8076" s="5"/>
    </row>
    <row r="8077" spans="5:6" x14ac:dyDescent="0.25">
      <c r="E8077" s="5"/>
      <c r="F8077" s="5"/>
    </row>
    <row r="8078" spans="5:6" x14ac:dyDescent="0.25">
      <c r="E8078" s="5"/>
      <c r="F8078" s="5"/>
    </row>
    <row r="8079" spans="5:6" x14ac:dyDescent="0.25">
      <c r="E8079" s="5"/>
      <c r="F8079" s="5"/>
    </row>
    <row r="8080" spans="5:6" x14ac:dyDescent="0.25">
      <c r="E8080" s="5"/>
      <c r="F8080" s="5"/>
    </row>
    <row r="8081" spans="5:17" x14ac:dyDescent="0.25">
      <c r="E8081" s="5"/>
      <c r="F8081" s="5"/>
    </row>
    <row r="8082" spans="5:17" x14ac:dyDescent="0.25">
      <c r="E8082" s="5"/>
      <c r="F8082" s="5"/>
    </row>
    <row r="8083" spans="5:17" x14ac:dyDescent="0.25">
      <c r="E8083" s="5"/>
      <c r="F8083" s="5"/>
    </row>
    <row r="8084" spans="5:17" x14ac:dyDescent="0.25">
      <c r="E8084" s="5"/>
      <c r="F8084" s="5"/>
    </row>
    <row r="8085" spans="5:17" x14ac:dyDescent="0.25">
      <c r="E8085" s="5"/>
      <c r="F8085" s="5"/>
    </row>
    <row r="8086" spans="5:17" x14ac:dyDescent="0.25">
      <c r="E8086" s="5"/>
      <c r="F8086" s="5"/>
    </row>
    <row r="8087" spans="5:17" x14ac:dyDescent="0.25">
      <c r="E8087" s="5"/>
      <c r="F8087" s="5"/>
    </row>
    <row r="8088" spans="5:17" x14ac:dyDescent="0.25">
      <c r="E8088" s="5"/>
      <c r="F8088" s="5"/>
    </row>
    <row r="8089" spans="5:17" x14ac:dyDescent="0.25">
      <c r="E8089" s="5"/>
      <c r="F8089" s="5"/>
    </row>
    <row r="8090" spans="5:17" x14ac:dyDescent="0.25">
      <c r="E8090" s="5"/>
      <c r="F8090" s="5"/>
    </row>
    <row r="8091" spans="5:17" x14ac:dyDescent="0.25">
      <c r="E8091" s="5"/>
      <c r="F8091" s="5"/>
    </row>
    <row r="8092" spans="5:17" x14ac:dyDescent="0.25">
      <c r="E8092" s="5"/>
      <c r="F8092" s="5"/>
    </row>
    <row r="8093" spans="5:17" x14ac:dyDescent="0.25">
      <c r="E8093" s="5"/>
      <c r="F8093" s="5"/>
    </row>
    <row r="8094" spans="5:17" x14ac:dyDescent="0.25">
      <c r="E8094" s="5"/>
      <c r="F8094" s="5"/>
    </row>
    <row r="8095" spans="5:17" x14ac:dyDescent="0.25">
      <c r="E8095" s="5"/>
      <c r="F8095" s="5"/>
    </row>
    <row r="8096" spans="5:17" x14ac:dyDescent="0.25">
      <c r="E8096" s="5"/>
      <c r="F8096" s="5"/>
      <c r="H8096" s="5"/>
      <c r="I8096" s="5"/>
      <c r="Q8096" s="5"/>
    </row>
    <row r="8097" spans="5:6" x14ac:dyDescent="0.25">
      <c r="E8097" s="5"/>
      <c r="F8097" s="5"/>
    </row>
    <row r="8098" spans="5:6" x14ac:dyDescent="0.25">
      <c r="E8098" s="5"/>
      <c r="F8098" s="5"/>
    </row>
    <row r="8099" spans="5:6" x14ac:dyDescent="0.25">
      <c r="E8099" s="5"/>
      <c r="F8099" s="5"/>
    </row>
    <row r="8100" spans="5:6" x14ac:dyDescent="0.25">
      <c r="E8100" s="5"/>
      <c r="F8100" s="5"/>
    </row>
    <row r="8101" spans="5:6" x14ac:dyDescent="0.25">
      <c r="E8101" s="5"/>
      <c r="F8101" s="5"/>
    </row>
    <row r="8102" spans="5:6" x14ac:dyDescent="0.25">
      <c r="E8102" s="5"/>
      <c r="F8102" s="5"/>
    </row>
    <row r="8103" spans="5:6" x14ac:dyDescent="0.25">
      <c r="E8103" s="5"/>
      <c r="F8103" s="5"/>
    </row>
    <row r="8104" spans="5:6" x14ac:dyDescent="0.25">
      <c r="E8104" s="5"/>
      <c r="F8104" s="5"/>
    </row>
    <row r="8105" spans="5:6" x14ac:dyDescent="0.25">
      <c r="E8105" s="5"/>
      <c r="F8105" s="5"/>
    </row>
    <row r="8106" spans="5:6" x14ac:dyDescent="0.25">
      <c r="E8106" s="5"/>
      <c r="F8106" s="5"/>
    </row>
    <row r="8107" spans="5:6" x14ac:dyDescent="0.25">
      <c r="E8107" s="5"/>
      <c r="F8107" s="5"/>
    </row>
    <row r="8108" spans="5:6" x14ac:dyDescent="0.25">
      <c r="E8108" s="5"/>
      <c r="F8108" s="5"/>
    </row>
    <row r="8109" spans="5:6" x14ac:dyDescent="0.25">
      <c r="E8109" s="5"/>
      <c r="F8109" s="5"/>
    </row>
    <row r="8110" spans="5:6" x14ac:dyDescent="0.25">
      <c r="E8110" s="5"/>
      <c r="F8110" s="5"/>
    </row>
    <row r="8111" spans="5:6" x14ac:dyDescent="0.25">
      <c r="E8111" s="5"/>
      <c r="F8111" s="5"/>
    </row>
    <row r="8112" spans="5:6" x14ac:dyDescent="0.25">
      <c r="E8112" s="5"/>
      <c r="F8112" s="5"/>
    </row>
    <row r="8113" spans="5:6" x14ac:dyDescent="0.25">
      <c r="E8113" s="5"/>
      <c r="F8113" s="5"/>
    </row>
    <row r="8114" spans="5:6" x14ac:dyDescent="0.25">
      <c r="E8114" s="5"/>
      <c r="F8114" s="5"/>
    </row>
    <row r="8115" spans="5:6" x14ac:dyDescent="0.25">
      <c r="E8115" s="5"/>
      <c r="F8115" s="5"/>
    </row>
    <row r="8116" spans="5:6" x14ac:dyDescent="0.25">
      <c r="E8116" s="5"/>
      <c r="F8116" s="5"/>
    </row>
    <row r="8117" spans="5:6" x14ac:dyDescent="0.25">
      <c r="E8117" s="5"/>
      <c r="F8117" s="5"/>
    </row>
    <row r="8118" spans="5:6" x14ac:dyDescent="0.25">
      <c r="E8118" s="5"/>
      <c r="F8118" s="5"/>
    </row>
    <row r="8119" spans="5:6" x14ac:dyDescent="0.25">
      <c r="E8119" s="5"/>
      <c r="F8119" s="5"/>
    </row>
    <row r="8120" spans="5:6" x14ac:dyDescent="0.25">
      <c r="E8120" s="5"/>
      <c r="F8120" s="5"/>
    </row>
    <row r="8121" spans="5:6" x14ac:dyDescent="0.25">
      <c r="E8121" s="5"/>
      <c r="F8121" s="5"/>
    </row>
    <row r="8122" spans="5:6" x14ac:dyDescent="0.25">
      <c r="E8122" s="5"/>
      <c r="F8122" s="5"/>
    </row>
    <row r="8123" spans="5:6" x14ac:dyDescent="0.25">
      <c r="E8123" s="5"/>
      <c r="F8123" s="5"/>
    </row>
    <row r="8124" spans="5:6" x14ac:dyDescent="0.25">
      <c r="E8124" s="5"/>
      <c r="F8124" s="5"/>
    </row>
    <row r="8125" spans="5:6" x14ac:dyDescent="0.25">
      <c r="E8125" s="5"/>
      <c r="F8125" s="5"/>
    </row>
    <row r="8126" spans="5:6" x14ac:dyDescent="0.25">
      <c r="E8126" s="5"/>
      <c r="F8126" s="5"/>
    </row>
    <row r="8127" spans="5:6" x14ac:dyDescent="0.25">
      <c r="E8127" s="5"/>
      <c r="F8127" s="5"/>
    </row>
    <row r="8128" spans="5:6" x14ac:dyDescent="0.25">
      <c r="E8128" s="5"/>
      <c r="F8128" s="5"/>
    </row>
    <row r="8129" spans="5:6" x14ac:dyDescent="0.25">
      <c r="E8129" s="5"/>
      <c r="F8129" s="5"/>
    </row>
    <row r="8130" spans="5:6" x14ac:dyDescent="0.25">
      <c r="E8130" s="5"/>
      <c r="F8130" s="5"/>
    </row>
    <row r="8131" spans="5:6" x14ac:dyDescent="0.25">
      <c r="E8131" s="5"/>
      <c r="F8131" s="5"/>
    </row>
    <row r="8132" spans="5:6" x14ac:dyDescent="0.25">
      <c r="E8132" s="5"/>
      <c r="F8132" s="5"/>
    </row>
    <row r="8133" spans="5:6" x14ac:dyDescent="0.25">
      <c r="E8133" s="5"/>
      <c r="F8133" s="5"/>
    </row>
    <row r="8134" spans="5:6" x14ac:dyDescent="0.25">
      <c r="E8134" s="5"/>
      <c r="F8134" s="5"/>
    </row>
    <row r="8135" spans="5:6" x14ac:dyDescent="0.25">
      <c r="E8135" s="5"/>
      <c r="F8135" s="5"/>
    </row>
    <row r="8136" spans="5:6" x14ac:dyDescent="0.25">
      <c r="E8136" s="5"/>
      <c r="F8136" s="5"/>
    </row>
    <row r="8137" spans="5:6" x14ac:dyDescent="0.25">
      <c r="E8137" s="5"/>
      <c r="F8137" s="5"/>
    </row>
    <row r="8138" spans="5:6" x14ac:dyDescent="0.25">
      <c r="E8138" s="5"/>
      <c r="F8138" s="5"/>
    </row>
    <row r="8139" spans="5:6" x14ac:dyDescent="0.25">
      <c r="E8139" s="5"/>
      <c r="F8139" s="5"/>
    </row>
    <row r="8140" spans="5:6" x14ac:dyDescent="0.25">
      <c r="E8140" s="5"/>
      <c r="F8140" s="5"/>
    </row>
    <row r="8141" spans="5:6" x14ac:dyDescent="0.25">
      <c r="E8141" s="5"/>
      <c r="F8141" s="5"/>
    </row>
    <row r="8142" spans="5:6" x14ac:dyDescent="0.25">
      <c r="E8142" s="5"/>
      <c r="F8142" s="5"/>
    </row>
    <row r="8143" spans="5:6" x14ac:dyDescent="0.25">
      <c r="E8143" s="5"/>
      <c r="F8143" s="5"/>
    </row>
    <row r="8144" spans="5:6" x14ac:dyDescent="0.25">
      <c r="E8144" s="5"/>
      <c r="F8144" s="5"/>
    </row>
    <row r="8145" spans="5:6" x14ac:dyDescent="0.25">
      <c r="E8145" s="5"/>
      <c r="F8145" s="5"/>
    </row>
    <row r="8146" spans="5:6" x14ac:dyDescent="0.25">
      <c r="E8146" s="5"/>
      <c r="F8146" s="5"/>
    </row>
    <row r="8147" spans="5:6" x14ac:dyDescent="0.25">
      <c r="E8147" s="5"/>
      <c r="F8147" s="5"/>
    </row>
    <row r="8148" spans="5:6" x14ac:dyDescent="0.25">
      <c r="E8148" s="5"/>
      <c r="F8148" s="5"/>
    </row>
    <row r="8149" spans="5:6" x14ac:dyDescent="0.25">
      <c r="E8149" s="5"/>
      <c r="F8149" s="5"/>
    </row>
    <row r="8150" spans="5:6" x14ac:dyDescent="0.25">
      <c r="E8150" s="5"/>
      <c r="F8150" s="5"/>
    </row>
    <row r="8151" spans="5:6" x14ac:dyDescent="0.25">
      <c r="E8151" s="5"/>
      <c r="F8151" s="5"/>
    </row>
    <row r="8152" spans="5:6" x14ac:dyDescent="0.25">
      <c r="E8152" s="5"/>
      <c r="F8152" s="5"/>
    </row>
    <row r="8153" spans="5:6" x14ac:dyDescent="0.25">
      <c r="E8153" s="5"/>
      <c r="F8153" s="5"/>
    </row>
    <row r="8154" spans="5:6" x14ac:dyDescent="0.25">
      <c r="E8154" s="5"/>
      <c r="F8154" s="5"/>
    </row>
    <row r="8155" spans="5:6" x14ac:dyDescent="0.25">
      <c r="E8155" s="5"/>
      <c r="F8155" s="5"/>
    </row>
    <row r="8156" spans="5:6" x14ac:dyDescent="0.25">
      <c r="E8156" s="5"/>
      <c r="F8156" s="5"/>
    </row>
    <row r="8157" spans="5:6" x14ac:dyDescent="0.25">
      <c r="E8157" s="5"/>
      <c r="F8157" s="5"/>
    </row>
    <row r="8158" spans="5:6" x14ac:dyDescent="0.25">
      <c r="E8158" s="5"/>
      <c r="F8158" s="5"/>
    </row>
    <row r="8159" spans="5:6" x14ac:dyDescent="0.25">
      <c r="E8159" s="5"/>
      <c r="F8159" s="5"/>
    </row>
    <row r="8160" spans="5:6" x14ac:dyDescent="0.25">
      <c r="E8160" s="5"/>
      <c r="F8160" s="5"/>
    </row>
    <row r="8161" spans="5:6" x14ac:dyDescent="0.25">
      <c r="E8161" s="5"/>
      <c r="F8161" s="5"/>
    </row>
    <row r="8162" spans="5:6" x14ac:dyDescent="0.25">
      <c r="E8162" s="5"/>
      <c r="F8162" s="5"/>
    </row>
    <row r="8163" spans="5:6" x14ac:dyDescent="0.25">
      <c r="E8163" s="5"/>
      <c r="F8163" s="5"/>
    </row>
    <row r="8164" spans="5:6" x14ac:dyDescent="0.25">
      <c r="E8164" s="5"/>
      <c r="F8164" s="5"/>
    </row>
    <row r="8165" spans="5:6" x14ac:dyDescent="0.25">
      <c r="E8165" s="5"/>
      <c r="F8165" s="5"/>
    </row>
    <row r="8166" spans="5:6" x14ac:dyDescent="0.25">
      <c r="E8166" s="5"/>
      <c r="F8166" s="5"/>
    </row>
    <row r="8167" spans="5:6" x14ac:dyDescent="0.25">
      <c r="E8167" s="5"/>
      <c r="F8167" s="5"/>
    </row>
    <row r="8168" spans="5:6" x14ac:dyDescent="0.25">
      <c r="E8168" s="5"/>
      <c r="F8168" s="5"/>
    </row>
    <row r="8169" spans="5:6" x14ac:dyDescent="0.25">
      <c r="E8169" s="5"/>
      <c r="F8169" s="5"/>
    </row>
    <row r="8170" spans="5:6" x14ac:dyDescent="0.25">
      <c r="E8170" s="5"/>
      <c r="F8170" s="5"/>
    </row>
    <row r="8171" spans="5:6" x14ac:dyDescent="0.25">
      <c r="E8171" s="5"/>
      <c r="F8171" s="5"/>
    </row>
    <row r="8172" spans="5:6" x14ac:dyDescent="0.25">
      <c r="E8172" s="5"/>
      <c r="F8172" s="5"/>
    </row>
    <row r="8173" spans="5:6" x14ac:dyDescent="0.25">
      <c r="E8173" s="5"/>
      <c r="F8173" s="5"/>
    </row>
    <row r="8174" spans="5:6" x14ac:dyDescent="0.25">
      <c r="E8174" s="5"/>
      <c r="F8174" s="5"/>
    </row>
    <row r="8175" spans="5:6" x14ac:dyDescent="0.25">
      <c r="E8175" s="5"/>
      <c r="F8175" s="5"/>
    </row>
    <row r="8176" spans="5:6" x14ac:dyDescent="0.25">
      <c r="E8176" s="5"/>
      <c r="F8176" s="5"/>
    </row>
    <row r="8177" spans="5:6" x14ac:dyDescent="0.25">
      <c r="E8177" s="5"/>
      <c r="F8177" s="5"/>
    </row>
    <row r="8178" spans="5:6" x14ac:dyDescent="0.25">
      <c r="E8178" s="5"/>
      <c r="F8178" s="5"/>
    </row>
    <row r="8179" spans="5:6" x14ac:dyDescent="0.25">
      <c r="E8179" s="5"/>
      <c r="F8179" s="5"/>
    </row>
    <row r="8180" spans="5:6" x14ac:dyDescent="0.25">
      <c r="E8180" s="5"/>
      <c r="F8180" s="5"/>
    </row>
    <row r="8181" spans="5:6" x14ac:dyDescent="0.25">
      <c r="E8181" s="5"/>
      <c r="F8181" s="5"/>
    </row>
    <row r="8182" spans="5:6" x14ac:dyDescent="0.25">
      <c r="E8182" s="5"/>
      <c r="F8182" s="5"/>
    </row>
    <row r="8183" spans="5:6" x14ac:dyDescent="0.25">
      <c r="E8183" s="5"/>
      <c r="F8183" s="5"/>
    </row>
    <row r="8184" spans="5:6" x14ac:dyDescent="0.25">
      <c r="E8184" s="5"/>
      <c r="F8184" s="5"/>
    </row>
    <row r="8185" spans="5:6" x14ac:dyDescent="0.25">
      <c r="E8185" s="5"/>
      <c r="F8185" s="5"/>
    </row>
    <row r="8186" spans="5:6" x14ac:dyDescent="0.25">
      <c r="E8186" s="5"/>
      <c r="F8186" s="5"/>
    </row>
    <row r="8187" spans="5:6" x14ac:dyDescent="0.25">
      <c r="E8187" s="5"/>
      <c r="F8187" s="5"/>
    </row>
    <row r="8188" spans="5:6" x14ac:dyDescent="0.25">
      <c r="E8188" s="5"/>
      <c r="F8188" s="5"/>
    </row>
    <row r="8189" spans="5:6" x14ac:dyDescent="0.25">
      <c r="E8189" s="5"/>
      <c r="F8189" s="5"/>
    </row>
    <row r="8190" spans="5:6" x14ac:dyDescent="0.25">
      <c r="E8190" s="5"/>
      <c r="F8190" s="5"/>
    </row>
    <row r="8191" spans="5:6" x14ac:dyDescent="0.25">
      <c r="E8191" s="5"/>
      <c r="F8191" s="5"/>
    </row>
    <row r="8192" spans="5:6" x14ac:dyDescent="0.25">
      <c r="E8192" s="5"/>
      <c r="F8192" s="5"/>
    </row>
    <row r="8193" spans="5:6" x14ac:dyDescent="0.25">
      <c r="E8193" s="5"/>
      <c r="F8193" s="5"/>
    </row>
    <row r="8194" spans="5:6" x14ac:dyDescent="0.25">
      <c r="E8194" s="5"/>
      <c r="F8194" s="5"/>
    </row>
    <row r="8195" spans="5:6" x14ac:dyDescent="0.25">
      <c r="E8195" s="5"/>
      <c r="F8195" s="5"/>
    </row>
    <row r="8196" spans="5:6" x14ac:dyDescent="0.25">
      <c r="E8196" s="5"/>
      <c r="F8196" s="5"/>
    </row>
    <row r="8197" spans="5:6" x14ac:dyDescent="0.25">
      <c r="E8197" s="5"/>
      <c r="F8197" s="5"/>
    </row>
    <row r="8198" spans="5:6" x14ac:dyDescent="0.25">
      <c r="E8198" s="5"/>
      <c r="F8198" s="5"/>
    </row>
    <row r="8199" spans="5:6" x14ac:dyDescent="0.25">
      <c r="E8199" s="5"/>
      <c r="F8199" s="5"/>
    </row>
    <row r="8200" spans="5:6" x14ac:dyDescent="0.25">
      <c r="E8200" s="5"/>
      <c r="F8200" s="5"/>
    </row>
    <row r="8201" spans="5:6" x14ac:dyDescent="0.25">
      <c r="E8201" s="5"/>
      <c r="F8201" s="5"/>
    </row>
    <row r="8202" spans="5:6" x14ac:dyDescent="0.25">
      <c r="E8202" s="5"/>
      <c r="F8202" s="5"/>
    </row>
    <row r="8203" spans="5:6" x14ac:dyDescent="0.25">
      <c r="E8203" s="5"/>
      <c r="F8203" s="5"/>
    </row>
    <row r="8204" spans="5:6" x14ac:dyDescent="0.25">
      <c r="E8204" s="5"/>
      <c r="F8204" s="5"/>
    </row>
    <row r="8205" spans="5:6" x14ac:dyDescent="0.25">
      <c r="E8205" s="5"/>
      <c r="F8205" s="5"/>
    </row>
    <row r="8206" spans="5:6" x14ac:dyDescent="0.25">
      <c r="E8206" s="5"/>
      <c r="F8206" s="5"/>
    </row>
    <row r="8207" spans="5:6" x14ac:dyDescent="0.25">
      <c r="E8207" s="5"/>
      <c r="F8207" s="5"/>
    </row>
    <row r="8208" spans="5:6" x14ac:dyDescent="0.25">
      <c r="E8208" s="5"/>
      <c r="F8208" s="5"/>
    </row>
    <row r="8209" spans="5:6" x14ac:dyDescent="0.25">
      <c r="E8209" s="5"/>
      <c r="F8209" s="5"/>
    </row>
    <row r="8210" spans="5:6" x14ac:dyDescent="0.25">
      <c r="E8210" s="5"/>
      <c r="F8210" s="5"/>
    </row>
    <row r="8211" spans="5:6" x14ac:dyDescent="0.25">
      <c r="E8211" s="5"/>
      <c r="F8211" s="5"/>
    </row>
    <row r="8212" spans="5:6" x14ac:dyDescent="0.25">
      <c r="E8212" s="5"/>
      <c r="F8212" s="5"/>
    </row>
    <row r="8213" spans="5:6" x14ac:dyDescent="0.25">
      <c r="E8213" s="5"/>
      <c r="F8213" s="5"/>
    </row>
    <row r="8214" spans="5:6" x14ac:dyDescent="0.25">
      <c r="E8214" s="5"/>
      <c r="F8214" s="5"/>
    </row>
    <row r="8215" spans="5:6" x14ac:dyDescent="0.25">
      <c r="E8215" s="5"/>
      <c r="F8215" s="5"/>
    </row>
    <row r="8216" spans="5:6" x14ac:dyDescent="0.25">
      <c r="E8216" s="5"/>
      <c r="F8216" s="5"/>
    </row>
    <row r="8217" spans="5:6" x14ac:dyDescent="0.25">
      <c r="E8217" s="5"/>
      <c r="F8217" s="5"/>
    </row>
    <row r="8218" spans="5:6" x14ac:dyDescent="0.25">
      <c r="E8218" s="5"/>
      <c r="F8218" s="5"/>
    </row>
    <row r="8219" spans="5:6" x14ac:dyDescent="0.25">
      <c r="E8219" s="5"/>
      <c r="F8219" s="5"/>
    </row>
    <row r="8220" spans="5:6" x14ac:dyDescent="0.25">
      <c r="E8220" s="5"/>
      <c r="F8220" s="5"/>
    </row>
    <row r="8221" spans="5:6" x14ac:dyDescent="0.25">
      <c r="E8221" s="5"/>
      <c r="F8221" s="5"/>
    </row>
    <row r="8222" spans="5:6" x14ac:dyDescent="0.25">
      <c r="E8222" s="5"/>
      <c r="F8222" s="5"/>
    </row>
    <row r="8223" spans="5:6" x14ac:dyDescent="0.25">
      <c r="E8223" s="5"/>
      <c r="F8223" s="5"/>
    </row>
    <row r="8224" spans="5:6" x14ac:dyDescent="0.25">
      <c r="E8224" s="5"/>
      <c r="F8224" s="5"/>
    </row>
    <row r="8225" spans="5:6" x14ac:dyDescent="0.25">
      <c r="E8225" s="5"/>
      <c r="F8225" s="5"/>
    </row>
    <row r="8226" spans="5:6" x14ac:dyDescent="0.25">
      <c r="E8226" s="5"/>
      <c r="F8226" s="5"/>
    </row>
    <row r="8227" spans="5:6" x14ac:dyDescent="0.25">
      <c r="E8227" s="5"/>
      <c r="F8227" s="5"/>
    </row>
    <row r="8228" spans="5:6" x14ac:dyDescent="0.25">
      <c r="E8228" s="5"/>
      <c r="F8228" s="5"/>
    </row>
    <row r="8229" spans="5:6" x14ac:dyDescent="0.25">
      <c r="E8229" s="5"/>
      <c r="F8229" s="5"/>
    </row>
    <row r="8230" spans="5:6" x14ac:dyDescent="0.25">
      <c r="E8230" s="5"/>
      <c r="F8230" s="5"/>
    </row>
    <row r="8231" spans="5:6" x14ac:dyDescent="0.25">
      <c r="E8231" s="5"/>
      <c r="F8231" s="5"/>
    </row>
    <row r="8232" spans="5:6" x14ac:dyDescent="0.25">
      <c r="E8232" s="5"/>
      <c r="F8232" s="5"/>
    </row>
    <row r="8233" spans="5:6" x14ac:dyDescent="0.25">
      <c r="E8233" s="5"/>
      <c r="F8233" s="5"/>
    </row>
    <row r="8234" spans="5:6" x14ac:dyDescent="0.25">
      <c r="E8234" s="5"/>
      <c r="F8234" s="5"/>
    </row>
    <row r="8235" spans="5:6" x14ac:dyDescent="0.25">
      <c r="E8235" s="5"/>
      <c r="F8235" s="5"/>
    </row>
    <row r="8236" spans="5:6" x14ac:dyDescent="0.25">
      <c r="E8236" s="5"/>
      <c r="F8236" s="5"/>
    </row>
    <row r="8237" spans="5:6" x14ac:dyDescent="0.25">
      <c r="E8237" s="5"/>
      <c r="F8237" s="5"/>
    </row>
    <row r="8238" spans="5:6" x14ac:dyDescent="0.25">
      <c r="E8238" s="5"/>
      <c r="F8238" s="5"/>
    </row>
    <row r="8239" spans="5:6" x14ac:dyDescent="0.25">
      <c r="E8239" s="5"/>
      <c r="F8239" s="5"/>
    </row>
    <row r="8240" spans="5:6" x14ac:dyDescent="0.25">
      <c r="E8240" s="5"/>
      <c r="F8240" s="5"/>
    </row>
    <row r="8241" spans="5:6" x14ac:dyDescent="0.25">
      <c r="E8241" s="5"/>
      <c r="F8241" s="5"/>
    </row>
    <row r="8242" spans="5:6" x14ac:dyDescent="0.25">
      <c r="E8242" s="5"/>
      <c r="F8242" s="5"/>
    </row>
    <row r="8243" spans="5:6" x14ac:dyDescent="0.25">
      <c r="E8243" s="5"/>
      <c r="F8243" s="5"/>
    </row>
    <row r="8244" spans="5:6" x14ac:dyDescent="0.25">
      <c r="E8244" s="5"/>
      <c r="F8244" s="5"/>
    </row>
    <row r="8245" spans="5:6" x14ac:dyDescent="0.25">
      <c r="E8245" s="5"/>
      <c r="F8245" s="5"/>
    </row>
    <row r="8246" spans="5:6" x14ac:dyDescent="0.25">
      <c r="E8246" s="5"/>
      <c r="F8246" s="5"/>
    </row>
    <row r="8247" spans="5:6" x14ac:dyDescent="0.25">
      <c r="E8247" s="5"/>
      <c r="F8247" s="5"/>
    </row>
    <row r="8248" spans="5:6" x14ac:dyDescent="0.25">
      <c r="E8248" s="5"/>
      <c r="F8248" s="5"/>
    </row>
    <row r="8249" spans="5:6" x14ac:dyDescent="0.25">
      <c r="E8249" s="5"/>
      <c r="F8249" s="5"/>
    </row>
    <row r="8250" spans="5:6" x14ac:dyDescent="0.25">
      <c r="E8250" s="5"/>
      <c r="F8250" s="5"/>
    </row>
    <row r="8251" spans="5:6" x14ac:dyDescent="0.25">
      <c r="E8251" s="5"/>
      <c r="F8251" s="5"/>
    </row>
    <row r="8252" spans="5:6" x14ac:dyDescent="0.25">
      <c r="E8252" s="5"/>
      <c r="F8252" s="5"/>
    </row>
    <row r="8253" spans="5:6" x14ac:dyDescent="0.25">
      <c r="E8253" s="5"/>
      <c r="F8253" s="5"/>
    </row>
    <row r="8254" spans="5:6" x14ac:dyDescent="0.25">
      <c r="E8254" s="5"/>
      <c r="F8254" s="5"/>
    </row>
    <row r="8255" spans="5:6" x14ac:dyDescent="0.25">
      <c r="E8255" s="5"/>
      <c r="F8255" s="5"/>
    </row>
    <row r="8256" spans="5:6" x14ac:dyDescent="0.25">
      <c r="E8256" s="5"/>
      <c r="F8256" s="5"/>
    </row>
    <row r="8257" spans="5:6" x14ac:dyDescent="0.25">
      <c r="E8257" s="5"/>
      <c r="F8257" s="5"/>
    </row>
    <row r="8258" spans="5:6" x14ac:dyDescent="0.25">
      <c r="E8258" s="5"/>
      <c r="F8258" s="5"/>
    </row>
    <row r="8259" spans="5:6" x14ac:dyDescent="0.25">
      <c r="E8259" s="5"/>
      <c r="F8259" s="5"/>
    </row>
    <row r="8260" spans="5:6" x14ac:dyDescent="0.25">
      <c r="E8260" s="5"/>
      <c r="F8260" s="5"/>
    </row>
    <row r="8261" spans="5:6" x14ac:dyDescent="0.25">
      <c r="E8261" s="5"/>
      <c r="F8261" s="5"/>
    </row>
    <row r="8262" spans="5:6" x14ac:dyDescent="0.25">
      <c r="E8262" s="5"/>
      <c r="F8262" s="5"/>
    </row>
    <row r="8263" spans="5:6" x14ac:dyDescent="0.25">
      <c r="E8263" s="5"/>
      <c r="F8263" s="5"/>
    </row>
    <row r="8264" spans="5:6" x14ac:dyDescent="0.25">
      <c r="E8264" s="5"/>
      <c r="F8264" s="5"/>
    </row>
    <row r="8265" spans="5:6" x14ac:dyDescent="0.25">
      <c r="E8265" s="5"/>
      <c r="F8265" s="5"/>
    </row>
    <row r="8266" spans="5:6" x14ac:dyDescent="0.25">
      <c r="E8266" s="5"/>
      <c r="F8266" s="5"/>
    </row>
    <row r="8267" spans="5:6" x14ac:dyDescent="0.25">
      <c r="E8267" s="5"/>
      <c r="F8267" s="5"/>
    </row>
    <row r="8268" spans="5:6" x14ac:dyDescent="0.25">
      <c r="E8268" s="5"/>
      <c r="F8268" s="5"/>
    </row>
    <row r="8269" spans="5:6" x14ac:dyDescent="0.25">
      <c r="E8269" s="5"/>
      <c r="F8269" s="5"/>
    </row>
    <row r="8270" spans="5:6" x14ac:dyDescent="0.25">
      <c r="E8270" s="5"/>
      <c r="F8270" s="5"/>
    </row>
    <row r="8271" spans="5:6" x14ac:dyDescent="0.25">
      <c r="E8271" s="5"/>
      <c r="F8271" s="5"/>
    </row>
    <row r="8272" spans="5:6" x14ac:dyDescent="0.25">
      <c r="E8272" s="5"/>
      <c r="F8272" s="5"/>
    </row>
    <row r="8273" spans="5:6" x14ac:dyDescent="0.25">
      <c r="E8273" s="5"/>
      <c r="F8273" s="5"/>
    </row>
    <row r="8274" spans="5:6" x14ac:dyDescent="0.25">
      <c r="E8274" s="5"/>
      <c r="F8274" s="5"/>
    </row>
    <row r="8275" spans="5:6" x14ac:dyDescent="0.25">
      <c r="E8275" s="5"/>
      <c r="F8275" s="5"/>
    </row>
    <row r="8276" spans="5:6" x14ac:dyDescent="0.25">
      <c r="E8276" s="5"/>
      <c r="F8276" s="5"/>
    </row>
    <row r="8277" spans="5:6" x14ac:dyDescent="0.25">
      <c r="E8277" s="5"/>
      <c r="F8277" s="5"/>
    </row>
    <row r="8278" spans="5:6" x14ac:dyDescent="0.25">
      <c r="E8278" s="5"/>
      <c r="F8278" s="5"/>
    </row>
    <row r="8279" spans="5:6" x14ac:dyDescent="0.25">
      <c r="E8279" s="5"/>
      <c r="F8279" s="5"/>
    </row>
    <row r="8280" spans="5:6" x14ac:dyDescent="0.25">
      <c r="E8280" s="5"/>
      <c r="F8280" s="5"/>
    </row>
    <row r="8281" spans="5:6" x14ac:dyDescent="0.25">
      <c r="E8281" s="5"/>
      <c r="F8281" s="5"/>
    </row>
    <row r="8282" spans="5:6" x14ac:dyDescent="0.25">
      <c r="E8282" s="5"/>
      <c r="F8282" s="5"/>
    </row>
    <row r="8283" spans="5:6" x14ac:dyDescent="0.25">
      <c r="E8283" s="5"/>
      <c r="F8283" s="5"/>
    </row>
    <row r="8284" spans="5:6" x14ac:dyDescent="0.25">
      <c r="E8284" s="5"/>
      <c r="F8284" s="5"/>
    </row>
    <row r="8285" spans="5:6" x14ac:dyDescent="0.25">
      <c r="E8285" s="5"/>
      <c r="F8285" s="5"/>
    </row>
    <row r="8286" spans="5:6" x14ac:dyDescent="0.25">
      <c r="E8286" s="5"/>
      <c r="F8286" s="5"/>
    </row>
    <row r="8287" spans="5:6" x14ac:dyDescent="0.25">
      <c r="E8287" s="5"/>
      <c r="F8287" s="5"/>
    </row>
    <row r="8288" spans="5:6" x14ac:dyDescent="0.25">
      <c r="E8288" s="5"/>
      <c r="F8288" s="5"/>
    </row>
    <row r="8289" spans="5:6" x14ac:dyDescent="0.25">
      <c r="E8289" s="5"/>
      <c r="F8289" s="5"/>
    </row>
    <row r="8290" spans="5:6" x14ac:dyDescent="0.25">
      <c r="E8290" s="5"/>
      <c r="F8290" s="5"/>
    </row>
    <row r="8291" spans="5:6" x14ac:dyDescent="0.25">
      <c r="E8291" s="5"/>
      <c r="F8291" s="5"/>
    </row>
    <row r="8292" spans="5:6" x14ac:dyDescent="0.25">
      <c r="E8292" s="5"/>
      <c r="F8292" s="5"/>
    </row>
    <row r="8293" spans="5:6" x14ac:dyDescent="0.25">
      <c r="E8293" s="5"/>
      <c r="F8293" s="5"/>
    </row>
    <row r="8294" spans="5:6" x14ac:dyDescent="0.25">
      <c r="E8294" s="5"/>
      <c r="F8294" s="5"/>
    </row>
    <row r="8295" spans="5:6" x14ac:dyDescent="0.25">
      <c r="E8295" s="5"/>
      <c r="F8295" s="5"/>
    </row>
    <row r="8296" spans="5:6" x14ac:dyDescent="0.25">
      <c r="E8296" s="5"/>
      <c r="F8296" s="5"/>
    </row>
    <row r="8297" spans="5:6" x14ac:dyDescent="0.25">
      <c r="E8297" s="5"/>
      <c r="F8297" s="5"/>
    </row>
    <row r="8298" spans="5:6" x14ac:dyDescent="0.25">
      <c r="E8298" s="5"/>
      <c r="F8298" s="5"/>
    </row>
    <row r="8299" spans="5:6" x14ac:dyDescent="0.25">
      <c r="E8299" s="5"/>
      <c r="F8299" s="5"/>
    </row>
    <row r="8300" spans="5:6" x14ac:dyDescent="0.25">
      <c r="E8300" s="5"/>
      <c r="F8300" s="5"/>
    </row>
    <row r="8301" spans="5:6" x14ac:dyDescent="0.25">
      <c r="E8301" s="5"/>
      <c r="F8301" s="5"/>
    </row>
    <row r="8302" spans="5:6" x14ac:dyDescent="0.25">
      <c r="E8302" s="5"/>
      <c r="F8302" s="5"/>
    </row>
    <row r="8303" spans="5:6" x14ac:dyDescent="0.25">
      <c r="E8303" s="5"/>
      <c r="F8303" s="5"/>
    </row>
    <row r="8304" spans="5:6" x14ac:dyDescent="0.25">
      <c r="E8304" s="5"/>
      <c r="F8304" s="5"/>
    </row>
    <row r="8305" spans="5:6" x14ac:dyDescent="0.25">
      <c r="E8305" s="5"/>
      <c r="F8305" s="5"/>
    </row>
    <row r="8306" spans="5:6" x14ac:dyDescent="0.25">
      <c r="E8306" s="5"/>
      <c r="F8306" s="5"/>
    </row>
    <row r="8307" spans="5:6" x14ac:dyDescent="0.25">
      <c r="E8307" s="5"/>
      <c r="F8307" s="5"/>
    </row>
    <row r="8308" spans="5:6" x14ac:dyDescent="0.25">
      <c r="E8308" s="5"/>
      <c r="F8308" s="5"/>
    </row>
    <row r="8309" spans="5:6" x14ac:dyDescent="0.25">
      <c r="E8309" s="5"/>
      <c r="F8309" s="5"/>
    </row>
    <row r="8310" spans="5:6" x14ac:dyDescent="0.25">
      <c r="E8310" s="5"/>
      <c r="F8310" s="5"/>
    </row>
    <row r="8311" spans="5:6" x14ac:dyDescent="0.25">
      <c r="E8311" s="5"/>
      <c r="F8311" s="5"/>
    </row>
    <row r="8312" spans="5:6" x14ac:dyDescent="0.25">
      <c r="E8312" s="5"/>
      <c r="F8312" s="5"/>
    </row>
    <row r="8313" spans="5:6" x14ac:dyDescent="0.25">
      <c r="E8313" s="5"/>
      <c r="F8313" s="5"/>
    </row>
    <row r="8314" spans="5:6" x14ac:dyDescent="0.25">
      <c r="E8314" s="5"/>
      <c r="F8314" s="5"/>
    </row>
    <row r="8315" spans="5:6" x14ac:dyDescent="0.25">
      <c r="E8315" s="5"/>
      <c r="F8315" s="5"/>
    </row>
    <row r="8316" spans="5:6" x14ac:dyDescent="0.25">
      <c r="E8316" s="5"/>
      <c r="F8316" s="5"/>
    </row>
    <row r="8317" spans="5:6" x14ac:dyDescent="0.25">
      <c r="E8317" s="5"/>
      <c r="F8317" s="5"/>
    </row>
    <row r="8318" spans="5:6" x14ac:dyDescent="0.25">
      <c r="E8318" s="5"/>
      <c r="F8318" s="5"/>
    </row>
    <row r="8319" spans="5:6" x14ac:dyDescent="0.25">
      <c r="E8319" s="5"/>
      <c r="F8319" s="5"/>
    </row>
    <row r="8320" spans="5:6" x14ac:dyDescent="0.25">
      <c r="E8320" s="5"/>
      <c r="F8320" s="5"/>
    </row>
    <row r="8321" spans="5:6" x14ac:dyDescent="0.25">
      <c r="E8321" s="5"/>
      <c r="F8321" s="5"/>
    </row>
    <row r="8322" spans="5:6" x14ac:dyDescent="0.25">
      <c r="E8322" s="5"/>
      <c r="F8322" s="5"/>
    </row>
    <row r="8323" spans="5:6" x14ac:dyDescent="0.25">
      <c r="E8323" s="5"/>
      <c r="F8323" s="5"/>
    </row>
    <row r="8324" spans="5:6" x14ac:dyDescent="0.25">
      <c r="E8324" s="5"/>
      <c r="F8324" s="5"/>
    </row>
    <row r="8325" spans="5:6" x14ac:dyDescent="0.25">
      <c r="E8325" s="5"/>
      <c r="F8325" s="5"/>
    </row>
    <row r="8326" spans="5:6" x14ac:dyDescent="0.25">
      <c r="E8326" s="5"/>
      <c r="F8326" s="5"/>
    </row>
    <row r="8327" spans="5:6" x14ac:dyDescent="0.25">
      <c r="E8327" s="5"/>
      <c r="F8327" s="5"/>
    </row>
    <row r="8328" spans="5:6" x14ac:dyDescent="0.25">
      <c r="E8328" s="5"/>
      <c r="F8328" s="5"/>
    </row>
    <row r="8329" spans="5:6" x14ac:dyDescent="0.25">
      <c r="E8329" s="5"/>
      <c r="F8329" s="5"/>
    </row>
    <row r="8330" spans="5:6" x14ac:dyDescent="0.25">
      <c r="E8330" s="5"/>
      <c r="F8330" s="5"/>
    </row>
    <row r="8331" spans="5:6" x14ac:dyDescent="0.25">
      <c r="E8331" s="5"/>
      <c r="F8331" s="5"/>
    </row>
    <row r="8332" spans="5:6" x14ac:dyDescent="0.25">
      <c r="E8332" s="5"/>
      <c r="F8332" s="5"/>
    </row>
    <row r="8333" spans="5:6" x14ac:dyDescent="0.25">
      <c r="E8333" s="5"/>
      <c r="F8333" s="5"/>
    </row>
    <row r="8334" spans="5:6" x14ac:dyDescent="0.25">
      <c r="E8334" s="5"/>
      <c r="F8334" s="5"/>
    </row>
    <row r="8335" spans="5:6" x14ac:dyDescent="0.25">
      <c r="E8335" s="5"/>
      <c r="F8335" s="5"/>
    </row>
    <row r="8336" spans="5:6" x14ac:dyDescent="0.25">
      <c r="E8336" s="5"/>
      <c r="F8336" s="5"/>
    </row>
    <row r="8337" spans="5:6" x14ac:dyDescent="0.25">
      <c r="E8337" s="5"/>
      <c r="F8337" s="5"/>
    </row>
    <row r="8338" spans="5:6" x14ac:dyDescent="0.25">
      <c r="E8338" s="5"/>
      <c r="F8338" s="5"/>
    </row>
    <row r="8339" spans="5:6" x14ac:dyDescent="0.25">
      <c r="E8339" s="5"/>
      <c r="F8339" s="5"/>
    </row>
    <row r="8340" spans="5:6" x14ac:dyDescent="0.25">
      <c r="E8340" s="5"/>
      <c r="F8340" s="5"/>
    </row>
    <row r="8341" spans="5:6" x14ac:dyDescent="0.25">
      <c r="E8341" s="5"/>
      <c r="F8341" s="5"/>
    </row>
    <row r="8342" spans="5:6" x14ac:dyDescent="0.25">
      <c r="E8342" s="5"/>
      <c r="F8342" s="5"/>
    </row>
    <row r="8343" spans="5:6" x14ac:dyDescent="0.25">
      <c r="E8343" s="5"/>
      <c r="F8343" s="5"/>
    </row>
    <row r="8344" spans="5:6" x14ac:dyDescent="0.25">
      <c r="E8344" s="5"/>
      <c r="F8344" s="5"/>
    </row>
    <row r="8345" spans="5:6" x14ac:dyDescent="0.25">
      <c r="E8345" s="5"/>
      <c r="F8345" s="5"/>
    </row>
    <row r="8346" spans="5:6" x14ac:dyDescent="0.25">
      <c r="E8346" s="5"/>
      <c r="F8346" s="5"/>
    </row>
    <row r="8347" spans="5:6" x14ac:dyDescent="0.25">
      <c r="E8347" s="5"/>
      <c r="F8347" s="5"/>
    </row>
    <row r="8348" spans="5:6" x14ac:dyDescent="0.25">
      <c r="E8348" s="5"/>
      <c r="F8348" s="5"/>
    </row>
    <row r="8349" spans="5:6" x14ac:dyDescent="0.25">
      <c r="E8349" s="5"/>
      <c r="F8349" s="5"/>
    </row>
    <row r="8350" spans="5:6" x14ac:dyDescent="0.25">
      <c r="E8350" s="5"/>
      <c r="F8350" s="5"/>
    </row>
    <row r="8351" spans="5:6" x14ac:dyDescent="0.25">
      <c r="E8351" s="5"/>
      <c r="F8351" s="5"/>
    </row>
    <row r="8352" spans="5:6" x14ac:dyDescent="0.25">
      <c r="E8352" s="5"/>
      <c r="F8352" s="5"/>
    </row>
    <row r="8353" spans="5:6" x14ac:dyDescent="0.25">
      <c r="E8353" s="5"/>
      <c r="F8353" s="5"/>
    </row>
    <row r="8354" spans="5:6" x14ac:dyDescent="0.25">
      <c r="E8354" s="5"/>
      <c r="F8354" s="5"/>
    </row>
    <row r="8355" spans="5:6" x14ac:dyDescent="0.25">
      <c r="E8355" s="5"/>
      <c r="F8355" s="5"/>
    </row>
    <row r="8356" spans="5:6" x14ac:dyDescent="0.25">
      <c r="E8356" s="5"/>
      <c r="F8356" s="5"/>
    </row>
    <row r="8357" spans="5:6" x14ac:dyDescent="0.25">
      <c r="E8357" s="5"/>
      <c r="F8357" s="5"/>
    </row>
    <row r="8358" spans="5:6" x14ac:dyDescent="0.25">
      <c r="E8358" s="5"/>
      <c r="F8358" s="5"/>
    </row>
    <row r="8359" spans="5:6" x14ac:dyDescent="0.25">
      <c r="E8359" s="5"/>
      <c r="F8359" s="5"/>
    </row>
    <row r="8360" spans="5:6" x14ac:dyDescent="0.25">
      <c r="E8360" s="5"/>
      <c r="F8360" s="5"/>
    </row>
    <row r="8361" spans="5:6" x14ac:dyDescent="0.25">
      <c r="E8361" s="5"/>
      <c r="F8361" s="5"/>
    </row>
    <row r="8362" spans="5:6" x14ac:dyDescent="0.25">
      <c r="E8362" s="5"/>
      <c r="F8362" s="5"/>
    </row>
    <row r="8363" spans="5:6" x14ac:dyDescent="0.25">
      <c r="E8363" s="5"/>
      <c r="F8363" s="5"/>
    </row>
    <row r="8364" spans="5:6" x14ac:dyDescent="0.25">
      <c r="E8364" s="5"/>
      <c r="F8364" s="5"/>
    </row>
    <row r="8365" spans="5:6" x14ac:dyDescent="0.25">
      <c r="E8365" s="5"/>
      <c r="F8365" s="5"/>
    </row>
    <row r="8366" spans="5:6" x14ac:dyDescent="0.25">
      <c r="E8366" s="5"/>
      <c r="F8366" s="5"/>
    </row>
    <row r="8367" spans="5:6" x14ac:dyDescent="0.25">
      <c r="E8367" s="5"/>
      <c r="F8367" s="5"/>
    </row>
    <row r="8368" spans="5:6" x14ac:dyDescent="0.25">
      <c r="E8368" s="5"/>
      <c r="F8368" s="5"/>
    </row>
    <row r="8369" spans="5:6" x14ac:dyDescent="0.25">
      <c r="E8369" s="5"/>
      <c r="F8369" s="5"/>
    </row>
    <row r="8370" spans="5:6" x14ac:dyDescent="0.25">
      <c r="E8370" s="5"/>
      <c r="F8370" s="5"/>
    </row>
    <row r="8371" spans="5:6" x14ac:dyDescent="0.25">
      <c r="E8371" s="5"/>
      <c r="F8371" s="5"/>
    </row>
    <row r="8372" spans="5:6" x14ac:dyDescent="0.25">
      <c r="E8372" s="5"/>
      <c r="F8372" s="5"/>
    </row>
    <row r="8373" spans="5:6" x14ac:dyDescent="0.25">
      <c r="E8373" s="5"/>
      <c r="F8373" s="5"/>
    </row>
    <row r="8374" spans="5:6" x14ac:dyDescent="0.25">
      <c r="E8374" s="5"/>
      <c r="F8374" s="5"/>
    </row>
    <row r="8375" spans="5:6" x14ac:dyDescent="0.25">
      <c r="E8375" s="5"/>
      <c r="F8375" s="5"/>
    </row>
    <row r="8376" spans="5:6" x14ac:dyDescent="0.25">
      <c r="E8376" s="5"/>
      <c r="F8376" s="5"/>
    </row>
    <row r="8377" spans="5:6" x14ac:dyDescent="0.25">
      <c r="E8377" s="5"/>
      <c r="F8377" s="5"/>
    </row>
    <row r="8378" spans="5:6" x14ac:dyDescent="0.25">
      <c r="E8378" s="5"/>
      <c r="F8378" s="5"/>
    </row>
    <row r="8379" spans="5:6" x14ac:dyDescent="0.25">
      <c r="E8379" s="5"/>
      <c r="F8379" s="5"/>
    </row>
    <row r="8380" spans="5:6" x14ac:dyDescent="0.25">
      <c r="E8380" s="5"/>
      <c r="F8380" s="5"/>
    </row>
    <row r="8381" spans="5:6" x14ac:dyDescent="0.25">
      <c r="E8381" s="5"/>
      <c r="F8381" s="5"/>
    </row>
    <row r="8382" spans="5:6" x14ac:dyDescent="0.25">
      <c r="E8382" s="5"/>
      <c r="F8382" s="5"/>
    </row>
    <row r="8383" spans="5:6" x14ac:dyDescent="0.25">
      <c r="E8383" s="5"/>
      <c r="F8383" s="5"/>
    </row>
    <row r="8384" spans="5:6" x14ac:dyDescent="0.25">
      <c r="E8384" s="5"/>
      <c r="F8384" s="5"/>
    </row>
    <row r="8385" spans="5:6" x14ac:dyDescent="0.25">
      <c r="E8385" s="5"/>
      <c r="F8385" s="5"/>
    </row>
    <row r="8386" spans="5:6" x14ac:dyDescent="0.25">
      <c r="E8386" s="5"/>
      <c r="F8386" s="5"/>
    </row>
    <row r="8387" spans="5:6" x14ac:dyDescent="0.25">
      <c r="E8387" s="5"/>
      <c r="F8387" s="5"/>
    </row>
    <row r="8388" spans="5:6" x14ac:dyDescent="0.25">
      <c r="E8388" s="5"/>
      <c r="F8388" s="5"/>
    </row>
    <row r="8389" spans="5:6" x14ac:dyDescent="0.25">
      <c r="E8389" s="5"/>
      <c r="F8389" s="5"/>
    </row>
    <row r="8390" spans="5:6" x14ac:dyDescent="0.25">
      <c r="E8390" s="5"/>
      <c r="F8390" s="5"/>
    </row>
    <row r="8391" spans="5:6" x14ac:dyDescent="0.25">
      <c r="E8391" s="5"/>
      <c r="F8391" s="5"/>
    </row>
    <row r="8392" spans="5:6" x14ac:dyDescent="0.25">
      <c r="E8392" s="5"/>
      <c r="F8392" s="5"/>
    </row>
    <row r="8393" spans="5:6" x14ac:dyDescent="0.25">
      <c r="E8393" s="5"/>
      <c r="F8393" s="5"/>
    </row>
    <row r="8394" spans="5:6" x14ac:dyDescent="0.25">
      <c r="E8394" s="5"/>
      <c r="F8394" s="5"/>
    </row>
    <row r="8395" spans="5:6" x14ac:dyDescent="0.25">
      <c r="E8395" s="5"/>
      <c r="F8395" s="5"/>
    </row>
    <row r="8396" spans="5:6" x14ac:dyDescent="0.25">
      <c r="E8396" s="5"/>
      <c r="F8396" s="5"/>
    </row>
    <row r="8397" spans="5:6" x14ac:dyDescent="0.25">
      <c r="E8397" s="5"/>
      <c r="F8397" s="5"/>
    </row>
    <row r="8398" spans="5:6" x14ac:dyDescent="0.25">
      <c r="E8398" s="5"/>
      <c r="F8398" s="5"/>
    </row>
    <row r="8399" spans="5:6" x14ac:dyDescent="0.25">
      <c r="E8399" s="5"/>
      <c r="F8399" s="5"/>
    </row>
    <row r="8400" spans="5:6" x14ac:dyDescent="0.25">
      <c r="E8400" s="5"/>
      <c r="F8400" s="5"/>
    </row>
    <row r="8401" spans="5:13" x14ac:dyDescent="0.25">
      <c r="E8401" s="5"/>
      <c r="F8401" s="5"/>
    </row>
    <row r="8402" spans="5:13" x14ac:dyDescent="0.25">
      <c r="E8402" s="5"/>
      <c r="F8402" s="5"/>
    </row>
    <row r="8403" spans="5:13" x14ac:dyDescent="0.25">
      <c r="E8403" s="5"/>
      <c r="F8403" s="5"/>
      <c r="M8403" s="5"/>
    </row>
    <row r="8404" spans="5:13" x14ac:dyDescent="0.25">
      <c r="E8404" s="5"/>
      <c r="F8404" s="5"/>
    </row>
    <row r="8405" spans="5:13" x14ac:dyDescent="0.25">
      <c r="E8405" s="5"/>
      <c r="F8405" s="5"/>
    </row>
    <row r="8406" spans="5:13" x14ac:dyDescent="0.25">
      <c r="E8406" s="5"/>
      <c r="F8406" s="5"/>
    </row>
    <row r="8407" spans="5:13" x14ac:dyDescent="0.25">
      <c r="E8407" s="5"/>
      <c r="F8407" s="5"/>
    </row>
    <row r="8408" spans="5:13" x14ac:dyDescent="0.25">
      <c r="E8408" s="5"/>
      <c r="F8408" s="5"/>
    </row>
    <row r="8409" spans="5:13" x14ac:dyDescent="0.25">
      <c r="E8409" s="5"/>
      <c r="F8409" s="5"/>
    </row>
    <row r="8410" spans="5:13" x14ac:dyDescent="0.25">
      <c r="E8410" s="5"/>
      <c r="F8410" s="5"/>
    </row>
    <row r="8411" spans="5:13" x14ac:dyDescent="0.25">
      <c r="E8411" s="5"/>
      <c r="F8411" s="5"/>
    </row>
    <row r="8412" spans="5:13" x14ac:dyDescent="0.25">
      <c r="E8412" s="5"/>
      <c r="F8412" s="5"/>
    </row>
    <row r="8413" spans="5:13" x14ac:dyDescent="0.25">
      <c r="E8413" s="5"/>
      <c r="F8413" s="5"/>
    </row>
    <row r="8414" spans="5:13" x14ac:dyDescent="0.25">
      <c r="E8414" s="5"/>
      <c r="F8414" s="5"/>
    </row>
    <row r="8415" spans="5:13" x14ac:dyDescent="0.25">
      <c r="E8415" s="5"/>
      <c r="F8415" s="5"/>
    </row>
    <row r="8416" spans="5:13" x14ac:dyDescent="0.25">
      <c r="E8416" s="5"/>
      <c r="F8416" s="5"/>
    </row>
    <row r="8417" spans="5:15" x14ac:dyDescent="0.25">
      <c r="E8417" s="5"/>
      <c r="F8417" s="5"/>
    </row>
    <row r="8418" spans="5:15" x14ac:dyDescent="0.25">
      <c r="E8418" s="5"/>
      <c r="F8418" s="5"/>
    </row>
    <row r="8419" spans="5:15" x14ac:dyDescent="0.25">
      <c r="E8419" s="5"/>
      <c r="F8419" s="5"/>
    </row>
    <row r="8420" spans="5:15" x14ac:dyDescent="0.25">
      <c r="E8420" s="5"/>
      <c r="F8420" s="5"/>
    </row>
    <row r="8421" spans="5:15" x14ac:dyDescent="0.25">
      <c r="E8421" s="5"/>
      <c r="F8421" s="5"/>
    </row>
    <row r="8422" spans="5:15" x14ac:dyDescent="0.25">
      <c r="E8422" s="5"/>
      <c r="F8422" s="5"/>
    </row>
    <row r="8423" spans="5:15" x14ac:dyDescent="0.25">
      <c r="E8423" s="5"/>
      <c r="F8423" s="5"/>
    </row>
    <row r="8424" spans="5:15" x14ac:dyDescent="0.25">
      <c r="E8424" s="5"/>
      <c r="F8424" s="5"/>
    </row>
    <row r="8425" spans="5:15" x14ac:dyDescent="0.25">
      <c r="E8425" s="5"/>
      <c r="F8425" s="5"/>
    </row>
    <row r="8426" spans="5:15" x14ac:dyDescent="0.25">
      <c r="E8426" s="5"/>
      <c r="F8426" s="5"/>
    </row>
    <row r="8427" spans="5:15" x14ac:dyDescent="0.25">
      <c r="E8427" s="5"/>
      <c r="F8427" s="5"/>
    </row>
    <row r="8428" spans="5:15" x14ac:dyDescent="0.25">
      <c r="E8428" s="5"/>
      <c r="F8428" s="5"/>
      <c r="O8428" s="5"/>
    </row>
    <row r="8429" spans="5:15" x14ac:dyDescent="0.25">
      <c r="E8429" s="5"/>
      <c r="F8429" s="5"/>
    </row>
    <row r="8430" spans="5:15" x14ac:dyDescent="0.25">
      <c r="E8430" s="5"/>
      <c r="F8430" s="5"/>
    </row>
    <row r="8431" spans="5:15" x14ac:dyDescent="0.25">
      <c r="E8431" s="5"/>
      <c r="F8431" s="5"/>
    </row>
    <row r="8432" spans="5:15" x14ac:dyDescent="0.25">
      <c r="E8432" s="5"/>
      <c r="F8432" s="5"/>
    </row>
    <row r="8433" spans="5:6" x14ac:dyDescent="0.25">
      <c r="E8433" s="5"/>
      <c r="F8433" s="5"/>
    </row>
    <row r="8434" spans="5:6" x14ac:dyDescent="0.25">
      <c r="E8434" s="5"/>
      <c r="F8434" s="5"/>
    </row>
    <row r="8435" spans="5:6" x14ac:dyDescent="0.25">
      <c r="E8435" s="5"/>
      <c r="F8435" s="5"/>
    </row>
    <row r="8436" spans="5:6" x14ac:dyDescent="0.25">
      <c r="E8436" s="5"/>
      <c r="F8436" s="5"/>
    </row>
    <row r="8437" spans="5:6" x14ac:dyDescent="0.25">
      <c r="E8437" s="5"/>
      <c r="F8437" s="5"/>
    </row>
    <row r="8438" spans="5:6" x14ac:dyDescent="0.25">
      <c r="E8438" s="5"/>
      <c r="F8438" s="5"/>
    </row>
    <row r="8439" spans="5:6" x14ac:dyDescent="0.25">
      <c r="E8439" s="5"/>
      <c r="F8439" s="5"/>
    </row>
    <row r="8440" spans="5:6" x14ac:dyDescent="0.25">
      <c r="E8440" s="5"/>
      <c r="F8440" s="5"/>
    </row>
    <row r="8441" spans="5:6" x14ac:dyDescent="0.25">
      <c r="E8441" s="5"/>
      <c r="F8441" s="5"/>
    </row>
    <row r="8442" spans="5:6" x14ac:dyDescent="0.25">
      <c r="E8442" s="5"/>
      <c r="F8442" s="5"/>
    </row>
    <row r="8443" spans="5:6" x14ac:dyDescent="0.25">
      <c r="E8443" s="5"/>
      <c r="F8443" s="5"/>
    </row>
    <row r="8444" spans="5:6" x14ac:dyDescent="0.25">
      <c r="E8444" s="5"/>
      <c r="F8444" s="5"/>
    </row>
    <row r="8445" spans="5:6" x14ac:dyDescent="0.25">
      <c r="E8445" s="5"/>
      <c r="F8445" s="5"/>
    </row>
    <row r="8446" spans="5:6" x14ac:dyDescent="0.25">
      <c r="E8446" s="5"/>
      <c r="F8446" s="5"/>
    </row>
    <row r="8447" spans="5:6" x14ac:dyDescent="0.25">
      <c r="E8447" s="5"/>
      <c r="F8447" s="5"/>
    </row>
    <row r="8448" spans="5:6" x14ac:dyDescent="0.25">
      <c r="E8448" s="5"/>
      <c r="F8448" s="5"/>
    </row>
    <row r="8449" spans="5:17" x14ac:dyDescent="0.25">
      <c r="E8449" s="5"/>
      <c r="F8449" s="5"/>
    </row>
    <row r="8450" spans="5:17" x14ac:dyDescent="0.25">
      <c r="E8450" s="5"/>
      <c r="F8450" s="5"/>
    </row>
    <row r="8451" spans="5:17" x14ac:dyDescent="0.25">
      <c r="E8451" s="5"/>
      <c r="F8451" s="5"/>
    </row>
    <row r="8452" spans="5:17" x14ac:dyDescent="0.25">
      <c r="E8452" s="5"/>
      <c r="F8452" s="5"/>
    </row>
    <row r="8453" spans="5:17" x14ac:dyDescent="0.25">
      <c r="E8453" s="5"/>
      <c r="F8453" s="5"/>
    </row>
    <row r="8454" spans="5:17" x14ac:dyDescent="0.25">
      <c r="E8454" s="5"/>
      <c r="F8454" s="5"/>
    </row>
    <row r="8455" spans="5:17" x14ac:dyDescent="0.25">
      <c r="E8455" s="5"/>
      <c r="F8455" s="5"/>
    </row>
    <row r="8456" spans="5:17" x14ac:dyDescent="0.25">
      <c r="E8456" s="5"/>
      <c r="F8456" s="5"/>
    </row>
    <row r="8457" spans="5:17" x14ac:dyDescent="0.25">
      <c r="E8457" s="5"/>
      <c r="F8457" s="5"/>
    </row>
    <row r="8458" spans="5:17" x14ac:dyDescent="0.25">
      <c r="E8458" s="5"/>
      <c r="F8458" s="5"/>
      <c r="K8458" s="5"/>
    </row>
    <row r="8459" spans="5:17" x14ac:dyDescent="0.25">
      <c r="E8459" s="5"/>
      <c r="F8459" s="5"/>
    </row>
    <row r="8460" spans="5:17" x14ac:dyDescent="0.25">
      <c r="E8460" s="5"/>
      <c r="F8460" s="5"/>
    </row>
    <row r="8461" spans="5:17" x14ac:dyDescent="0.25">
      <c r="E8461" s="5"/>
      <c r="F8461" s="5"/>
    </row>
    <row r="8462" spans="5:17" x14ac:dyDescent="0.25">
      <c r="E8462" s="5"/>
      <c r="F8462" s="5"/>
      <c r="H8462" s="5"/>
      <c r="I8462" s="5"/>
      <c r="Q8462" s="5"/>
    </row>
    <row r="8463" spans="5:17" x14ac:dyDescent="0.25">
      <c r="E8463" s="5"/>
      <c r="F8463" s="5"/>
    </row>
    <row r="8464" spans="5:17" x14ac:dyDescent="0.25">
      <c r="E8464" s="5"/>
      <c r="F8464" s="5"/>
    </row>
    <row r="8465" spans="5:6" x14ac:dyDescent="0.25">
      <c r="E8465" s="5"/>
      <c r="F8465" s="5"/>
    </row>
    <row r="8466" spans="5:6" x14ac:dyDescent="0.25">
      <c r="E8466" s="5"/>
      <c r="F8466" s="5"/>
    </row>
    <row r="8467" spans="5:6" x14ac:dyDescent="0.25">
      <c r="E8467" s="5"/>
      <c r="F8467" s="5"/>
    </row>
    <row r="8468" spans="5:6" x14ac:dyDescent="0.25">
      <c r="E8468" s="5"/>
      <c r="F8468" s="5"/>
    </row>
    <row r="8469" spans="5:6" x14ac:dyDescent="0.25">
      <c r="E8469" s="5"/>
      <c r="F8469" s="5"/>
    </row>
    <row r="8470" spans="5:6" x14ac:dyDescent="0.25">
      <c r="E8470" s="5"/>
      <c r="F8470" s="5"/>
    </row>
    <row r="8471" spans="5:6" x14ac:dyDescent="0.25">
      <c r="E8471" s="5"/>
      <c r="F8471" s="5"/>
    </row>
    <row r="8472" spans="5:6" x14ac:dyDescent="0.25">
      <c r="E8472" s="5"/>
      <c r="F8472" s="5"/>
    </row>
    <row r="8473" spans="5:6" x14ac:dyDescent="0.25">
      <c r="E8473" s="5"/>
      <c r="F8473" s="5"/>
    </row>
    <row r="8474" spans="5:6" x14ac:dyDescent="0.25">
      <c r="E8474" s="5"/>
      <c r="F8474" s="5"/>
    </row>
    <row r="8475" spans="5:6" x14ac:dyDescent="0.25">
      <c r="E8475" s="5"/>
      <c r="F8475" s="5"/>
    </row>
    <row r="8476" spans="5:6" x14ac:dyDescent="0.25">
      <c r="E8476" s="5"/>
      <c r="F8476" s="5"/>
    </row>
    <row r="8477" spans="5:6" x14ac:dyDescent="0.25">
      <c r="E8477" s="5"/>
      <c r="F8477" s="5"/>
    </row>
    <row r="8478" spans="5:6" x14ac:dyDescent="0.25">
      <c r="E8478" s="5"/>
      <c r="F8478" s="5"/>
    </row>
    <row r="8479" spans="5:6" x14ac:dyDescent="0.25">
      <c r="E8479" s="5"/>
      <c r="F8479" s="5"/>
    </row>
    <row r="8480" spans="5:6" x14ac:dyDescent="0.25">
      <c r="E8480" s="5"/>
      <c r="F8480" s="5"/>
    </row>
    <row r="8481" spans="5:6" x14ac:dyDescent="0.25">
      <c r="E8481" s="5"/>
      <c r="F8481" s="5"/>
    </row>
    <row r="8482" spans="5:6" x14ac:dyDescent="0.25">
      <c r="E8482" s="5"/>
      <c r="F8482" s="5"/>
    </row>
    <row r="8483" spans="5:6" x14ac:dyDescent="0.25">
      <c r="E8483" s="5"/>
      <c r="F8483" s="5"/>
    </row>
    <row r="8484" spans="5:6" x14ac:dyDescent="0.25">
      <c r="E8484" s="5"/>
      <c r="F8484" s="5"/>
    </row>
    <row r="8485" spans="5:6" x14ac:dyDescent="0.25">
      <c r="E8485" s="5"/>
      <c r="F8485" s="5"/>
    </row>
    <row r="8486" spans="5:6" x14ac:dyDescent="0.25">
      <c r="E8486" s="5"/>
      <c r="F8486" s="5"/>
    </row>
    <row r="8487" spans="5:6" x14ac:dyDescent="0.25">
      <c r="E8487" s="5"/>
      <c r="F8487" s="5"/>
    </row>
    <row r="8488" spans="5:6" x14ac:dyDescent="0.25">
      <c r="E8488" s="5"/>
      <c r="F8488" s="5"/>
    </row>
    <row r="8489" spans="5:6" x14ac:dyDescent="0.25">
      <c r="E8489" s="5"/>
      <c r="F8489" s="5"/>
    </row>
    <row r="8490" spans="5:6" x14ac:dyDescent="0.25">
      <c r="E8490" s="5"/>
      <c r="F8490" s="5"/>
    </row>
    <row r="8491" spans="5:6" x14ac:dyDescent="0.25">
      <c r="E8491" s="5"/>
      <c r="F8491" s="5"/>
    </row>
    <row r="8492" spans="5:6" x14ac:dyDescent="0.25">
      <c r="E8492" s="5"/>
      <c r="F8492" s="5"/>
    </row>
    <row r="8493" spans="5:6" x14ac:dyDescent="0.25">
      <c r="E8493" s="5"/>
      <c r="F8493" s="5"/>
    </row>
    <row r="8494" spans="5:6" x14ac:dyDescent="0.25">
      <c r="E8494" s="5"/>
      <c r="F8494" s="5"/>
    </row>
    <row r="8495" spans="5:6" x14ac:dyDescent="0.25">
      <c r="E8495" s="5"/>
      <c r="F8495" s="5"/>
    </row>
    <row r="8496" spans="5:6" x14ac:dyDescent="0.25">
      <c r="E8496" s="5"/>
      <c r="F8496" s="5"/>
    </row>
    <row r="8497" spans="5:6" x14ac:dyDescent="0.25">
      <c r="E8497" s="5"/>
      <c r="F8497" s="5"/>
    </row>
    <row r="8498" spans="5:6" x14ac:dyDescent="0.25">
      <c r="E8498" s="5"/>
      <c r="F8498" s="5"/>
    </row>
    <row r="8499" spans="5:6" x14ac:dyDescent="0.25">
      <c r="E8499" s="5"/>
      <c r="F8499" s="5"/>
    </row>
    <row r="8500" spans="5:6" x14ac:dyDescent="0.25">
      <c r="E8500" s="5"/>
      <c r="F8500" s="5"/>
    </row>
    <row r="8501" spans="5:6" x14ac:dyDescent="0.25">
      <c r="E8501" s="5"/>
      <c r="F8501" s="5"/>
    </row>
    <row r="8502" spans="5:6" x14ac:dyDescent="0.25">
      <c r="E8502" s="5"/>
      <c r="F8502" s="5"/>
    </row>
    <row r="8503" spans="5:6" x14ac:dyDescent="0.25">
      <c r="E8503" s="5"/>
      <c r="F8503" s="5"/>
    </row>
    <row r="8504" spans="5:6" x14ac:dyDescent="0.25">
      <c r="E8504" s="5"/>
      <c r="F8504" s="5"/>
    </row>
    <row r="8505" spans="5:6" x14ac:dyDescent="0.25">
      <c r="E8505" s="5"/>
      <c r="F8505" s="5"/>
    </row>
    <row r="8506" spans="5:6" x14ac:dyDescent="0.25">
      <c r="E8506" s="5"/>
      <c r="F8506" s="5"/>
    </row>
    <row r="8507" spans="5:6" x14ac:dyDescent="0.25">
      <c r="E8507" s="5"/>
      <c r="F8507" s="5"/>
    </row>
    <row r="8508" spans="5:6" x14ac:dyDescent="0.25">
      <c r="E8508" s="5"/>
      <c r="F8508" s="5"/>
    </row>
    <row r="8509" spans="5:6" x14ac:dyDescent="0.25">
      <c r="E8509" s="5"/>
      <c r="F8509" s="5"/>
    </row>
    <row r="8510" spans="5:6" x14ac:dyDescent="0.25">
      <c r="E8510" s="5"/>
      <c r="F8510" s="5"/>
    </row>
    <row r="8511" spans="5:6" x14ac:dyDescent="0.25">
      <c r="E8511" s="5"/>
      <c r="F8511" s="5"/>
    </row>
    <row r="8512" spans="5:6" x14ac:dyDescent="0.25">
      <c r="E8512" s="5"/>
      <c r="F8512" s="5"/>
    </row>
    <row r="8513" spans="5:6" x14ac:dyDescent="0.25">
      <c r="E8513" s="5"/>
      <c r="F8513" s="5"/>
    </row>
    <row r="8514" spans="5:6" x14ac:dyDescent="0.25">
      <c r="E8514" s="5"/>
      <c r="F8514" s="5"/>
    </row>
    <row r="8515" spans="5:6" x14ac:dyDescent="0.25">
      <c r="E8515" s="5"/>
      <c r="F8515" s="5"/>
    </row>
    <row r="8516" spans="5:6" x14ac:dyDescent="0.25">
      <c r="E8516" s="5"/>
      <c r="F8516" s="5"/>
    </row>
    <row r="8517" spans="5:6" x14ac:dyDescent="0.25">
      <c r="E8517" s="5"/>
      <c r="F8517" s="5"/>
    </row>
    <row r="8518" spans="5:6" x14ac:dyDescent="0.25">
      <c r="E8518" s="5"/>
      <c r="F8518" s="5"/>
    </row>
    <row r="8519" spans="5:6" x14ac:dyDescent="0.25">
      <c r="E8519" s="5"/>
      <c r="F8519" s="5"/>
    </row>
    <row r="8520" spans="5:6" x14ac:dyDescent="0.25">
      <c r="E8520" s="5"/>
      <c r="F8520" s="5"/>
    </row>
    <row r="8521" spans="5:6" x14ac:dyDescent="0.25">
      <c r="E8521" s="5"/>
      <c r="F8521" s="5"/>
    </row>
    <row r="8522" spans="5:6" x14ac:dyDescent="0.25">
      <c r="E8522" s="5"/>
      <c r="F8522" s="5"/>
    </row>
    <row r="8523" spans="5:6" x14ac:dyDescent="0.25">
      <c r="E8523" s="5"/>
      <c r="F8523" s="5"/>
    </row>
    <row r="8524" spans="5:6" x14ac:dyDescent="0.25">
      <c r="E8524" s="5"/>
      <c r="F8524" s="5"/>
    </row>
    <row r="8525" spans="5:6" x14ac:dyDescent="0.25">
      <c r="E8525" s="5"/>
      <c r="F8525" s="5"/>
    </row>
    <row r="8526" spans="5:6" x14ac:dyDescent="0.25">
      <c r="E8526" s="5"/>
      <c r="F8526" s="5"/>
    </row>
    <row r="8527" spans="5:6" x14ac:dyDescent="0.25">
      <c r="E8527" s="5"/>
      <c r="F8527" s="5"/>
    </row>
    <row r="8528" spans="5:6" x14ac:dyDescent="0.25">
      <c r="E8528" s="5"/>
      <c r="F8528" s="5"/>
    </row>
    <row r="8529" spans="5:6" x14ac:dyDescent="0.25">
      <c r="E8529" s="5"/>
      <c r="F8529" s="5"/>
    </row>
    <row r="8530" spans="5:6" x14ac:dyDescent="0.25">
      <c r="E8530" s="5"/>
      <c r="F8530" s="5"/>
    </row>
    <row r="8531" spans="5:6" x14ac:dyDescent="0.25">
      <c r="E8531" s="5"/>
      <c r="F8531" s="5"/>
    </row>
    <row r="8532" spans="5:6" x14ac:dyDescent="0.25">
      <c r="E8532" s="5"/>
      <c r="F8532" s="5"/>
    </row>
    <row r="8533" spans="5:6" x14ac:dyDescent="0.25">
      <c r="E8533" s="5"/>
      <c r="F8533" s="5"/>
    </row>
    <row r="8534" spans="5:6" x14ac:dyDescent="0.25">
      <c r="E8534" s="5"/>
      <c r="F8534" s="5"/>
    </row>
    <row r="8535" spans="5:6" x14ac:dyDescent="0.25">
      <c r="E8535" s="5"/>
      <c r="F8535" s="5"/>
    </row>
    <row r="8536" spans="5:6" x14ac:dyDescent="0.25">
      <c r="E8536" s="5"/>
      <c r="F8536" s="5"/>
    </row>
    <row r="8537" spans="5:6" x14ac:dyDescent="0.25">
      <c r="E8537" s="5"/>
      <c r="F8537" s="5"/>
    </row>
    <row r="8538" spans="5:6" x14ac:dyDescent="0.25">
      <c r="E8538" s="5"/>
      <c r="F8538" s="5"/>
    </row>
    <row r="8539" spans="5:6" x14ac:dyDescent="0.25">
      <c r="E8539" s="5"/>
      <c r="F8539" s="5"/>
    </row>
    <row r="8540" spans="5:6" x14ac:dyDescent="0.25">
      <c r="E8540" s="5"/>
      <c r="F8540" s="5"/>
    </row>
    <row r="8541" spans="5:6" x14ac:dyDescent="0.25">
      <c r="E8541" s="5"/>
      <c r="F8541" s="5"/>
    </row>
    <row r="8542" spans="5:6" x14ac:dyDescent="0.25">
      <c r="E8542" s="5"/>
      <c r="F8542" s="5"/>
    </row>
    <row r="8543" spans="5:6" x14ac:dyDescent="0.25">
      <c r="E8543" s="5"/>
      <c r="F8543" s="5"/>
    </row>
    <row r="8544" spans="5:6" x14ac:dyDescent="0.25">
      <c r="E8544" s="5"/>
      <c r="F8544" s="5"/>
    </row>
    <row r="8545" spans="5:6" x14ac:dyDescent="0.25">
      <c r="E8545" s="5"/>
      <c r="F8545" s="5"/>
    </row>
    <row r="8546" spans="5:6" x14ac:dyDescent="0.25">
      <c r="E8546" s="5"/>
      <c r="F8546" s="5"/>
    </row>
    <row r="8547" spans="5:6" x14ac:dyDescent="0.25">
      <c r="E8547" s="5"/>
      <c r="F8547" s="5"/>
    </row>
    <row r="8548" spans="5:6" x14ac:dyDescent="0.25">
      <c r="E8548" s="5"/>
      <c r="F8548" s="5"/>
    </row>
    <row r="8549" spans="5:6" x14ac:dyDescent="0.25">
      <c r="E8549" s="5"/>
      <c r="F8549" s="5"/>
    </row>
    <row r="8550" spans="5:6" x14ac:dyDescent="0.25">
      <c r="E8550" s="5"/>
      <c r="F8550" s="5"/>
    </row>
    <row r="8551" spans="5:6" x14ac:dyDescent="0.25">
      <c r="E8551" s="5"/>
      <c r="F8551" s="5"/>
    </row>
    <row r="8552" spans="5:6" x14ac:dyDescent="0.25">
      <c r="E8552" s="5"/>
      <c r="F8552" s="5"/>
    </row>
    <row r="8553" spans="5:6" x14ac:dyDescent="0.25">
      <c r="E8553" s="5"/>
      <c r="F8553" s="5"/>
    </row>
    <row r="8554" spans="5:6" x14ac:dyDescent="0.25">
      <c r="E8554" s="5"/>
      <c r="F8554" s="5"/>
    </row>
    <row r="8555" spans="5:6" x14ac:dyDescent="0.25">
      <c r="E8555" s="5"/>
      <c r="F8555" s="5"/>
    </row>
    <row r="8556" spans="5:6" x14ac:dyDescent="0.25">
      <c r="E8556" s="5"/>
      <c r="F8556" s="5"/>
    </row>
    <row r="8557" spans="5:6" x14ac:dyDescent="0.25">
      <c r="E8557" s="5"/>
      <c r="F8557" s="5"/>
    </row>
    <row r="8558" spans="5:6" x14ac:dyDescent="0.25">
      <c r="E8558" s="5"/>
      <c r="F8558" s="5"/>
    </row>
    <row r="8559" spans="5:6" x14ac:dyDescent="0.25">
      <c r="E8559" s="5"/>
      <c r="F8559" s="5"/>
    </row>
    <row r="8560" spans="5:6" x14ac:dyDescent="0.25">
      <c r="E8560" s="5"/>
      <c r="F8560" s="5"/>
    </row>
    <row r="8561" spans="5:6" x14ac:dyDescent="0.25">
      <c r="E8561" s="5"/>
      <c r="F8561" s="5"/>
    </row>
    <row r="8562" spans="5:6" x14ac:dyDescent="0.25">
      <c r="E8562" s="5"/>
      <c r="F8562" s="5"/>
    </row>
    <row r="8563" spans="5:6" x14ac:dyDescent="0.25">
      <c r="E8563" s="5"/>
      <c r="F8563" s="5"/>
    </row>
    <row r="8564" spans="5:6" x14ac:dyDescent="0.25">
      <c r="E8564" s="5"/>
      <c r="F8564" s="5"/>
    </row>
    <row r="8565" spans="5:6" x14ac:dyDescent="0.25">
      <c r="E8565" s="5"/>
      <c r="F8565" s="5"/>
    </row>
    <row r="8566" spans="5:6" x14ac:dyDescent="0.25">
      <c r="E8566" s="5"/>
      <c r="F8566" s="5"/>
    </row>
    <row r="8567" spans="5:6" x14ac:dyDescent="0.25">
      <c r="E8567" s="5"/>
      <c r="F8567" s="5"/>
    </row>
    <row r="8568" spans="5:6" x14ac:dyDescent="0.25">
      <c r="E8568" s="5"/>
      <c r="F8568" s="5"/>
    </row>
    <row r="8569" spans="5:6" x14ac:dyDescent="0.25">
      <c r="E8569" s="5"/>
      <c r="F8569" s="5"/>
    </row>
    <row r="8570" spans="5:6" x14ac:dyDescent="0.25">
      <c r="E8570" s="5"/>
      <c r="F8570" s="5"/>
    </row>
    <row r="8571" spans="5:6" x14ac:dyDescent="0.25">
      <c r="E8571" s="5"/>
      <c r="F8571" s="5"/>
    </row>
    <row r="8572" spans="5:6" x14ac:dyDescent="0.25">
      <c r="E8572" s="5"/>
      <c r="F8572" s="5"/>
    </row>
    <row r="8573" spans="5:6" x14ac:dyDescent="0.25">
      <c r="E8573" s="5"/>
      <c r="F8573" s="5"/>
    </row>
    <row r="8574" spans="5:6" x14ac:dyDescent="0.25">
      <c r="E8574" s="5"/>
      <c r="F8574" s="5"/>
    </row>
    <row r="8575" spans="5:6" x14ac:dyDescent="0.25">
      <c r="E8575" s="5"/>
      <c r="F8575" s="5"/>
    </row>
    <row r="8576" spans="5:6" x14ac:dyDescent="0.25">
      <c r="E8576" s="5"/>
      <c r="F8576" s="5"/>
    </row>
    <row r="8577" spans="5:6" x14ac:dyDescent="0.25">
      <c r="E8577" s="5"/>
      <c r="F8577" s="5"/>
    </row>
    <row r="8578" spans="5:6" x14ac:dyDescent="0.25">
      <c r="E8578" s="5"/>
      <c r="F8578" s="5"/>
    </row>
    <row r="8579" spans="5:6" x14ac:dyDescent="0.25">
      <c r="E8579" s="5"/>
      <c r="F8579" s="5"/>
    </row>
    <row r="8580" spans="5:6" x14ac:dyDescent="0.25">
      <c r="E8580" s="5"/>
      <c r="F8580" s="5"/>
    </row>
    <row r="8581" spans="5:6" x14ac:dyDescent="0.25">
      <c r="E8581" s="5"/>
      <c r="F8581" s="5"/>
    </row>
    <row r="8582" spans="5:6" x14ac:dyDescent="0.25">
      <c r="E8582" s="5"/>
      <c r="F8582" s="5"/>
    </row>
    <row r="8583" spans="5:6" x14ac:dyDescent="0.25">
      <c r="E8583" s="5"/>
      <c r="F8583" s="5"/>
    </row>
    <row r="8584" spans="5:6" x14ac:dyDescent="0.25">
      <c r="E8584" s="5"/>
      <c r="F8584" s="5"/>
    </row>
    <row r="8585" spans="5:6" x14ac:dyDescent="0.25">
      <c r="E8585" s="5"/>
      <c r="F8585" s="5"/>
    </row>
    <row r="8586" spans="5:6" x14ac:dyDescent="0.25">
      <c r="E8586" s="5"/>
      <c r="F8586" s="5"/>
    </row>
    <row r="8587" spans="5:6" x14ac:dyDescent="0.25">
      <c r="E8587" s="5"/>
      <c r="F8587" s="5"/>
    </row>
    <row r="8588" spans="5:6" x14ac:dyDescent="0.25">
      <c r="E8588" s="5"/>
      <c r="F8588" s="5"/>
    </row>
    <row r="8589" spans="5:6" x14ac:dyDescent="0.25">
      <c r="E8589" s="5"/>
      <c r="F8589" s="5"/>
    </row>
    <row r="8590" spans="5:6" x14ac:dyDescent="0.25">
      <c r="E8590" s="5"/>
      <c r="F8590" s="5"/>
    </row>
    <row r="8591" spans="5:6" x14ac:dyDescent="0.25">
      <c r="E8591" s="5"/>
      <c r="F8591" s="5"/>
    </row>
    <row r="8592" spans="5:6" x14ac:dyDescent="0.25">
      <c r="E8592" s="5"/>
      <c r="F8592" s="5"/>
    </row>
    <row r="8593" spans="5:6" x14ac:dyDescent="0.25">
      <c r="E8593" s="5"/>
      <c r="F8593" s="5"/>
    </row>
    <row r="8594" spans="5:6" x14ac:dyDescent="0.25">
      <c r="E8594" s="5"/>
      <c r="F8594" s="5"/>
    </row>
    <row r="8595" spans="5:6" x14ac:dyDescent="0.25">
      <c r="E8595" s="5"/>
      <c r="F8595" s="5"/>
    </row>
    <row r="8596" spans="5:6" x14ac:dyDescent="0.25">
      <c r="E8596" s="5"/>
      <c r="F8596" s="5"/>
    </row>
    <row r="8597" spans="5:6" x14ac:dyDescent="0.25">
      <c r="E8597" s="5"/>
      <c r="F8597" s="5"/>
    </row>
    <row r="8598" spans="5:6" x14ac:dyDescent="0.25">
      <c r="E8598" s="5"/>
      <c r="F8598" s="5"/>
    </row>
    <row r="8599" spans="5:6" x14ac:dyDescent="0.25">
      <c r="E8599" s="5"/>
      <c r="F8599" s="5"/>
    </row>
    <row r="8600" spans="5:6" x14ac:dyDescent="0.25">
      <c r="E8600" s="5"/>
      <c r="F8600" s="5"/>
    </row>
    <row r="8601" spans="5:6" x14ac:dyDescent="0.25">
      <c r="E8601" s="5"/>
      <c r="F8601" s="5"/>
    </row>
    <row r="8602" spans="5:6" x14ac:dyDescent="0.25">
      <c r="E8602" s="5"/>
      <c r="F8602" s="5"/>
    </row>
    <row r="8603" spans="5:6" x14ac:dyDescent="0.25">
      <c r="E8603" s="5"/>
      <c r="F8603" s="5"/>
    </row>
    <row r="8604" spans="5:6" x14ac:dyDescent="0.25">
      <c r="E8604" s="5"/>
      <c r="F8604" s="5"/>
    </row>
    <row r="8605" spans="5:6" x14ac:dyDescent="0.25">
      <c r="E8605" s="5"/>
      <c r="F8605" s="5"/>
    </row>
    <row r="8606" spans="5:6" x14ac:dyDescent="0.25">
      <c r="E8606" s="5"/>
      <c r="F8606" s="5"/>
    </row>
    <row r="8607" spans="5:6" x14ac:dyDescent="0.25">
      <c r="E8607" s="5"/>
      <c r="F8607" s="5"/>
    </row>
    <row r="8608" spans="5:6" x14ac:dyDescent="0.25">
      <c r="E8608" s="5"/>
      <c r="F8608" s="5"/>
    </row>
    <row r="8609" spans="5:6" x14ac:dyDescent="0.25">
      <c r="E8609" s="5"/>
      <c r="F8609" s="5"/>
    </row>
    <row r="8610" spans="5:6" x14ac:dyDescent="0.25">
      <c r="E8610" s="5"/>
      <c r="F8610" s="5"/>
    </row>
    <row r="8611" spans="5:6" x14ac:dyDescent="0.25">
      <c r="E8611" s="5"/>
      <c r="F8611" s="5"/>
    </row>
    <row r="8612" spans="5:6" x14ac:dyDescent="0.25">
      <c r="E8612" s="5"/>
      <c r="F8612" s="5"/>
    </row>
    <row r="8613" spans="5:6" x14ac:dyDescent="0.25">
      <c r="E8613" s="5"/>
      <c r="F8613" s="5"/>
    </row>
    <row r="8614" spans="5:6" x14ac:dyDescent="0.25">
      <c r="E8614" s="5"/>
      <c r="F8614" s="5"/>
    </row>
    <row r="8615" spans="5:6" x14ac:dyDescent="0.25">
      <c r="E8615" s="5"/>
      <c r="F8615" s="5"/>
    </row>
    <row r="8616" spans="5:6" x14ac:dyDescent="0.25">
      <c r="E8616" s="5"/>
      <c r="F8616" s="5"/>
    </row>
    <row r="8617" spans="5:6" x14ac:dyDescent="0.25">
      <c r="E8617" s="5"/>
      <c r="F8617" s="5"/>
    </row>
    <row r="8618" spans="5:6" x14ac:dyDescent="0.25">
      <c r="E8618" s="5"/>
      <c r="F8618" s="5"/>
    </row>
    <row r="8619" spans="5:6" x14ac:dyDescent="0.25">
      <c r="E8619" s="5"/>
      <c r="F8619" s="5"/>
    </row>
    <row r="8620" spans="5:6" x14ac:dyDescent="0.25">
      <c r="E8620" s="5"/>
      <c r="F8620" s="5"/>
    </row>
    <row r="8621" spans="5:6" x14ac:dyDescent="0.25">
      <c r="E8621" s="5"/>
      <c r="F8621" s="5"/>
    </row>
    <row r="8622" spans="5:6" x14ac:dyDescent="0.25">
      <c r="E8622" s="5"/>
      <c r="F8622" s="5"/>
    </row>
    <row r="8623" spans="5:6" x14ac:dyDescent="0.25">
      <c r="E8623" s="5"/>
      <c r="F8623" s="5"/>
    </row>
    <row r="8624" spans="5:6" x14ac:dyDescent="0.25">
      <c r="E8624" s="5"/>
      <c r="F8624" s="5"/>
    </row>
    <row r="8625" spans="5:6" x14ac:dyDescent="0.25">
      <c r="E8625" s="5"/>
      <c r="F8625" s="5"/>
    </row>
    <row r="8626" spans="5:6" x14ac:dyDescent="0.25">
      <c r="E8626" s="5"/>
      <c r="F8626" s="5"/>
    </row>
    <row r="8627" spans="5:6" x14ac:dyDescent="0.25">
      <c r="E8627" s="5"/>
      <c r="F8627" s="5"/>
    </row>
    <row r="8628" spans="5:6" x14ac:dyDescent="0.25">
      <c r="E8628" s="5"/>
      <c r="F8628" s="5"/>
    </row>
    <row r="8629" spans="5:6" x14ac:dyDescent="0.25">
      <c r="E8629" s="5"/>
      <c r="F8629" s="5"/>
    </row>
    <row r="8630" spans="5:6" x14ac:dyDescent="0.25">
      <c r="E8630" s="5"/>
      <c r="F8630" s="5"/>
    </row>
    <row r="8631" spans="5:6" x14ac:dyDescent="0.25">
      <c r="E8631" s="5"/>
      <c r="F8631" s="5"/>
    </row>
    <row r="8632" spans="5:6" x14ac:dyDescent="0.25">
      <c r="E8632" s="5"/>
      <c r="F8632" s="5"/>
    </row>
    <row r="8633" spans="5:6" x14ac:dyDescent="0.25">
      <c r="E8633" s="5"/>
      <c r="F8633" s="5"/>
    </row>
    <row r="8634" spans="5:6" x14ac:dyDescent="0.25">
      <c r="E8634" s="5"/>
      <c r="F8634" s="5"/>
    </row>
    <row r="8635" spans="5:6" x14ac:dyDescent="0.25">
      <c r="E8635" s="5"/>
      <c r="F8635" s="5"/>
    </row>
    <row r="8636" spans="5:6" x14ac:dyDescent="0.25">
      <c r="E8636" s="5"/>
      <c r="F8636" s="5"/>
    </row>
    <row r="8637" spans="5:6" x14ac:dyDescent="0.25">
      <c r="E8637" s="5"/>
      <c r="F8637" s="5"/>
    </row>
    <row r="8638" spans="5:6" x14ac:dyDescent="0.25">
      <c r="E8638" s="5"/>
      <c r="F8638" s="5"/>
    </row>
    <row r="8639" spans="5:6" x14ac:dyDescent="0.25">
      <c r="E8639" s="5"/>
      <c r="F8639" s="5"/>
    </row>
    <row r="8640" spans="5:6" x14ac:dyDescent="0.25">
      <c r="E8640" s="5"/>
      <c r="F8640" s="5"/>
    </row>
    <row r="8641" spans="5:6" x14ac:dyDescent="0.25">
      <c r="E8641" s="5"/>
      <c r="F8641" s="5"/>
    </row>
    <row r="8642" spans="5:6" x14ac:dyDescent="0.25">
      <c r="E8642" s="5"/>
      <c r="F8642" s="5"/>
    </row>
    <row r="8643" spans="5:6" x14ac:dyDescent="0.25">
      <c r="E8643" s="5"/>
      <c r="F8643" s="5"/>
    </row>
    <row r="8644" spans="5:6" x14ac:dyDescent="0.25">
      <c r="E8644" s="5"/>
      <c r="F8644" s="5"/>
    </row>
    <row r="8645" spans="5:6" x14ac:dyDescent="0.25">
      <c r="E8645" s="5"/>
      <c r="F8645" s="5"/>
    </row>
    <row r="8646" spans="5:6" x14ac:dyDescent="0.25">
      <c r="E8646" s="5"/>
      <c r="F8646" s="5"/>
    </row>
    <row r="8647" spans="5:6" x14ac:dyDescent="0.25">
      <c r="E8647" s="5"/>
      <c r="F8647" s="5"/>
    </row>
    <row r="8648" spans="5:6" x14ac:dyDescent="0.25">
      <c r="E8648" s="5"/>
      <c r="F8648" s="5"/>
    </row>
    <row r="8649" spans="5:6" x14ac:dyDescent="0.25">
      <c r="E8649" s="5"/>
      <c r="F8649" s="5"/>
    </row>
    <row r="8650" spans="5:6" x14ac:dyDescent="0.25">
      <c r="E8650" s="5"/>
      <c r="F8650" s="5"/>
    </row>
    <row r="8651" spans="5:6" x14ac:dyDescent="0.25">
      <c r="E8651" s="5"/>
      <c r="F8651" s="5"/>
    </row>
    <row r="8652" spans="5:6" x14ac:dyDescent="0.25">
      <c r="E8652" s="5"/>
      <c r="F8652" s="5"/>
    </row>
    <row r="8653" spans="5:6" x14ac:dyDescent="0.25">
      <c r="E8653" s="5"/>
      <c r="F8653" s="5"/>
    </row>
    <row r="8654" spans="5:6" x14ac:dyDescent="0.25">
      <c r="E8654" s="5"/>
      <c r="F8654" s="5"/>
    </row>
    <row r="8655" spans="5:6" x14ac:dyDescent="0.25">
      <c r="E8655" s="5"/>
      <c r="F8655" s="5"/>
    </row>
    <row r="8656" spans="5:6" x14ac:dyDescent="0.25">
      <c r="E8656" s="5"/>
      <c r="F8656" s="5"/>
    </row>
    <row r="8657" spans="5:6" x14ac:dyDescent="0.25">
      <c r="E8657" s="5"/>
      <c r="F8657" s="5"/>
    </row>
    <row r="8658" spans="5:6" x14ac:dyDescent="0.25">
      <c r="E8658" s="5"/>
      <c r="F8658" s="5"/>
    </row>
    <row r="8659" spans="5:6" x14ac:dyDescent="0.25">
      <c r="E8659" s="5"/>
      <c r="F8659" s="5"/>
    </row>
    <row r="8660" spans="5:6" x14ac:dyDescent="0.25">
      <c r="E8660" s="5"/>
      <c r="F8660" s="5"/>
    </row>
    <row r="8661" spans="5:6" x14ac:dyDescent="0.25">
      <c r="E8661" s="5"/>
      <c r="F8661" s="5"/>
    </row>
    <row r="8662" spans="5:6" x14ac:dyDescent="0.25">
      <c r="E8662" s="5"/>
      <c r="F8662" s="5"/>
    </row>
    <row r="8663" spans="5:6" x14ac:dyDescent="0.25">
      <c r="E8663" s="5"/>
      <c r="F8663" s="5"/>
    </row>
    <row r="8664" spans="5:6" x14ac:dyDescent="0.25">
      <c r="E8664" s="5"/>
      <c r="F8664" s="5"/>
    </row>
    <row r="8665" spans="5:6" x14ac:dyDescent="0.25">
      <c r="E8665" s="5"/>
      <c r="F8665" s="5"/>
    </row>
    <row r="8666" spans="5:6" x14ac:dyDescent="0.25">
      <c r="E8666" s="5"/>
      <c r="F8666" s="5"/>
    </row>
    <row r="8667" spans="5:6" x14ac:dyDescent="0.25">
      <c r="E8667" s="5"/>
      <c r="F8667" s="5"/>
    </row>
    <row r="8668" spans="5:6" x14ac:dyDescent="0.25">
      <c r="E8668" s="5"/>
      <c r="F8668" s="5"/>
    </row>
    <row r="8669" spans="5:6" x14ac:dyDescent="0.25">
      <c r="E8669" s="5"/>
      <c r="F8669" s="5"/>
    </row>
    <row r="8670" spans="5:6" x14ac:dyDescent="0.25">
      <c r="E8670" s="5"/>
      <c r="F8670" s="5"/>
    </row>
    <row r="8671" spans="5:6" x14ac:dyDescent="0.25">
      <c r="E8671" s="5"/>
      <c r="F8671" s="5"/>
    </row>
    <row r="8672" spans="5:6" x14ac:dyDescent="0.25">
      <c r="E8672" s="5"/>
      <c r="F8672" s="5"/>
    </row>
    <row r="8673" spans="5:6" x14ac:dyDescent="0.25">
      <c r="E8673" s="5"/>
      <c r="F8673" s="5"/>
    </row>
    <row r="8674" spans="5:6" x14ac:dyDescent="0.25">
      <c r="E8674" s="5"/>
      <c r="F8674" s="5"/>
    </row>
    <row r="8675" spans="5:6" x14ac:dyDescent="0.25">
      <c r="E8675" s="5"/>
      <c r="F8675" s="5"/>
    </row>
    <row r="8676" spans="5:6" x14ac:dyDescent="0.25">
      <c r="E8676" s="5"/>
      <c r="F8676" s="5"/>
    </row>
    <row r="8677" spans="5:6" x14ac:dyDescent="0.25">
      <c r="E8677" s="5"/>
      <c r="F8677" s="5"/>
    </row>
    <row r="8678" spans="5:6" x14ac:dyDescent="0.25">
      <c r="E8678" s="5"/>
      <c r="F8678" s="5"/>
    </row>
    <row r="8679" spans="5:6" x14ac:dyDescent="0.25">
      <c r="E8679" s="5"/>
      <c r="F8679" s="5"/>
    </row>
    <row r="8680" spans="5:6" x14ac:dyDescent="0.25">
      <c r="E8680" s="5"/>
      <c r="F8680" s="5"/>
    </row>
    <row r="8681" spans="5:6" x14ac:dyDescent="0.25">
      <c r="E8681" s="5"/>
      <c r="F8681" s="5"/>
    </row>
    <row r="8682" spans="5:6" x14ac:dyDescent="0.25">
      <c r="E8682" s="5"/>
      <c r="F8682" s="5"/>
    </row>
    <row r="8683" spans="5:6" x14ac:dyDescent="0.25">
      <c r="E8683" s="5"/>
      <c r="F8683" s="5"/>
    </row>
    <row r="8684" spans="5:6" x14ac:dyDescent="0.25">
      <c r="E8684" s="5"/>
      <c r="F8684" s="5"/>
    </row>
    <row r="8685" spans="5:6" x14ac:dyDescent="0.25">
      <c r="E8685" s="5"/>
      <c r="F8685" s="5"/>
    </row>
    <row r="8686" spans="5:6" x14ac:dyDescent="0.25">
      <c r="E8686" s="5"/>
      <c r="F8686" s="5"/>
    </row>
    <row r="8687" spans="5:6" x14ac:dyDescent="0.25">
      <c r="E8687" s="5"/>
      <c r="F8687" s="5"/>
    </row>
    <row r="8688" spans="5:6" x14ac:dyDescent="0.25">
      <c r="E8688" s="5"/>
      <c r="F8688" s="5"/>
    </row>
    <row r="8689" spans="5:6" x14ac:dyDescent="0.25">
      <c r="E8689" s="5"/>
      <c r="F8689" s="5"/>
    </row>
    <row r="8690" spans="5:6" x14ac:dyDescent="0.25">
      <c r="E8690" s="5"/>
      <c r="F8690" s="5"/>
    </row>
    <row r="8691" spans="5:6" x14ac:dyDescent="0.25">
      <c r="E8691" s="5"/>
      <c r="F8691" s="5"/>
    </row>
    <row r="8692" spans="5:6" x14ac:dyDescent="0.25">
      <c r="E8692" s="5"/>
      <c r="F8692" s="5"/>
    </row>
    <row r="8693" spans="5:6" x14ac:dyDescent="0.25">
      <c r="E8693" s="5"/>
      <c r="F8693" s="5"/>
    </row>
    <row r="8694" spans="5:6" x14ac:dyDescent="0.25">
      <c r="E8694" s="5"/>
      <c r="F8694" s="5"/>
    </row>
    <row r="8695" spans="5:6" x14ac:dyDescent="0.25">
      <c r="E8695" s="5"/>
      <c r="F8695" s="5"/>
    </row>
    <row r="8696" spans="5:6" x14ac:dyDescent="0.25">
      <c r="E8696" s="5"/>
      <c r="F8696" s="5"/>
    </row>
    <row r="8697" spans="5:6" x14ac:dyDescent="0.25">
      <c r="E8697" s="5"/>
      <c r="F8697" s="5"/>
    </row>
    <row r="8698" spans="5:6" x14ac:dyDescent="0.25">
      <c r="E8698" s="5"/>
      <c r="F8698" s="5"/>
    </row>
    <row r="8699" spans="5:6" x14ac:dyDescent="0.25">
      <c r="E8699" s="5"/>
      <c r="F8699" s="5"/>
    </row>
    <row r="8700" spans="5:6" x14ac:dyDescent="0.25">
      <c r="E8700" s="5"/>
      <c r="F8700" s="5"/>
    </row>
    <row r="8701" spans="5:6" x14ac:dyDescent="0.25">
      <c r="E8701" s="5"/>
      <c r="F8701" s="5"/>
    </row>
    <row r="8702" spans="5:6" x14ac:dyDescent="0.25">
      <c r="E8702" s="5"/>
      <c r="F8702" s="5"/>
    </row>
    <row r="8703" spans="5:6" x14ac:dyDescent="0.25">
      <c r="E8703" s="5"/>
      <c r="F8703" s="5"/>
    </row>
    <row r="8704" spans="5:6" x14ac:dyDescent="0.25">
      <c r="E8704" s="5"/>
      <c r="F8704" s="5"/>
    </row>
    <row r="8705" spans="5:13" x14ac:dyDescent="0.25">
      <c r="E8705" s="5"/>
      <c r="F8705" s="5"/>
    </row>
    <row r="8706" spans="5:13" x14ac:dyDescent="0.25">
      <c r="E8706" s="5"/>
      <c r="F8706" s="5"/>
    </row>
    <row r="8707" spans="5:13" x14ac:dyDescent="0.25">
      <c r="E8707" s="5"/>
      <c r="F8707" s="5"/>
    </row>
    <row r="8708" spans="5:13" x14ac:dyDescent="0.25">
      <c r="E8708" s="5"/>
      <c r="F8708" s="5"/>
    </row>
    <row r="8709" spans="5:13" x14ac:dyDescent="0.25">
      <c r="E8709" s="5"/>
      <c r="F8709" s="5"/>
    </row>
    <row r="8710" spans="5:13" x14ac:dyDescent="0.25">
      <c r="E8710" s="5"/>
      <c r="F8710" s="5"/>
    </row>
    <row r="8711" spans="5:13" x14ac:dyDescent="0.25">
      <c r="E8711" s="5"/>
      <c r="F8711" s="5"/>
    </row>
    <row r="8712" spans="5:13" x14ac:dyDescent="0.25">
      <c r="E8712" s="5"/>
      <c r="F8712" s="5"/>
    </row>
    <row r="8713" spans="5:13" x14ac:dyDescent="0.25">
      <c r="E8713" s="5"/>
      <c r="F8713" s="5"/>
      <c r="M8713" s="5"/>
    </row>
    <row r="8714" spans="5:13" x14ac:dyDescent="0.25">
      <c r="E8714" s="5"/>
      <c r="F8714" s="5"/>
    </row>
    <row r="8715" spans="5:13" x14ac:dyDescent="0.25">
      <c r="E8715" s="5"/>
      <c r="F8715" s="5"/>
    </row>
    <row r="8716" spans="5:13" x14ac:dyDescent="0.25">
      <c r="E8716" s="5"/>
      <c r="F8716" s="5"/>
    </row>
    <row r="8717" spans="5:13" x14ac:dyDescent="0.25">
      <c r="E8717" s="5"/>
      <c r="F8717" s="5"/>
    </row>
    <row r="8718" spans="5:13" x14ac:dyDescent="0.25">
      <c r="E8718" s="5"/>
      <c r="F8718" s="5"/>
    </row>
    <row r="8719" spans="5:13" x14ac:dyDescent="0.25">
      <c r="E8719" s="5"/>
      <c r="F8719" s="5"/>
    </row>
    <row r="8720" spans="5:13" x14ac:dyDescent="0.25">
      <c r="E8720" s="5"/>
      <c r="F8720" s="5"/>
    </row>
    <row r="8721" spans="5:6" x14ac:dyDescent="0.25">
      <c r="E8721" s="5"/>
      <c r="F8721" s="5"/>
    </row>
    <row r="8722" spans="5:6" x14ac:dyDescent="0.25">
      <c r="E8722" s="5"/>
      <c r="F8722" s="5"/>
    </row>
    <row r="8723" spans="5:6" x14ac:dyDescent="0.25">
      <c r="E8723" s="5"/>
      <c r="F8723" s="5"/>
    </row>
    <row r="8724" spans="5:6" x14ac:dyDescent="0.25">
      <c r="E8724" s="5"/>
      <c r="F8724" s="5"/>
    </row>
    <row r="8725" spans="5:6" x14ac:dyDescent="0.25">
      <c r="E8725" s="5"/>
      <c r="F8725" s="5"/>
    </row>
    <row r="8726" spans="5:6" x14ac:dyDescent="0.25">
      <c r="E8726" s="5"/>
      <c r="F8726" s="5"/>
    </row>
    <row r="8727" spans="5:6" x14ac:dyDescent="0.25">
      <c r="E8727" s="5"/>
      <c r="F8727" s="5"/>
    </row>
    <row r="8728" spans="5:6" x14ac:dyDescent="0.25">
      <c r="E8728" s="5"/>
      <c r="F8728" s="5"/>
    </row>
    <row r="8729" spans="5:6" x14ac:dyDescent="0.25">
      <c r="E8729" s="5"/>
      <c r="F8729" s="5"/>
    </row>
    <row r="8730" spans="5:6" x14ac:dyDescent="0.25">
      <c r="E8730" s="5"/>
      <c r="F8730" s="5"/>
    </row>
    <row r="8731" spans="5:6" x14ac:dyDescent="0.25">
      <c r="E8731" s="5"/>
      <c r="F8731" s="5"/>
    </row>
    <row r="8732" spans="5:6" x14ac:dyDescent="0.25">
      <c r="E8732" s="5"/>
      <c r="F8732" s="5"/>
    </row>
    <row r="8733" spans="5:6" x14ac:dyDescent="0.25">
      <c r="E8733" s="5"/>
      <c r="F8733" s="5"/>
    </row>
    <row r="8734" spans="5:6" x14ac:dyDescent="0.25">
      <c r="E8734" s="5"/>
      <c r="F8734" s="5"/>
    </row>
    <row r="8735" spans="5:6" x14ac:dyDescent="0.25">
      <c r="E8735" s="5"/>
      <c r="F8735" s="5"/>
    </row>
    <row r="8736" spans="5:6" x14ac:dyDescent="0.25">
      <c r="E8736" s="5"/>
      <c r="F8736" s="5"/>
    </row>
    <row r="8737" spans="5:6" x14ac:dyDescent="0.25">
      <c r="E8737" s="5"/>
      <c r="F8737" s="5"/>
    </row>
    <row r="8738" spans="5:6" x14ac:dyDescent="0.25">
      <c r="E8738" s="5"/>
      <c r="F8738" s="5"/>
    </row>
    <row r="8739" spans="5:6" x14ac:dyDescent="0.25">
      <c r="E8739" s="5"/>
      <c r="F8739" s="5"/>
    </row>
    <row r="8740" spans="5:6" x14ac:dyDescent="0.25">
      <c r="E8740" s="5"/>
      <c r="F8740" s="5"/>
    </row>
    <row r="8741" spans="5:6" x14ac:dyDescent="0.25">
      <c r="E8741" s="5"/>
      <c r="F8741" s="5"/>
    </row>
    <row r="8742" spans="5:6" x14ac:dyDescent="0.25">
      <c r="E8742" s="5"/>
      <c r="F8742" s="5"/>
    </row>
    <row r="8743" spans="5:6" x14ac:dyDescent="0.25">
      <c r="E8743" s="5"/>
      <c r="F8743" s="5"/>
    </row>
    <row r="8744" spans="5:6" x14ac:dyDescent="0.25">
      <c r="E8744" s="5"/>
      <c r="F8744" s="5"/>
    </row>
    <row r="8745" spans="5:6" x14ac:dyDescent="0.25">
      <c r="E8745" s="5"/>
      <c r="F8745" s="5"/>
    </row>
    <row r="8746" spans="5:6" x14ac:dyDescent="0.25">
      <c r="E8746" s="5"/>
      <c r="F8746" s="5"/>
    </row>
    <row r="8747" spans="5:6" x14ac:dyDescent="0.25">
      <c r="E8747" s="5"/>
      <c r="F8747" s="5"/>
    </row>
    <row r="8748" spans="5:6" x14ac:dyDescent="0.25">
      <c r="E8748" s="5"/>
      <c r="F8748" s="5"/>
    </row>
    <row r="8749" spans="5:6" x14ac:dyDescent="0.25">
      <c r="E8749" s="5"/>
      <c r="F8749" s="5"/>
    </row>
    <row r="8750" spans="5:6" x14ac:dyDescent="0.25">
      <c r="E8750" s="5"/>
      <c r="F8750" s="5"/>
    </row>
    <row r="8751" spans="5:6" x14ac:dyDescent="0.25">
      <c r="E8751" s="5"/>
      <c r="F8751" s="5"/>
    </row>
    <row r="8752" spans="5:6" x14ac:dyDescent="0.25">
      <c r="E8752" s="5"/>
      <c r="F8752" s="5"/>
    </row>
    <row r="8753" spans="5:15" x14ac:dyDescent="0.25">
      <c r="E8753" s="5"/>
      <c r="F8753" s="5"/>
    </row>
    <row r="8754" spans="5:15" x14ac:dyDescent="0.25">
      <c r="E8754" s="5"/>
      <c r="F8754" s="5"/>
    </row>
    <row r="8755" spans="5:15" x14ac:dyDescent="0.25">
      <c r="E8755" s="5"/>
      <c r="F8755" s="5"/>
    </row>
    <row r="8756" spans="5:15" x14ac:dyDescent="0.25">
      <c r="E8756" s="5"/>
      <c r="F8756" s="5"/>
    </row>
    <row r="8757" spans="5:15" x14ac:dyDescent="0.25">
      <c r="E8757" s="5"/>
      <c r="F8757" s="5"/>
    </row>
    <row r="8758" spans="5:15" x14ac:dyDescent="0.25">
      <c r="E8758" s="5"/>
      <c r="F8758" s="5"/>
    </row>
    <row r="8759" spans="5:15" x14ac:dyDescent="0.25">
      <c r="E8759" s="5"/>
      <c r="F8759" s="5"/>
    </row>
    <row r="8760" spans="5:15" x14ac:dyDescent="0.25">
      <c r="E8760" s="5"/>
      <c r="F8760" s="5"/>
    </row>
    <row r="8761" spans="5:15" x14ac:dyDescent="0.25">
      <c r="E8761" s="5"/>
      <c r="F8761" s="5"/>
    </row>
    <row r="8762" spans="5:15" x14ac:dyDescent="0.25">
      <c r="E8762" s="5"/>
      <c r="F8762" s="5"/>
    </row>
    <row r="8763" spans="5:15" x14ac:dyDescent="0.25">
      <c r="E8763" s="5"/>
      <c r="F8763" s="5"/>
    </row>
    <row r="8764" spans="5:15" x14ac:dyDescent="0.25">
      <c r="E8764" s="5"/>
      <c r="F8764" s="5"/>
    </row>
    <row r="8765" spans="5:15" x14ac:dyDescent="0.25">
      <c r="E8765" s="5"/>
      <c r="F8765" s="5"/>
    </row>
    <row r="8766" spans="5:15" x14ac:dyDescent="0.25">
      <c r="E8766" s="5"/>
      <c r="F8766" s="5"/>
    </row>
    <row r="8767" spans="5:15" x14ac:dyDescent="0.25">
      <c r="E8767" s="5"/>
      <c r="F8767" s="5"/>
    </row>
    <row r="8768" spans="5:15" x14ac:dyDescent="0.25">
      <c r="E8768" s="5"/>
      <c r="F8768" s="5"/>
      <c r="O8768" s="5"/>
    </row>
    <row r="8769" spans="5:6" x14ac:dyDescent="0.25">
      <c r="E8769" s="5"/>
      <c r="F8769" s="5"/>
    </row>
    <row r="8770" spans="5:6" x14ac:dyDescent="0.25">
      <c r="E8770" s="5"/>
      <c r="F8770" s="5"/>
    </row>
    <row r="8771" spans="5:6" x14ac:dyDescent="0.25">
      <c r="E8771" s="5"/>
      <c r="F8771" s="5"/>
    </row>
    <row r="8772" spans="5:6" x14ac:dyDescent="0.25">
      <c r="E8772" s="5"/>
      <c r="F8772" s="5"/>
    </row>
    <row r="8773" spans="5:6" x14ac:dyDescent="0.25">
      <c r="E8773" s="5"/>
      <c r="F8773" s="5"/>
    </row>
    <row r="8774" spans="5:6" x14ac:dyDescent="0.25">
      <c r="E8774" s="5"/>
      <c r="F8774" s="5"/>
    </row>
    <row r="8775" spans="5:6" x14ac:dyDescent="0.25">
      <c r="E8775" s="5"/>
      <c r="F8775" s="5"/>
    </row>
    <row r="8776" spans="5:6" x14ac:dyDescent="0.25">
      <c r="E8776" s="5"/>
      <c r="F8776" s="5"/>
    </row>
    <row r="8777" spans="5:6" x14ac:dyDescent="0.25">
      <c r="E8777" s="5"/>
      <c r="F8777" s="5"/>
    </row>
    <row r="8778" spans="5:6" x14ac:dyDescent="0.25">
      <c r="E8778" s="5"/>
      <c r="F8778" s="5"/>
    </row>
    <row r="8779" spans="5:6" x14ac:dyDescent="0.25">
      <c r="E8779" s="5"/>
      <c r="F8779" s="5"/>
    </row>
    <row r="8780" spans="5:6" x14ac:dyDescent="0.25">
      <c r="E8780" s="5"/>
      <c r="F8780" s="5"/>
    </row>
    <row r="8781" spans="5:6" x14ac:dyDescent="0.25">
      <c r="E8781" s="5"/>
      <c r="F8781" s="5"/>
    </row>
    <row r="8782" spans="5:6" x14ac:dyDescent="0.25">
      <c r="E8782" s="5"/>
      <c r="F8782" s="5"/>
    </row>
    <row r="8783" spans="5:6" x14ac:dyDescent="0.25">
      <c r="E8783" s="5"/>
      <c r="F8783" s="5"/>
    </row>
    <row r="8784" spans="5:6" x14ac:dyDescent="0.25">
      <c r="E8784" s="5"/>
      <c r="F8784" s="5"/>
    </row>
    <row r="8785" spans="5:6" x14ac:dyDescent="0.25">
      <c r="E8785" s="5"/>
      <c r="F8785" s="5"/>
    </row>
    <row r="8786" spans="5:6" x14ac:dyDescent="0.25">
      <c r="E8786" s="5"/>
      <c r="F8786" s="5"/>
    </row>
    <row r="8787" spans="5:6" x14ac:dyDescent="0.25">
      <c r="E8787" s="5"/>
      <c r="F8787" s="5"/>
    </row>
    <row r="8788" spans="5:6" x14ac:dyDescent="0.25">
      <c r="E8788" s="5"/>
      <c r="F8788" s="5"/>
    </row>
    <row r="8789" spans="5:6" x14ac:dyDescent="0.25">
      <c r="E8789" s="5"/>
      <c r="F8789" s="5"/>
    </row>
    <row r="8790" spans="5:6" x14ac:dyDescent="0.25">
      <c r="E8790" s="5"/>
      <c r="F8790" s="5"/>
    </row>
    <row r="8791" spans="5:6" x14ac:dyDescent="0.25">
      <c r="E8791" s="5"/>
      <c r="F8791" s="5"/>
    </row>
    <row r="8792" spans="5:6" x14ac:dyDescent="0.25">
      <c r="E8792" s="5"/>
      <c r="F8792" s="5"/>
    </row>
    <row r="8793" spans="5:6" x14ac:dyDescent="0.25">
      <c r="E8793" s="5"/>
      <c r="F8793" s="5"/>
    </row>
    <row r="8794" spans="5:6" x14ac:dyDescent="0.25">
      <c r="E8794" s="5"/>
      <c r="F8794" s="5"/>
    </row>
    <row r="8795" spans="5:6" x14ac:dyDescent="0.25">
      <c r="E8795" s="5"/>
      <c r="F8795" s="5"/>
    </row>
    <row r="8796" spans="5:6" x14ac:dyDescent="0.25">
      <c r="E8796" s="5"/>
      <c r="F8796" s="5"/>
    </row>
    <row r="8797" spans="5:6" x14ac:dyDescent="0.25">
      <c r="E8797" s="5"/>
      <c r="F8797" s="5"/>
    </row>
    <row r="8798" spans="5:6" x14ac:dyDescent="0.25">
      <c r="E8798" s="5"/>
      <c r="F8798" s="5"/>
    </row>
    <row r="8799" spans="5:6" x14ac:dyDescent="0.25">
      <c r="E8799" s="5"/>
      <c r="F8799" s="5"/>
    </row>
    <row r="8800" spans="5:6" x14ac:dyDescent="0.25">
      <c r="E8800" s="5"/>
      <c r="F8800" s="5"/>
    </row>
    <row r="8801" spans="5:6" x14ac:dyDescent="0.25">
      <c r="E8801" s="5"/>
      <c r="F8801" s="5"/>
    </row>
    <row r="8802" spans="5:6" x14ac:dyDescent="0.25">
      <c r="E8802" s="5"/>
      <c r="F8802" s="5"/>
    </row>
    <row r="8803" spans="5:6" x14ac:dyDescent="0.25">
      <c r="E8803" s="5"/>
      <c r="F8803" s="5"/>
    </row>
    <row r="8804" spans="5:6" x14ac:dyDescent="0.25">
      <c r="E8804" s="5"/>
      <c r="F8804" s="5"/>
    </row>
    <row r="8805" spans="5:6" x14ac:dyDescent="0.25">
      <c r="E8805" s="5"/>
      <c r="F8805" s="5"/>
    </row>
    <row r="8806" spans="5:6" x14ac:dyDescent="0.25">
      <c r="E8806" s="5"/>
      <c r="F8806" s="5"/>
    </row>
    <row r="8807" spans="5:6" x14ac:dyDescent="0.25">
      <c r="E8807" s="5"/>
      <c r="F8807" s="5"/>
    </row>
    <row r="8808" spans="5:6" x14ac:dyDescent="0.25">
      <c r="E8808" s="5"/>
      <c r="F8808" s="5"/>
    </row>
    <row r="8809" spans="5:6" x14ac:dyDescent="0.25">
      <c r="E8809" s="5"/>
      <c r="F8809" s="5"/>
    </row>
    <row r="8810" spans="5:6" x14ac:dyDescent="0.25">
      <c r="E8810" s="5"/>
      <c r="F8810" s="5"/>
    </row>
    <row r="8811" spans="5:6" x14ac:dyDescent="0.25">
      <c r="E8811" s="5"/>
      <c r="F8811" s="5"/>
    </row>
    <row r="8812" spans="5:6" x14ac:dyDescent="0.25">
      <c r="E8812" s="5"/>
      <c r="F8812" s="5"/>
    </row>
    <row r="8813" spans="5:6" x14ac:dyDescent="0.25">
      <c r="E8813" s="5"/>
      <c r="F8813" s="5"/>
    </row>
    <row r="8814" spans="5:6" x14ac:dyDescent="0.25">
      <c r="E8814" s="5"/>
      <c r="F8814" s="5"/>
    </row>
    <row r="8815" spans="5:6" x14ac:dyDescent="0.25">
      <c r="E8815" s="5"/>
      <c r="F8815" s="5"/>
    </row>
    <row r="8816" spans="5:6" x14ac:dyDescent="0.25">
      <c r="E8816" s="5"/>
      <c r="F8816" s="5"/>
    </row>
    <row r="8817" spans="5:17" x14ac:dyDescent="0.25">
      <c r="E8817" s="5"/>
      <c r="F8817" s="5"/>
    </row>
    <row r="8818" spans="5:17" x14ac:dyDescent="0.25">
      <c r="E8818" s="5"/>
      <c r="F8818" s="5"/>
    </row>
    <row r="8819" spans="5:17" x14ac:dyDescent="0.25">
      <c r="E8819" s="5"/>
      <c r="F8819" s="5"/>
      <c r="K8819" s="5"/>
    </row>
    <row r="8820" spans="5:17" x14ac:dyDescent="0.25">
      <c r="E8820" s="5"/>
      <c r="F8820" s="5"/>
    </row>
    <row r="8821" spans="5:17" x14ac:dyDescent="0.25">
      <c r="E8821" s="5"/>
      <c r="F8821" s="5"/>
    </row>
    <row r="8822" spans="5:17" x14ac:dyDescent="0.25">
      <c r="E8822" s="5"/>
      <c r="F8822" s="5"/>
    </row>
    <row r="8823" spans="5:17" x14ac:dyDescent="0.25">
      <c r="E8823" s="5"/>
      <c r="F8823" s="5"/>
    </row>
    <row r="8824" spans="5:17" x14ac:dyDescent="0.25">
      <c r="E8824" s="5"/>
      <c r="F8824" s="5"/>
    </row>
    <row r="8825" spans="5:17" x14ac:dyDescent="0.25">
      <c r="E8825" s="5"/>
      <c r="F8825" s="5"/>
    </row>
    <row r="8826" spans="5:17" x14ac:dyDescent="0.25">
      <c r="E8826" s="5"/>
      <c r="F8826" s="5"/>
    </row>
    <row r="8827" spans="5:17" x14ac:dyDescent="0.25">
      <c r="E8827" s="5"/>
      <c r="F8827" s="5"/>
    </row>
    <row r="8828" spans="5:17" x14ac:dyDescent="0.25">
      <c r="E8828" s="5"/>
      <c r="F8828" s="5"/>
      <c r="H8828" s="5"/>
      <c r="I8828" s="5"/>
      <c r="Q8828" s="5"/>
    </row>
    <row r="8829" spans="5:17" x14ac:dyDescent="0.25">
      <c r="E8829" s="5"/>
      <c r="F8829" s="5"/>
      <c r="M8829" s="5"/>
    </row>
    <row r="8830" spans="5:17" x14ac:dyDescent="0.25">
      <c r="E8830" s="5"/>
      <c r="F8830" s="5"/>
    </row>
    <row r="8831" spans="5:17" x14ac:dyDescent="0.25">
      <c r="E8831" s="5"/>
      <c r="F8831" s="5"/>
    </row>
    <row r="8832" spans="5:17" x14ac:dyDescent="0.25">
      <c r="E8832" s="5"/>
      <c r="F8832" s="5"/>
    </row>
    <row r="8833" spans="5:6" x14ac:dyDescent="0.25">
      <c r="E8833" s="5"/>
      <c r="F8833" s="5"/>
    </row>
    <row r="8834" spans="5:6" x14ac:dyDescent="0.25">
      <c r="E8834" s="5"/>
      <c r="F8834" s="5"/>
    </row>
    <row r="8835" spans="5:6" x14ac:dyDescent="0.25">
      <c r="E8835" s="5"/>
      <c r="F8835" s="5"/>
    </row>
    <row r="8836" spans="5:6" x14ac:dyDescent="0.25">
      <c r="E8836" s="5"/>
      <c r="F8836" s="5"/>
    </row>
    <row r="8837" spans="5:6" x14ac:dyDescent="0.25">
      <c r="E8837" s="5"/>
      <c r="F8837" s="5"/>
    </row>
    <row r="8838" spans="5:6" x14ac:dyDescent="0.25">
      <c r="E8838" s="5"/>
      <c r="F8838" s="5"/>
    </row>
    <row r="8839" spans="5:6" x14ac:dyDescent="0.25">
      <c r="E8839" s="5"/>
      <c r="F8839" s="5"/>
    </row>
    <row r="8840" spans="5:6" x14ac:dyDescent="0.25">
      <c r="E8840" s="5"/>
      <c r="F8840" s="5"/>
    </row>
    <row r="8841" spans="5:6" x14ac:dyDescent="0.25">
      <c r="E8841" s="5"/>
      <c r="F8841" s="5"/>
    </row>
    <row r="8842" spans="5:6" x14ac:dyDescent="0.25">
      <c r="E8842" s="5"/>
      <c r="F8842" s="5"/>
    </row>
    <row r="8843" spans="5:6" x14ac:dyDescent="0.25">
      <c r="E8843" s="5"/>
      <c r="F8843" s="5"/>
    </row>
    <row r="8844" spans="5:6" x14ac:dyDescent="0.25">
      <c r="E8844" s="5"/>
      <c r="F8844" s="5"/>
    </row>
    <row r="8845" spans="5:6" x14ac:dyDescent="0.25">
      <c r="E8845" s="5"/>
      <c r="F8845" s="5"/>
    </row>
    <row r="8846" spans="5:6" x14ac:dyDescent="0.25">
      <c r="E8846" s="5"/>
      <c r="F8846" s="5"/>
    </row>
    <row r="8847" spans="5:6" x14ac:dyDescent="0.25">
      <c r="E8847" s="5"/>
      <c r="F8847" s="5"/>
    </row>
    <row r="8848" spans="5:6" x14ac:dyDescent="0.25">
      <c r="E8848" s="5"/>
      <c r="F8848" s="5"/>
    </row>
    <row r="8849" spans="5:6" x14ac:dyDescent="0.25">
      <c r="E8849" s="5"/>
      <c r="F8849" s="5"/>
    </row>
    <row r="8850" spans="5:6" x14ac:dyDescent="0.25">
      <c r="E8850" s="5"/>
      <c r="F8850" s="5"/>
    </row>
    <row r="8851" spans="5:6" x14ac:dyDescent="0.25">
      <c r="E8851" s="5"/>
      <c r="F8851" s="5"/>
    </row>
    <row r="8852" spans="5:6" x14ac:dyDescent="0.25">
      <c r="E8852" s="5"/>
      <c r="F8852" s="5"/>
    </row>
    <row r="8853" spans="5:6" x14ac:dyDescent="0.25">
      <c r="E8853" s="5"/>
      <c r="F8853" s="5"/>
    </row>
    <row r="8854" spans="5:6" x14ac:dyDescent="0.25">
      <c r="E8854" s="5"/>
      <c r="F8854" s="5"/>
    </row>
    <row r="8855" spans="5:6" x14ac:dyDescent="0.25">
      <c r="E8855" s="5"/>
      <c r="F8855" s="5"/>
    </row>
    <row r="8856" spans="5:6" x14ac:dyDescent="0.25">
      <c r="E8856" s="5"/>
      <c r="F8856" s="5"/>
    </row>
    <row r="8857" spans="5:6" x14ac:dyDescent="0.25">
      <c r="E8857" s="5"/>
      <c r="F8857" s="5"/>
    </row>
    <row r="8858" spans="5:6" x14ac:dyDescent="0.25">
      <c r="E8858" s="5"/>
      <c r="F8858" s="5"/>
    </row>
    <row r="8859" spans="5:6" x14ac:dyDescent="0.25">
      <c r="E8859" s="5"/>
      <c r="F8859" s="5"/>
    </row>
    <row r="8860" spans="5:6" x14ac:dyDescent="0.25">
      <c r="E8860" s="5"/>
      <c r="F8860" s="5"/>
    </row>
    <row r="8861" spans="5:6" x14ac:dyDescent="0.25">
      <c r="E8861" s="5"/>
      <c r="F8861" s="5"/>
    </row>
    <row r="8862" spans="5:6" x14ac:dyDescent="0.25">
      <c r="E8862" s="5"/>
      <c r="F8862" s="5"/>
    </row>
    <row r="8863" spans="5:6" x14ac:dyDescent="0.25">
      <c r="E8863" s="5"/>
      <c r="F8863" s="5"/>
    </row>
    <row r="8864" spans="5:6" x14ac:dyDescent="0.25">
      <c r="E8864" s="5"/>
      <c r="F8864" s="5"/>
    </row>
    <row r="8865" spans="5:6" x14ac:dyDescent="0.25">
      <c r="E8865" s="5"/>
      <c r="F8865" s="5"/>
    </row>
    <row r="8866" spans="5:6" x14ac:dyDescent="0.25">
      <c r="E8866" s="5"/>
      <c r="F8866" s="5"/>
    </row>
    <row r="8867" spans="5:6" x14ac:dyDescent="0.25">
      <c r="E8867" s="5"/>
      <c r="F8867" s="5"/>
    </row>
    <row r="8868" spans="5:6" x14ac:dyDescent="0.25">
      <c r="E8868" s="5"/>
      <c r="F8868" s="5"/>
    </row>
    <row r="8869" spans="5:6" x14ac:dyDescent="0.25">
      <c r="E8869" s="5"/>
      <c r="F8869" s="5"/>
    </row>
    <row r="8870" spans="5:6" x14ac:dyDescent="0.25">
      <c r="E8870" s="5"/>
      <c r="F8870" s="5"/>
    </row>
    <row r="8871" spans="5:6" x14ac:dyDescent="0.25">
      <c r="E8871" s="5"/>
      <c r="F8871" s="5"/>
    </row>
    <row r="8872" spans="5:6" x14ac:dyDescent="0.25">
      <c r="E8872" s="5"/>
      <c r="F8872" s="5"/>
    </row>
    <row r="8873" spans="5:6" x14ac:dyDescent="0.25">
      <c r="E8873" s="5"/>
      <c r="F8873" s="5"/>
    </row>
    <row r="8874" spans="5:6" x14ac:dyDescent="0.25">
      <c r="E8874" s="5"/>
      <c r="F8874" s="5"/>
    </row>
    <row r="8875" spans="5:6" x14ac:dyDescent="0.25">
      <c r="E8875" s="5"/>
      <c r="F8875" s="5"/>
    </row>
    <row r="8876" spans="5:6" x14ac:dyDescent="0.25">
      <c r="E8876" s="5"/>
      <c r="F8876" s="5"/>
    </row>
    <row r="8877" spans="5:6" x14ac:dyDescent="0.25">
      <c r="E8877" s="5"/>
      <c r="F8877" s="5"/>
    </row>
    <row r="8878" spans="5:6" x14ac:dyDescent="0.25">
      <c r="E8878" s="5"/>
      <c r="F8878" s="5"/>
    </row>
    <row r="8879" spans="5:6" x14ac:dyDescent="0.25">
      <c r="E8879" s="5"/>
      <c r="F8879" s="5"/>
    </row>
    <row r="8880" spans="5:6" x14ac:dyDescent="0.25">
      <c r="E8880" s="5"/>
      <c r="F8880" s="5"/>
    </row>
    <row r="8881" spans="5:6" x14ac:dyDescent="0.25">
      <c r="E8881" s="5"/>
      <c r="F8881" s="5"/>
    </row>
    <row r="8882" spans="5:6" x14ac:dyDescent="0.25">
      <c r="E8882" s="5"/>
      <c r="F8882" s="5"/>
    </row>
    <row r="8883" spans="5:6" x14ac:dyDescent="0.25">
      <c r="E8883" s="5"/>
      <c r="F8883" s="5"/>
    </row>
    <row r="8884" spans="5:6" x14ac:dyDescent="0.25">
      <c r="E8884" s="5"/>
      <c r="F8884" s="5"/>
    </row>
    <row r="8885" spans="5:6" x14ac:dyDescent="0.25">
      <c r="E8885" s="5"/>
      <c r="F8885" s="5"/>
    </row>
    <row r="8886" spans="5:6" x14ac:dyDescent="0.25">
      <c r="E8886" s="5"/>
      <c r="F8886" s="5"/>
    </row>
    <row r="8887" spans="5:6" x14ac:dyDescent="0.25">
      <c r="E8887" s="5"/>
      <c r="F8887" s="5"/>
    </row>
    <row r="8888" spans="5:6" x14ac:dyDescent="0.25">
      <c r="E8888" s="5"/>
      <c r="F8888" s="5"/>
    </row>
    <row r="8889" spans="5:6" x14ac:dyDescent="0.25">
      <c r="E8889" s="5"/>
      <c r="F8889" s="5"/>
    </row>
    <row r="8890" spans="5:6" x14ac:dyDescent="0.25">
      <c r="E8890" s="5"/>
      <c r="F8890" s="5"/>
    </row>
    <row r="8891" spans="5:6" x14ac:dyDescent="0.25">
      <c r="E8891" s="5"/>
      <c r="F8891" s="5"/>
    </row>
    <row r="8892" spans="5:6" x14ac:dyDescent="0.25">
      <c r="E8892" s="5"/>
      <c r="F8892" s="5"/>
    </row>
    <row r="8893" spans="5:6" x14ac:dyDescent="0.25">
      <c r="E8893" s="5"/>
      <c r="F8893" s="5"/>
    </row>
    <row r="8894" spans="5:6" x14ac:dyDescent="0.25">
      <c r="E8894" s="5"/>
      <c r="F8894" s="5"/>
    </row>
    <row r="8895" spans="5:6" x14ac:dyDescent="0.25">
      <c r="E8895" s="5"/>
      <c r="F8895" s="5"/>
    </row>
    <row r="8896" spans="5:6" x14ac:dyDescent="0.25">
      <c r="E8896" s="5"/>
      <c r="F8896" s="5"/>
    </row>
    <row r="8897" spans="5:6" x14ac:dyDescent="0.25">
      <c r="E8897" s="5"/>
      <c r="F8897" s="5"/>
    </row>
    <row r="8898" spans="5:6" x14ac:dyDescent="0.25">
      <c r="E8898" s="5"/>
      <c r="F8898" s="5"/>
    </row>
    <row r="8899" spans="5:6" x14ac:dyDescent="0.25">
      <c r="E8899" s="5"/>
      <c r="F8899" s="5"/>
    </row>
    <row r="8900" spans="5:6" x14ac:dyDescent="0.25">
      <c r="E8900" s="5"/>
      <c r="F8900" s="5"/>
    </row>
    <row r="8901" spans="5:6" x14ac:dyDescent="0.25">
      <c r="E8901" s="5"/>
      <c r="F8901" s="5"/>
    </row>
    <row r="8902" spans="5:6" x14ac:dyDescent="0.25">
      <c r="E8902" s="5"/>
      <c r="F8902" s="5"/>
    </row>
    <row r="8903" spans="5:6" x14ac:dyDescent="0.25">
      <c r="E8903" s="5"/>
      <c r="F8903" s="5"/>
    </row>
    <row r="8904" spans="5:6" x14ac:dyDescent="0.25">
      <c r="E8904" s="5"/>
      <c r="F8904" s="5"/>
    </row>
    <row r="8905" spans="5:6" x14ac:dyDescent="0.25">
      <c r="E8905" s="5"/>
      <c r="F8905" s="5"/>
    </row>
    <row r="8906" spans="5:6" x14ac:dyDescent="0.25">
      <c r="E8906" s="5"/>
      <c r="F8906" s="5"/>
    </row>
    <row r="8907" spans="5:6" x14ac:dyDescent="0.25">
      <c r="E8907" s="5"/>
      <c r="F8907" s="5"/>
    </row>
    <row r="8908" spans="5:6" x14ac:dyDescent="0.25">
      <c r="E8908" s="5"/>
      <c r="F8908" s="5"/>
    </row>
    <row r="8909" spans="5:6" x14ac:dyDescent="0.25">
      <c r="E8909" s="5"/>
      <c r="F8909" s="5"/>
    </row>
    <row r="8910" spans="5:6" x14ac:dyDescent="0.25">
      <c r="E8910" s="5"/>
      <c r="F8910" s="5"/>
    </row>
    <row r="8911" spans="5:6" x14ac:dyDescent="0.25">
      <c r="E8911" s="5"/>
      <c r="F8911" s="5"/>
    </row>
    <row r="8912" spans="5:6" x14ac:dyDescent="0.25">
      <c r="E8912" s="5"/>
      <c r="F8912" s="5"/>
    </row>
    <row r="8913" spans="5:6" x14ac:dyDescent="0.25">
      <c r="E8913" s="5"/>
      <c r="F8913" s="5"/>
    </row>
    <row r="8914" spans="5:6" x14ac:dyDescent="0.25">
      <c r="E8914" s="5"/>
      <c r="F8914" s="5"/>
    </row>
    <row r="8915" spans="5:6" x14ac:dyDescent="0.25">
      <c r="E8915" s="5"/>
      <c r="F8915" s="5"/>
    </row>
    <row r="8916" spans="5:6" x14ac:dyDescent="0.25">
      <c r="E8916" s="5"/>
      <c r="F8916" s="5"/>
    </row>
    <row r="8917" spans="5:6" x14ac:dyDescent="0.25">
      <c r="E8917" s="5"/>
      <c r="F8917" s="5"/>
    </row>
    <row r="8918" spans="5:6" x14ac:dyDescent="0.25">
      <c r="E8918" s="5"/>
      <c r="F8918" s="5"/>
    </row>
    <row r="8919" spans="5:6" x14ac:dyDescent="0.25">
      <c r="E8919" s="5"/>
      <c r="F8919" s="5"/>
    </row>
    <row r="8920" spans="5:6" x14ac:dyDescent="0.25">
      <c r="E8920" s="5"/>
      <c r="F8920" s="5"/>
    </row>
    <row r="8921" spans="5:6" x14ac:dyDescent="0.25">
      <c r="E8921" s="5"/>
      <c r="F8921" s="5"/>
    </row>
    <row r="8922" spans="5:6" x14ac:dyDescent="0.25">
      <c r="E8922" s="5"/>
      <c r="F8922" s="5"/>
    </row>
    <row r="8923" spans="5:6" x14ac:dyDescent="0.25">
      <c r="E8923" s="5"/>
      <c r="F8923" s="5"/>
    </row>
    <row r="8924" spans="5:6" x14ac:dyDescent="0.25">
      <c r="E8924" s="5"/>
      <c r="F8924" s="5"/>
    </row>
    <row r="8925" spans="5:6" x14ac:dyDescent="0.25">
      <c r="E8925" s="5"/>
      <c r="F8925" s="5"/>
    </row>
    <row r="8926" spans="5:6" x14ac:dyDescent="0.25">
      <c r="E8926" s="5"/>
      <c r="F8926" s="5"/>
    </row>
    <row r="8927" spans="5:6" x14ac:dyDescent="0.25">
      <c r="E8927" s="5"/>
      <c r="F8927" s="5"/>
    </row>
    <row r="8928" spans="5:6" x14ac:dyDescent="0.25">
      <c r="E8928" s="5"/>
      <c r="F8928" s="5"/>
    </row>
    <row r="8929" spans="5:6" x14ac:dyDescent="0.25">
      <c r="E8929" s="5"/>
      <c r="F8929" s="5"/>
    </row>
    <row r="8930" spans="5:6" x14ac:dyDescent="0.25">
      <c r="E8930" s="5"/>
      <c r="F8930" s="5"/>
    </row>
    <row r="8931" spans="5:6" x14ac:dyDescent="0.25">
      <c r="E8931" s="5"/>
      <c r="F8931" s="5"/>
    </row>
    <row r="8932" spans="5:6" x14ac:dyDescent="0.25">
      <c r="E8932" s="5"/>
      <c r="F8932" s="5"/>
    </row>
    <row r="8933" spans="5:6" x14ac:dyDescent="0.25">
      <c r="E8933" s="5"/>
      <c r="F8933" s="5"/>
    </row>
    <row r="8934" spans="5:6" x14ac:dyDescent="0.25">
      <c r="E8934" s="5"/>
      <c r="F8934" s="5"/>
    </row>
    <row r="8935" spans="5:6" x14ac:dyDescent="0.25">
      <c r="E8935" s="5"/>
      <c r="F8935" s="5"/>
    </row>
    <row r="8936" spans="5:6" x14ac:dyDescent="0.25">
      <c r="E8936" s="5"/>
      <c r="F8936" s="5"/>
    </row>
    <row r="8937" spans="5:6" x14ac:dyDescent="0.25">
      <c r="E8937" s="5"/>
      <c r="F8937" s="5"/>
    </row>
    <row r="8938" spans="5:6" x14ac:dyDescent="0.25">
      <c r="E8938" s="5"/>
      <c r="F8938" s="5"/>
    </row>
    <row r="8939" spans="5:6" x14ac:dyDescent="0.25">
      <c r="E8939" s="5"/>
      <c r="F8939" s="5"/>
    </row>
    <row r="8940" spans="5:6" x14ac:dyDescent="0.25">
      <c r="E8940" s="5"/>
      <c r="F8940" s="5"/>
    </row>
    <row r="8941" spans="5:6" x14ac:dyDescent="0.25">
      <c r="E8941" s="5"/>
      <c r="F8941" s="5"/>
    </row>
    <row r="8942" spans="5:6" x14ac:dyDescent="0.25">
      <c r="E8942" s="5"/>
      <c r="F8942" s="5"/>
    </row>
    <row r="8943" spans="5:6" x14ac:dyDescent="0.25">
      <c r="E8943" s="5"/>
      <c r="F8943" s="5"/>
    </row>
    <row r="8944" spans="5:6" x14ac:dyDescent="0.25">
      <c r="E8944" s="5"/>
      <c r="F8944" s="5"/>
    </row>
    <row r="8945" spans="5:6" x14ac:dyDescent="0.25">
      <c r="E8945" s="5"/>
      <c r="F8945" s="5"/>
    </row>
    <row r="8946" spans="5:6" x14ac:dyDescent="0.25">
      <c r="E8946" s="5"/>
      <c r="F8946" s="5"/>
    </row>
    <row r="8947" spans="5:6" x14ac:dyDescent="0.25">
      <c r="E8947" s="5"/>
      <c r="F8947" s="5"/>
    </row>
    <row r="8948" spans="5:6" x14ac:dyDescent="0.25">
      <c r="E8948" s="5"/>
      <c r="F8948" s="5"/>
    </row>
    <row r="8949" spans="5:6" x14ac:dyDescent="0.25">
      <c r="E8949" s="5"/>
      <c r="F8949" s="5"/>
    </row>
    <row r="8950" spans="5:6" x14ac:dyDescent="0.25">
      <c r="E8950" s="5"/>
      <c r="F8950" s="5"/>
    </row>
    <row r="8951" spans="5:6" x14ac:dyDescent="0.25">
      <c r="E8951" s="5"/>
      <c r="F8951" s="5"/>
    </row>
    <row r="8952" spans="5:6" x14ac:dyDescent="0.25">
      <c r="E8952" s="5"/>
      <c r="F8952" s="5"/>
    </row>
    <row r="8953" spans="5:6" x14ac:dyDescent="0.25">
      <c r="E8953" s="5"/>
      <c r="F8953" s="5"/>
    </row>
    <row r="8954" spans="5:6" x14ac:dyDescent="0.25">
      <c r="E8954" s="5"/>
      <c r="F8954" s="5"/>
    </row>
    <row r="8955" spans="5:6" x14ac:dyDescent="0.25">
      <c r="E8955" s="5"/>
      <c r="F8955" s="5"/>
    </row>
    <row r="8956" spans="5:6" x14ac:dyDescent="0.25">
      <c r="E8956" s="5"/>
      <c r="F8956" s="5"/>
    </row>
    <row r="8957" spans="5:6" x14ac:dyDescent="0.25">
      <c r="E8957" s="5"/>
      <c r="F8957" s="5"/>
    </row>
    <row r="8958" spans="5:6" x14ac:dyDescent="0.25">
      <c r="E8958" s="5"/>
      <c r="F8958" s="5"/>
    </row>
    <row r="8959" spans="5:6" x14ac:dyDescent="0.25">
      <c r="E8959" s="5"/>
      <c r="F8959" s="5"/>
    </row>
    <row r="8960" spans="5:6" x14ac:dyDescent="0.25">
      <c r="E8960" s="5"/>
      <c r="F8960" s="5"/>
    </row>
    <row r="8961" spans="5:6" x14ac:dyDescent="0.25">
      <c r="E8961" s="5"/>
      <c r="F8961" s="5"/>
    </row>
    <row r="8962" spans="5:6" x14ac:dyDescent="0.25">
      <c r="E8962" s="5"/>
      <c r="F8962" s="5"/>
    </row>
    <row r="8963" spans="5:6" x14ac:dyDescent="0.25">
      <c r="E8963" s="5"/>
      <c r="F8963" s="5"/>
    </row>
    <row r="8964" spans="5:6" x14ac:dyDescent="0.25">
      <c r="E8964" s="5"/>
      <c r="F8964" s="5"/>
    </row>
    <row r="8965" spans="5:6" x14ac:dyDescent="0.25">
      <c r="E8965" s="5"/>
      <c r="F8965" s="5"/>
    </row>
    <row r="8966" spans="5:6" x14ac:dyDescent="0.25">
      <c r="E8966" s="5"/>
      <c r="F8966" s="5"/>
    </row>
    <row r="8967" spans="5:6" x14ac:dyDescent="0.25">
      <c r="E8967" s="5"/>
      <c r="F8967" s="5"/>
    </row>
    <row r="8968" spans="5:6" x14ac:dyDescent="0.25">
      <c r="E8968" s="5"/>
      <c r="F8968" s="5"/>
    </row>
    <row r="8969" spans="5:6" x14ac:dyDescent="0.25">
      <c r="E8969" s="5"/>
      <c r="F8969" s="5"/>
    </row>
    <row r="8970" spans="5:6" x14ac:dyDescent="0.25">
      <c r="E8970" s="5"/>
      <c r="F8970" s="5"/>
    </row>
    <row r="8971" spans="5:6" x14ac:dyDescent="0.25">
      <c r="E8971" s="5"/>
      <c r="F8971" s="5"/>
    </row>
    <row r="8972" spans="5:6" x14ac:dyDescent="0.25">
      <c r="E8972" s="5"/>
      <c r="F8972" s="5"/>
    </row>
    <row r="8973" spans="5:6" x14ac:dyDescent="0.25">
      <c r="E8973" s="5"/>
      <c r="F8973" s="5"/>
    </row>
    <row r="8974" spans="5:6" x14ac:dyDescent="0.25">
      <c r="E8974" s="5"/>
      <c r="F8974" s="5"/>
    </row>
    <row r="8975" spans="5:6" x14ac:dyDescent="0.25">
      <c r="E8975" s="5"/>
      <c r="F8975" s="5"/>
    </row>
    <row r="8976" spans="5:6" x14ac:dyDescent="0.25">
      <c r="E8976" s="5"/>
      <c r="F8976" s="5"/>
    </row>
    <row r="8977" spans="5:15" x14ac:dyDescent="0.25">
      <c r="E8977" s="5"/>
      <c r="F8977" s="5"/>
    </row>
    <row r="8978" spans="5:15" x14ac:dyDescent="0.25">
      <c r="E8978" s="5"/>
      <c r="F8978" s="5"/>
      <c r="O8978" s="5"/>
    </row>
    <row r="8979" spans="5:15" x14ac:dyDescent="0.25">
      <c r="E8979" s="5"/>
      <c r="F8979" s="5"/>
    </row>
    <row r="8980" spans="5:15" x14ac:dyDescent="0.25">
      <c r="E8980" s="5"/>
      <c r="F8980" s="5"/>
    </row>
    <row r="8981" spans="5:15" x14ac:dyDescent="0.25">
      <c r="E8981" s="5"/>
      <c r="F8981" s="5"/>
    </row>
    <row r="8982" spans="5:15" x14ac:dyDescent="0.25">
      <c r="E8982" s="5"/>
      <c r="F8982" s="5"/>
    </row>
    <row r="8983" spans="5:15" x14ac:dyDescent="0.25">
      <c r="E8983" s="5"/>
      <c r="F8983" s="5"/>
    </row>
    <row r="8984" spans="5:15" x14ac:dyDescent="0.25">
      <c r="E8984" s="5"/>
      <c r="F8984" s="5"/>
    </row>
    <row r="8985" spans="5:15" x14ac:dyDescent="0.25">
      <c r="E8985" s="5"/>
      <c r="F8985" s="5"/>
    </row>
    <row r="8986" spans="5:15" x14ac:dyDescent="0.25">
      <c r="E8986" s="5"/>
      <c r="F8986" s="5"/>
    </row>
    <row r="8987" spans="5:15" x14ac:dyDescent="0.25">
      <c r="E8987" s="5"/>
      <c r="F8987" s="5"/>
    </row>
    <row r="8988" spans="5:15" x14ac:dyDescent="0.25">
      <c r="E8988" s="5"/>
      <c r="F8988" s="5"/>
    </row>
    <row r="8989" spans="5:15" x14ac:dyDescent="0.25">
      <c r="E8989" s="5"/>
      <c r="F8989" s="5"/>
    </row>
    <row r="8990" spans="5:15" x14ac:dyDescent="0.25">
      <c r="E8990" s="5"/>
      <c r="F8990" s="5"/>
    </row>
    <row r="8991" spans="5:15" x14ac:dyDescent="0.25">
      <c r="E8991" s="5"/>
      <c r="F8991" s="5"/>
    </row>
    <row r="8992" spans="5:15" x14ac:dyDescent="0.25">
      <c r="E8992" s="5"/>
      <c r="F8992" s="5"/>
    </row>
    <row r="8993" spans="5:6" x14ac:dyDescent="0.25">
      <c r="E8993" s="5"/>
      <c r="F8993" s="5"/>
    </row>
    <row r="8994" spans="5:6" x14ac:dyDescent="0.25">
      <c r="E8994" s="5"/>
      <c r="F8994" s="5"/>
    </row>
    <row r="8995" spans="5:6" x14ac:dyDescent="0.25">
      <c r="E8995" s="5"/>
      <c r="F8995" s="5"/>
    </row>
    <row r="8996" spans="5:6" x14ac:dyDescent="0.25">
      <c r="E8996" s="5"/>
      <c r="F8996" s="5"/>
    </row>
    <row r="8997" spans="5:6" x14ac:dyDescent="0.25">
      <c r="E8997" s="5"/>
      <c r="F8997" s="5"/>
    </row>
    <row r="8998" spans="5:6" x14ac:dyDescent="0.25">
      <c r="E8998" s="5"/>
      <c r="F8998" s="5"/>
    </row>
    <row r="8999" spans="5:6" x14ac:dyDescent="0.25">
      <c r="E8999" s="5"/>
      <c r="F8999" s="5"/>
    </row>
    <row r="9000" spans="5:6" x14ac:dyDescent="0.25">
      <c r="E9000" s="5"/>
      <c r="F9000" s="5"/>
    </row>
    <row r="9001" spans="5:6" x14ac:dyDescent="0.25">
      <c r="E9001" s="5"/>
      <c r="F9001" s="5"/>
    </row>
    <row r="9002" spans="5:6" x14ac:dyDescent="0.25">
      <c r="E9002" s="5"/>
      <c r="F9002" s="5"/>
    </row>
    <row r="9003" spans="5:6" x14ac:dyDescent="0.25">
      <c r="E9003" s="5"/>
      <c r="F9003" s="5"/>
    </row>
    <row r="9004" spans="5:6" x14ac:dyDescent="0.25">
      <c r="E9004" s="5"/>
      <c r="F9004" s="5"/>
    </row>
    <row r="9005" spans="5:6" x14ac:dyDescent="0.25">
      <c r="E9005" s="5"/>
      <c r="F9005" s="5"/>
    </row>
    <row r="9006" spans="5:6" x14ac:dyDescent="0.25">
      <c r="E9006" s="5"/>
      <c r="F9006" s="5"/>
    </row>
    <row r="9007" spans="5:6" x14ac:dyDescent="0.25">
      <c r="E9007" s="5"/>
      <c r="F9007" s="5"/>
    </row>
    <row r="9008" spans="5:6" x14ac:dyDescent="0.25">
      <c r="E9008" s="5"/>
      <c r="F9008" s="5"/>
    </row>
    <row r="9009" spans="5:6" x14ac:dyDescent="0.25">
      <c r="E9009" s="5"/>
      <c r="F9009" s="5"/>
    </row>
    <row r="9010" spans="5:6" x14ac:dyDescent="0.25">
      <c r="E9010" s="5"/>
      <c r="F9010" s="5"/>
    </row>
    <row r="9011" spans="5:6" x14ac:dyDescent="0.25">
      <c r="E9011" s="5"/>
      <c r="F9011" s="5"/>
    </row>
    <row r="9012" spans="5:6" x14ac:dyDescent="0.25">
      <c r="E9012" s="5"/>
      <c r="F9012" s="5"/>
    </row>
    <row r="9013" spans="5:6" x14ac:dyDescent="0.25">
      <c r="E9013" s="5"/>
      <c r="F9013" s="5"/>
    </row>
    <row r="9014" spans="5:6" x14ac:dyDescent="0.25">
      <c r="E9014" s="5"/>
      <c r="F9014" s="5"/>
    </row>
    <row r="9015" spans="5:6" x14ac:dyDescent="0.25">
      <c r="E9015" s="5"/>
      <c r="F9015" s="5"/>
    </row>
    <row r="9016" spans="5:6" x14ac:dyDescent="0.25">
      <c r="E9016" s="5"/>
      <c r="F9016" s="5"/>
    </row>
    <row r="9017" spans="5:6" x14ac:dyDescent="0.25">
      <c r="E9017" s="5"/>
      <c r="F9017" s="5"/>
    </row>
    <row r="9018" spans="5:6" x14ac:dyDescent="0.25">
      <c r="E9018" s="5"/>
      <c r="F9018" s="5"/>
    </row>
    <row r="9019" spans="5:6" x14ac:dyDescent="0.25">
      <c r="E9019" s="5"/>
      <c r="F9019" s="5"/>
    </row>
    <row r="9020" spans="5:6" x14ac:dyDescent="0.25">
      <c r="E9020" s="5"/>
      <c r="F9020" s="5"/>
    </row>
    <row r="9021" spans="5:6" x14ac:dyDescent="0.25">
      <c r="E9021" s="5"/>
      <c r="F9021" s="5"/>
    </row>
    <row r="9022" spans="5:6" x14ac:dyDescent="0.25">
      <c r="E9022" s="5"/>
      <c r="F9022" s="5"/>
    </row>
    <row r="9023" spans="5:6" x14ac:dyDescent="0.25">
      <c r="E9023" s="5"/>
      <c r="F9023" s="5"/>
    </row>
    <row r="9024" spans="5:6" x14ac:dyDescent="0.25">
      <c r="E9024" s="5"/>
      <c r="F9024" s="5"/>
    </row>
    <row r="9025" spans="5:6" x14ac:dyDescent="0.25">
      <c r="E9025" s="5"/>
      <c r="F9025" s="5"/>
    </row>
    <row r="9026" spans="5:6" x14ac:dyDescent="0.25">
      <c r="E9026" s="5"/>
      <c r="F9026" s="5"/>
    </row>
    <row r="9027" spans="5:6" x14ac:dyDescent="0.25">
      <c r="E9027" s="5"/>
      <c r="F9027" s="5"/>
    </row>
    <row r="9028" spans="5:6" x14ac:dyDescent="0.25">
      <c r="E9028" s="5"/>
      <c r="F9028" s="5"/>
    </row>
    <row r="9029" spans="5:6" x14ac:dyDescent="0.25">
      <c r="E9029" s="5"/>
      <c r="F9029" s="5"/>
    </row>
    <row r="9030" spans="5:6" x14ac:dyDescent="0.25">
      <c r="E9030" s="5"/>
      <c r="F9030" s="5"/>
    </row>
    <row r="9031" spans="5:6" x14ac:dyDescent="0.25">
      <c r="E9031" s="5"/>
      <c r="F9031" s="5"/>
    </row>
    <row r="9032" spans="5:6" x14ac:dyDescent="0.25">
      <c r="E9032" s="5"/>
      <c r="F9032" s="5"/>
    </row>
    <row r="9033" spans="5:6" x14ac:dyDescent="0.25">
      <c r="E9033" s="5"/>
      <c r="F9033" s="5"/>
    </row>
    <row r="9034" spans="5:6" x14ac:dyDescent="0.25">
      <c r="E9034" s="5"/>
      <c r="F9034" s="5"/>
    </row>
    <row r="9035" spans="5:6" x14ac:dyDescent="0.25">
      <c r="E9035" s="5"/>
      <c r="F9035" s="5"/>
    </row>
    <row r="9036" spans="5:6" x14ac:dyDescent="0.25">
      <c r="E9036" s="5"/>
      <c r="F9036" s="5"/>
    </row>
    <row r="9037" spans="5:6" x14ac:dyDescent="0.25">
      <c r="E9037" s="5"/>
      <c r="F9037" s="5"/>
    </row>
    <row r="9038" spans="5:6" x14ac:dyDescent="0.25">
      <c r="E9038" s="5"/>
      <c r="F9038" s="5"/>
    </row>
    <row r="9039" spans="5:6" x14ac:dyDescent="0.25">
      <c r="E9039" s="5"/>
      <c r="F9039" s="5"/>
    </row>
    <row r="9040" spans="5:6" x14ac:dyDescent="0.25">
      <c r="E9040" s="5"/>
      <c r="F9040" s="5"/>
    </row>
    <row r="9041" spans="5:6" x14ac:dyDescent="0.25">
      <c r="E9041" s="5"/>
      <c r="F9041" s="5"/>
    </row>
    <row r="9042" spans="5:6" x14ac:dyDescent="0.25">
      <c r="E9042" s="5"/>
      <c r="F9042" s="5"/>
    </row>
    <row r="9043" spans="5:6" x14ac:dyDescent="0.25">
      <c r="E9043" s="5"/>
      <c r="F9043" s="5"/>
    </row>
    <row r="9044" spans="5:6" x14ac:dyDescent="0.25">
      <c r="E9044" s="5"/>
      <c r="F9044" s="5"/>
    </row>
    <row r="9045" spans="5:6" x14ac:dyDescent="0.25">
      <c r="E9045" s="5"/>
      <c r="F9045" s="5"/>
    </row>
    <row r="9046" spans="5:6" x14ac:dyDescent="0.25">
      <c r="E9046" s="5"/>
      <c r="F9046" s="5"/>
    </row>
    <row r="9047" spans="5:6" x14ac:dyDescent="0.25">
      <c r="E9047" s="5"/>
      <c r="F9047" s="5"/>
    </row>
    <row r="9048" spans="5:6" x14ac:dyDescent="0.25">
      <c r="E9048" s="5"/>
      <c r="F9048" s="5"/>
    </row>
    <row r="9049" spans="5:6" x14ac:dyDescent="0.25">
      <c r="E9049" s="5"/>
      <c r="F9049" s="5"/>
    </row>
    <row r="9050" spans="5:6" x14ac:dyDescent="0.25">
      <c r="E9050" s="5"/>
      <c r="F9050" s="5"/>
    </row>
    <row r="9051" spans="5:6" x14ac:dyDescent="0.25">
      <c r="E9051" s="5"/>
      <c r="F9051" s="5"/>
    </row>
    <row r="9052" spans="5:6" x14ac:dyDescent="0.25">
      <c r="E9052" s="5"/>
      <c r="F9052" s="5"/>
    </row>
    <row r="9053" spans="5:6" x14ac:dyDescent="0.25">
      <c r="E9053" s="5"/>
      <c r="F9053" s="5"/>
    </row>
    <row r="9054" spans="5:6" x14ac:dyDescent="0.25">
      <c r="E9054" s="5"/>
      <c r="F9054" s="5"/>
    </row>
    <row r="9055" spans="5:6" x14ac:dyDescent="0.25">
      <c r="E9055" s="5"/>
      <c r="F9055" s="5"/>
    </row>
    <row r="9056" spans="5:6" x14ac:dyDescent="0.25">
      <c r="E9056" s="5"/>
      <c r="F9056" s="5"/>
    </row>
    <row r="9057" spans="5:6" x14ac:dyDescent="0.25">
      <c r="E9057" s="5"/>
      <c r="F9057" s="5"/>
    </row>
    <row r="9058" spans="5:6" x14ac:dyDescent="0.25">
      <c r="E9058" s="5"/>
      <c r="F9058" s="5"/>
    </row>
    <row r="9059" spans="5:6" x14ac:dyDescent="0.25">
      <c r="E9059" s="5"/>
      <c r="F9059" s="5"/>
    </row>
    <row r="9060" spans="5:6" x14ac:dyDescent="0.25">
      <c r="E9060" s="5"/>
      <c r="F9060" s="5"/>
    </row>
    <row r="9061" spans="5:6" x14ac:dyDescent="0.25">
      <c r="E9061" s="5"/>
      <c r="F9061" s="5"/>
    </row>
    <row r="9062" spans="5:6" x14ac:dyDescent="0.25">
      <c r="E9062" s="5"/>
      <c r="F9062" s="5"/>
    </row>
    <row r="9063" spans="5:6" x14ac:dyDescent="0.25">
      <c r="E9063" s="5"/>
      <c r="F9063" s="5"/>
    </row>
    <row r="9064" spans="5:6" x14ac:dyDescent="0.25">
      <c r="E9064" s="5"/>
      <c r="F9064" s="5"/>
    </row>
    <row r="9065" spans="5:6" x14ac:dyDescent="0.25">
      <c r="E9065" s="5"/>
      <c r="F9065" s="5"/>
    </row>
    <row r="9066" spans="5:6" x14ac:dyDescent="0.25">
      <c r="E9066" s="5"/>
      <c r="F9066" s="5"/>
    </row>
    <row r="9067" spans="5:6" x14ac:dyDescent="0.25">
      <c r="E9067" s="5"/>
      <c r="F9067" s="5"/>
    </row>
    <row r="9068" spans="5:6" x14ac:dyDescent="0.25">
      <c r="E9068" s="5"/>
      <c r="F9068" s="5"/>
    </row>
    <row r="9069" spans="5:6" x14ac:dyDescent="0.25">
      <c r="E9069" s="5"/>
      <c r="F9069" s="5"/>
    </row>
    <row r="9070" spans="5:6" x14ac:dyDescent="0.25">
      <c r="E9070" s="5"/>
      <c r="F9070" s="5"/>
    </row>
    <row r="9071" spans="5:6" x14ac:dyDescent="0.25">
      <c r="E9071" s="5"/>
      <c r="F9071" s="5"/>
    </row>
    <row r="9072" spans="5:6" x14ac:dyDescent="0.25">
      <c r="E9072" s="5"/>
      <c r="F9072" s="5"/>
    </row>
    <row r="9073" spans="5:6" x14ac:dyDescent="0.25">
      <c r="E9073" s="5"/>
      <c r="F9073" s="5"/>
    </row>
    <row r="9074" spans="5:6" x14ac:dyDescent="0.25">
      <c r="E9074" s="5"/>
      <c r="F9074" s="5"/>
    </row>
    <row r="9075" spans="5:6" x14ac:dyDescent="0.25">
      <c r="E9075" s="5"/>
      <c r="F9075" s="5"/>
    </row>
    <row r="9076" spans="5:6" x14ac:dyDescent="0.25">
      <c r="E9076" s="5"/>
      <c r="F9076" s="5"/>
    </row>
    <row r="9077" spans="5:6" x14ac:dyDescent="0.25">
      <c r="E9077" s="5"/>
      <c r="F9077" s="5"/>
    </row>
    <row r="9078" spans="5:6" x14ac:dyDescent="0.25">
      <c r="E9078" s="5"/>
      <c r="F9078" s="5"/>
    </row>
    <row r="9079" spans="5:6" x14ac:dyDescent="0.25">
      <c r="E9079" s="5"/>
      <c r="F9079" s="5"/>
    </row>
    <row r="9080" spans="5:6" x14ac:dyDescent="0.25">
      <c r="E9080" s="5"/>
      <c r="F9080" s="5"/>
    </row>
    <row r="9081" spans="5:6" x14ac:dyDescent="0.25">
      <c r="E9081" s="5"/>
      <c r="F9081" s="5"/>
    </row>
    <row r="9082" spans="5:6" x14ac:dyDescent="0.25">
      <c r="E9082" s="5"/>
      <c r="F9082" s="5"/>
    </row>
    <row r="9083" spans="5:6" x14ac:dyDescent="0.25">
      <c r="E9083" s="5"/>
      <c r="F9083" s="5"/>
    </row>
    <row r="9084" spans="5:6" x14ac:dyDescent="0.25">
      <c r="E9084" s="5"/>
      <c r="F9084" s="5"/>
    </row>
    <row r="9085" spans="5:6" x14ac:dyDescent="0.25">
      <c r="E9085" s="5"/>
      <c r="F9085" s="5"/>
    </row>
    <row r="9086" spans="5:6" x14ac:dyDescent="0.25">
      <c r="E9086" s="5"/>
      <c r="F9086" s="5"/>
    </row>
    <row r="9087" spans="5:6" x14ac:dyDescent="0.25">
      <c r="E9087" s="5"/>
      <c r="F9087" s="5"/>
    </row>
    <row r="9088" spans="5:6" x14ac:dyDescent="0.25">
      <c r="E9088" s="5"/>
      <c r="F9088" s="5"/>
    </row>
    <row r="9089" spans="5:6" x14ac:dyDescent="0.25">
      <c r="E9089" s="5"/>
      <c r="F9089" s="5"/>
    </row>
    <row r="9090" spans="5:6" x14ac:dyDescent="0.25">
      <c r="E9090" s="5"/>
      <c r="F9090" s="5"/>
    </row>
    <row r="9091" spans="5:6" x14ac:dyDescent="0.25">
      <c r="E9091" s="5"/>
      <c r="F9091" s="5"/>
    </row>
    <row r="9092" spans="5:6" x14ac:dyDescent="0.25">
      <c r="E9092" s="5"/>
      <c r="F9092" s="5"/>
    </row>
    <row r="9093" spans="5:6" x14ac:dyDescent="0.25">
      <c r="E9093" s="5"/>
      <c r="F9093" s="5"/>
    </row>
    <row r="9094" spans="5:6" x14ac:dyDescent="0.25">
      <c r="E9094" s="5"/>
      <c r="F9094" s="5"/>
    </row>
    <row r="9095" spans="5:6" x14ac:dyDescent="0.25">
      <c r="E9095" s="5"/>
      <c r="F9095" s="5"/>
    </row>
    <row r="9096" spans="5:6" x14ac:dyDescent="0.25">
      <c r="E9096" s="5"/>
      <c r="F9096" s="5"/>
    </row>
    <row r="9097" spans="5:6" x14ac:dyDescent="0.25">
      <c r="E9097" s="5"/>
      <c r="F9097" s="5"/>
    </row>
    <row r="9098" spans="5:6" x14ac:dyDescent="0.25">
      <c r="E9098" s="5"/>
      <c r="F9098" s="5"/>
    </row>
    <row r="9099" spans="5:6" x14ac:dyDescent="0.25">
      <c r="E9099" s="5"/>
      <c r="F9099" s="5"/>
    </row>
    <row r="9100" spans="5:6" x14ac:dyDescent="0.25">
      <c r="E9100" s="5"/>
      <c r="F9100" s="5"/>
    </row>
    <row r="9101" spans="5:6" x14ac:dyDescent="0.25">
      <c r="E9101" s="5"/>
      <c r="F9101" s="5"/>
    </row>
    <row r="9102" spans="5:6" x14ac:dyDescent="0.25">
      <c r="E9102" s="5"/>
      <c r="F9102" s="5"/>
    </row>
    <row r="9103" spans="5:6" x14ac:dyDescent="0.25">
      <c r="E9103" s="5"/>
      <c r="F9103" s="5"/>
    </row>
    <row r="9104" spans="5:6" x14ac:dyDescent="0.25">
      <c r="E9104" s="5"/>
      <c r="F9104" s="5"/>
    </row>
    <row r="9105" spans="5:6" x14ac:dyDescent="0.25">
      <c r="E9105" s="5"/>
      <c r="F9105" s="5"/>
    </row>
    <row r="9106" spans="5:6" x14ac:dyDescent="0.25">
      <c r="E9106" s="5"/>
      <c r="F9106" s="5"/>
    </row>
    <row r="9107" spans="5:6" x14ac:dyDescent="0.25">
      <c r="E9107" s="5"/>
      <c r="F9107" s="5"/>
    </row>
    <row r="9108" spans="5:6" x14ac:dyDescent="0.25">
      <c r="E9108" s="5"/>
      <c r="F9108" s="5"/>
    </row>
    <row r="9109" spans="5:6" x14ac:dyDescent="0.25">
      <c r="E9109" s="5"/>
      <c r="F9109" s="5"/>
    </row>
    <row r="9110" spans="5:6" x14ac:dyDescent="0.25">
      <c r="E9110" s="5"/>
      <c r="F9110" s="5"/>
    </row>
    <row r="9111" spans="5:6" x14ac:dyDescent="0.25">
      <c r="E9111" s="5"/>
      <c r="F9111" s="5"/>
    </row>
    <row r="9112" spans="5:6" x14ac:dyDescent="0.25">
      <c r="E9112" s="5"/>
      <c r="F9112" s="5"/>
    </row>
    <row r="9113" spans="5:6" x14ac:dyDescent="0.25">
      <c r="E9113" s="5"/>
      <c r="F9113" s="5"/>
    </row>
    <row r="9114" spans="5:6" x14ac:dyDescent="0.25">
      <c r="E9114" s="5"/>
      <c r="F9114" s="5"/>
    </row>
    <row r="9115" spans="5:6" x14ac:dyDescent="0.25">
      <c r="E9115" s="5"/>
      <c r="F9115" s="5"/>
    </row>
    <row r="9116" spans="5:6" x14ac:dyDescent="0.25">
      <c r="E9116" s="5"/>
      <c r="F9116" s="5"/>
    </row>
    <row r="9117" spans="5:6" x14ac:dyDescent="0.25">
      <c r="E9117" s="5"/>
      <c r="F9117" s="5"/>
    </row>
    <row r="9118" spans="5:6" x14ac:dyDescent="0.25">
      <c r="E9118" s="5"/>
      <c r="F9118" s="5"/>
    </row>
    <row r="9119" spans="5:6" x14ac:dyDescent="0.25">
      <c r="E9119" s="5"/>
      <c r="F9119" s="5"/>
    </row>
    <row r="9120" spans="5:6" x14ac:dyDescent="0.25">
      <c r="E9120" s="5"/>
      <c r="F9120" s="5"/>
    </row>
    <row r="9121" spans="5:6" x14ac:dyDescent="0.25">
      <c r="E9121" s="5"/>
      <c r="F9121" s="5"/>
    </row>
    <row r="9122" spans="5:6" x14ac:dyDescent="0.25">
      <c r="E9122" s="5"/>
      <c r="F9122" s="5"/>
    </row>
    <row r="9123" spans="5:6" x14ac:dyDescent="0.25">
      <c r="E9123" s="5"/>
      <c r="F9123" s="5"/>
    </row>
    <row r="9124" spans="5:6" x14ac:dyDescent="0.25">
      <c r="E9124" s="5"/>
      <c r="F9124" s="5"/>
    </row>
    <row r="9125" spans="5:6" x14ac:dyDescent="0.25">
      <c r="E9125" s="5"/>
      <c r="F9125" s="5"/>
    </row>
    <row r="9126" spans="5:6" x14ac:dyDescent="0.25">
      <c r="E9126" s="5"/>
      <c r="F9126" s="5"/>
    </row>
    <row r="9127" spans="5:6" x14ac:dyDescent="0.25">
      <c r="E9127" s="5"/>
      <c r="F9127" s="5"/>
    </row>
    <row r="9128" spans="5:6" x14ac:dyDescent="0.25">
      <c r="E9128" s="5"/>
      <c r="F9128" s="5"/>
    </row>
    <row r="9129" spans="5:6" x14ac:dyDescent="0.25">
      <c r="E9129" s="5"/>
      <c r="F9129" s="5"/>
    </row>
    <row r="9130" spans="5:6" x14ac:dyDescent="0.25">
      <c r="E9130" s="5"/>
      <c r="F9130" s="5"/>
    </row>
    <row r="9131" spans="5:6" x14ac:dyDescent="0.25">
      <c r="E9131" s="5"/>
      <c r="F9131" s="5"/>
    </row>
    <row r="9132" spans="5:6" x14ac:dyDescent="0.25">
      <c r="E9132" s="5"/>
      <c r="F9132" s="5"/>
    </row>
    <row r="9133" spans="5:6" x14ac:dyDescent="0.25">
      <c r="E9133" s="5"/>
      <c r="F9133" s="5"/>
    </row>
    <row r="9134" spans="5:6" x14ac:dyDescent="0.25">
      <c r="E9134" s="5"/>
      <c r="F9134" s="5"/>
    </row>
    <row r="9135" spans="5:6" x14ac:dyDescent="0.25">
      <c r="E9135" s="5"/>
      <c r="F9135" s="5"/>
    </row>
    <row r="9136" spans="5:6" x14ac:dyDescent="0.25">
      <c r="E9136" s="5"/>
      <c r="F9136" s="5"/>
    </row>
    <row r="9137" spans="5:6" x14ac:dyDescent="0.25">
      <c r="E9137" s="5"/>
      <c r="F9137" s="5"/>
    </row>
    <row r="9138" spans="5:6" x14ac:dyDescent="0.25">
      <c r="E9138" s="5"/>
      <c r="F9138" s="5"/>
    </row>
    <row r="9139" spans="5:6" x14ac:dyDescent="0.25">
      <c r="E9139" s="5"/>
      <c r="F9139" s="5"/>
    </row>
    <row r="9140" spans="5:6" x14ac:dyDescent="0.25">
      <c r="E9140" s="5"/>
      <c r="F9140" s="5"/>
    </row>
    <row r="9141" spans="5:6" x14ac:dyDescent="0.25">
      <c r="E9141" s="5"/>
      <c r="F9141" s="5"/>
    </row>
    <row r="9142" spans="5:6" x14ac:dyDescent="0.25">
      <c r="E9142" s="5"/>
      <c r="F9142" s="5"/>
    </row>
    <row r="9143" spans="5:6" x14ac:dyDescent="0.25">
      <c r="E9143" s="5"/>
      <c r="F9143" s="5"/>
    </row>
    <row r="9144" spans="5:6" x14ac:dyDescent="0.25">
      <c r="E9144" s="5"/>
      <c r="F9144" s="5"/>
    </row>
    <row r="9145" spans="5:6" x14ac:dyDescent="0.25">
      <c r="E9145" s="5"/>
      <c r="F9145" s="5"/>
    </row>
    <row r="9146" spans="5:6" x14ac:dyDescent="0.25">
      <c r="E9146" s="5"/>
      <c r="F9146" s="5"/>
    </row>
    <row r="9147" spans="5:6" x14ac:dyDescent="0.25">
      <c r="E9147" s="5"/>
      <c r="F9147" s="5"/>
    </row>
    <row r="9148" spans="5:6" x14ac:dyDescent="0.25">
      <c r="E9148" s="5"/>
      <c r="F9148" s="5"/>
    </row>
    <row r="9149" spans="5:6" x14ac:dyDescent="0.25">
      <c r="E9149" s="5"/>
      <c r="F9149" s="5"/>
    </row>
    <row r="9150" spans="5:6" x14ac:dyDescent="0.25">
      <c r="E9150" s="5"/>
      <c r="F9150" s="5"/>
    </row>
    <row r="9151" spans="5:6" x14ac:dyDescent="0.25">
      <c r="E9151" s="5"/>
      <c r="F9151" s="5"/>
    </row>
    <row r="9152" spans="5:6" x14ac:dyDescent="0.25">
      <c r="E9152" s="5"/>
      <c r="F9152" s="5"/>
    </row>
    <row r="9153" spans="5:6" x14ac:dyDescent="0.25">
      <c r="E9153" s="5"/>
      <c r="F9153" s="5"/>
    </row>
    <row r="9154" spans="5:6" x14ac:dyDescent="0.25">
      <c r="E9154" s="5"/>
      <c r="F9154" s="5"/>
    </row>
    <row r="9155" spans="5:6" x14ac:dyDescent="0.25">
      <c r="E9155" s="5"/>
      <c r="F9155" s="5"/>
    </row>
    <row r="9156" spans="5:6" x14ac:dyDescent="0.25">
      <c r="E9156" s="5"/>
      <c r="F9156" s="5"/>
    </row>
    <row r="9157" spans="5:6" x14ac:dyDescent="0.25">
      <c r="E9157" s="5"/>
      <c r="F9157" s="5"/>
    </row>
    <row r="9158" spans="5:6" x14ac:dyDescent="0.25">
      <c r="E9158" s="5"/>
      <c r="F9158" s="5"/>
    </row>
    <row r="9159" spans="5:6" x14ac:dyDescent="0.25">
      <c r="E9159" s="5"/>
      <c r="F9159" s="5"/>
    </row>
    <row r="9160" spans="5:6" x14ac:dyDescent="0.25">
      <c r="E9160" s="5"/>
      <c r="F9160" s="5"/>
    </row>
    <row r="9161" spans="5:6" x14ac:dyDescent="0.25">
      <c r="E9161" s="5"/>
      <c r="F9161" s="5"/>
    </row>
    <row r="9162" spans="5:6" x14ac:dyDescent="0.25">
      <c r="E9162" s="5"/>
      <c r="F9162" s="5"/>
    </row>
    <row r="9163" spans="5:6" x14ac:dyDescent="0.25">
      <c r="E9163" s="5"/>
      <c r="F9163" s="5"/>
    </row>
    <row r="9164" spans="5:6" x14ac:dyDescent="0.25">
      <c r="E9164" s="5"/>
      <c r="F9164" s="5"/>
    </row>
    <row r="9165" spans="5:6" x14ac:dyDescent="0.25">
      <c r="E9165" s="5"/>
      <c r="F9165" s="5"/>
    </row>
    <row r="9166" spans="5:6" x14ac:dyDescent="0.25">
      <c r="E9166" s="5"/>
      <c r="F9166" s="5"/>
    </row>
    <row r="9167" spans="5:6" x14ac:dyDescent="0.25">
      <c r="E9167" s="5"/>
      <c r="F9167" s="5"/>
    </row>
    <row r="9168" spans="5:6" x14ac:dyDescent="0.25">
      <c r="E9168" s="5"/>
      <c r="F9168" s="5"/>
    </row>
    <row r="9169" spans="5:11" x14ac:dyDescent="0.25">
      <c r="E9169" s="5"/>
      <c r="F9169" s="5"/>
    </row>
    <row r="9170" spans="5:11" x14ac:dyDescent="0.25">
      <c r="E9170" s="5"/>
      <c r="F9170" s="5"/>
    </row>
    <row r="9171" spans="5:11" x14ac:dyDescent="0.25">
      <c r="E9171" s="5"/>
      <c r="F9171" s="5"/>
    </row>
    <row r="9172" spans="5:11" x14ac:dyDescent="0.25">
      <c r="E9172" s="5"/>
      <c r="F9172" s="5"/>
    </row>
    <row r="9173" spans="5:11" x14ac:dyDescent="0.25">
      <c r="E9173" s="5"/>
      <c r="F9173" s="5"/>
    </row>
    <row r="9174" spans="5:11" x14ac:dyDescent="0.25">
      <c r="E9174" s="5"/>
      <c r="F9174" s="5"/>
    </row>
    <row r="9175" spans="5:11" x14ac:dyDescent="0.25">
      <c r="E9175" s="5"/>
      <c r="F9175" s="5"/>
    </row>
    <row r="9176" spans="5:11" x14ac:dyDescent="0.25">
      <c r="E9176" s="5"/>
      <c r="F9176" s="5"/>
    </row>
    <row r="9177" spans="5:11" x14ac:dyDescent="0.25">
      <c r="E9177" s="5"/>
      <c r="F9177" s="5"/>
    </row>
    <row r="9178" spans="5:11" x14ac:dyDescent="0.25">
      <c r="E9178" s="5"/>
      <c r="F9178" s="5"/>
    </row>
    <row r="9179" spans="5:11" x14ac:dyDescent="0.25">
      <c r="E9179" s="5"/>
      <c r="F9179" s="5"/>
    </row>
    <row r="9180" spans="5:11" x14ac:dyDescent="0.25">
      <c r="E9180" s="5"/>
      <c r="F9180" s="5"/>
    </row>
    <row r="9181" spans="5:11" x14ac:dyDescent="0.25">
      <c r="E9181" s="5"/>
      <c r="F9181" s="5"/>
    </row>
    <row r="9182" spans="5:11" x14ac:dyDescent="0.25">
      <c r="E9182" s="5"/>
      <c r="F9182" s="5"/>
      <c r="K9182" s="5"/>
    </row>
    <row r="9183" spans="5:11" x14ac:dyDescent="0.25">
      <c r="E9183" s="5"/>
      <c r="F9183" s="5"/>
    </row>
    <row r="9184" spans="5:11" x14ac:dyDescent="0.25">
      <c r="E9184" s="5"/>
      <c r="F9184" s="5"/>
    </row>
    <row r="9185" spans="5:17" x14ac:dyDescent="0.25">
      <c r="E9185" s="5"/>
      <c r="F9185" s="5"/>
    </row>
    <row r="9186" spans="5:17" x14ac:dyDescent="0.25">
      <c r="E9186" s="5"/>
      <c r="F9186" s="5"/>
    </row>
    <row r="9187" spans="5:17" x14ac:dyDescent="0.25">
      <c r="E9187" s="5"/>
      <c r="F9187" s="5"/>
    </row>
    <row r="9188" spans="5:17" x14ac:dyDescent="0.25">
      <c r="E9188" s="5"/>
      <c r="F9188" s="5"/>
    </row>
    <row r="9189" spans="5:17" x14ac:dyDescent="0.25">
      <c r="E9189" s="5"/>
      <c r="F9189" s="5"/>
    </row>
    <row r="9190" spans="5:17" x14ac:dyDescent="0.25">
      <c r="E9190" s="5"/>
      <c r="F9190" s="5"/>
    </row>
    <row r="9191" spans="5:17" x14ac:dyDescent="0.25">
      <c r="E9191" s="5"/>
      <c r="F9191" s="5"/>
    </row>
    <row r="9192" spans="5:17" x14ac:dyDescent="0.25">
      <c r="E9192" s="5"/>
      <c r="F9192" s="5"/>
    </row>
    <row r="9193" spans="5:17" x14ac:dyDescent="0.25">
      <c r="E9193" s="5"/>
      <c r="F9193" s="5"/>
    </row>
    <row r="9194" spans="5:17" x14ac:dyDescent="0.25">
      <c r="E9194" s="5"/>
      <c r="F9194" s="5"/>
      <c r="H9194" s="5"/>
      <c r="I9194" s="5"/>
      <c r="Q9194" s="5"/>
    </row>
  </sheetData>
  <mergeCells count="2">
    <mergeCell ref="B16:K16"/>
    <mergeCell ref="B17:K17"/>
  </mergeCells>
  <dataValidations count="3">
    <dataValidation type="list" showErrorMessage="1" promptTitle="S3 Data Fields" prompt="Select an S3 Data Field to refresh the data table and chart." sqref="C7" xr:uid="{5B8ADA09-6135-4076-9D2C-0B3379CB8A9A}">
      <formula1>INDIRECT(C6)</formula1>
    </dataValidation>
    <dataValidation type="list" allowBlank="1" showErrorMessage="1" promptTitle="S3 Data Fields" prompt="Select an S3 Data Field to refresh the data table and chart." sqref="C6" xr:uid="{74F9CB3C-5D45-4E63-970A-3E748A0CAC1B}">
      <formula1>CategoryList</formula1>
    </dataValidation>
    <dataValidation type="list" allowBlank="1" showInputMessage="1" showErrorMessage="1" sqref="C10" xr:uid="{0346CDEA-B362-4974-B0BD-5A8029BFA4CD}">
      <formula1>SourceType</formula1>
    </dataValidation>
  </dataValidations>
  <pageMargins left="0.7" right="0.7" top="0.75" bottom="0.75" header="0.3" footer="0.3"/>
  <pageSetup orientation="portrait" r:id="rId1"/>
  <drawing r:id="rId2"/>
  <extLst>
    <ext xmlns:x14="http://schemas.microsoft.com/office/spreadsheetml/2009/9/main" uri="{05C60535-1F16-4fd2-B633-F4F36F0B64E0}">
      <x14:sparklineGroups xmlns:xm="http://schemas.microsoft.com/office/excel/2006/main">
        <x14:sparklineGroup displayEmptyCellsAs="gap" xr2:uid="{8D283D0B-8BE7-4A56-8EC7-2C0DB1A06B5F}">
          <x14:colorSeries rgb="FF376092"/>
          <x14:colorNegative rgb="FFD00000"/>
          <x14:colorAxis rgb="FF000000"/>
          <x14:colorMarkers rgb="FFD00000"/>
          <x14:colorFirst rgb="FFD00000"/>
          <x14:colorLast rgb="FFD00000"/>
          <x14:colorHigh rgb="FFD00000"/>
          <x14:colorLow rgb="FFD00000"/>
          <x14:sparklines>
            <x14:sparkline>
              <xm:sqref>J21</xm:sqref>
            </x14:sparkline>
            <x14:sparkline>
              <xm:sqref>J22</xm:sqref>
            </x14:sparkline>
            <x14:sparkline>
              <xm:sqref>J23</xm:sqref>
            </x14:sparkline>
            <x14:sparkline>
              <xm:sqref>J24</xm:sqref>
            </x14:sparkline>
            <x14:sparkline>
              <xm:sqref>J25</xm:sqref>
            </x14:sparkline>
            <x14:sparkline>
              <xm:sqref>J26</xm:sqref>
            </x14:sparkline>
            <x14:sparkline>
              <xm:sqref>J27</xm:sqref>
            </x14:sparkline>
            <x14:sparkline>
              <xm:sqref>J28</xm:sqref>
            </x14:sparkline>
            <x14:sparkline>
              <xm:sqref>J29</xm:sqref>
            </x14:sparkline>
            <x14:sparkline>
              <xm:sqref>J30</xm:sqref>
            </x14:sparkline>
            <x14:sparkline>
              <xm:sqref>J31</xm:sqref>
            </x14:sparkline>
            <x14:sparkline>
              <xm:sqref>J32</xm:sqref>
            </x14:sparkline>
            <x14:sparkline>
              <xm:sqref>J33</xm:sqref>
            </x14:sparkline>
            <x14:sparkline>
              <xm:sqref>J34</xm:sqref>
            </x14:sparkline>
            <x14:sparkline>
              <xm:sqref>J35</xm:sqref>
            </x14:sparkline>
            <x14:sparkline>
              <xm:sqref>J36</xm:sqref>
            </x14:sparkline>
            <x14:sparkline>
              <xm:sqref>J37</xm:sqref>
            </x14:sparkline>
            <x14:sparkline>
              <xm:sqref>J38</xm:sqref>
            </x14:sparkline>
            <x14:sparkline>
              <xm:sqref>J39</xm:sqref>
            </x14:sparkline>
            <x14:sparkline>
              <xm:sqref>J40</xm:sqref>
            </x14:sparkline>
            <x14:sparkline>
              <xm:sqref>J41</xm:sqref>
            </x14:sparkline>
            <x14:sparkline>
              <xm:sqref>J42</xm:sqref>
            </x14:sparkline>
            <x14:sparkline>
              <xm:sqref>J43</xm:sqref>
            </x14:sparkline>
            <x14:sparkline>
              <xm:sqref>J44</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0749-AF9E-4B8F-91D5-DEBC784B6277}">
  <sheetPr codeName="Sheet4">
    <tabColor theme="9"/>
  </sheetPr>
  <dimension ref="B5:BB2439"/>
  <sheetViews>
    <sheetView showGridLines="0" zoomScaleNormal="100" workbookViewId="0">
      <selection activeCell="C6" sqref="C6"/>
    </sheetView>
  </sheetViews>
  <sheetFormatPr defaultRowHeight="15" outlineLevelRow="1" x14ac:dyDescent="0.25"/>
  <cols>
    <col min="1" max="1" width="2.42578125" customWidth="1"/>
    <col min="2" max="2" width="17.7109375" customWidth="1"/>
    <col min="3" max="3" width="87.7109375" bestFit="1" customWidth="1"/>
    <col min="4" max="4" width="28" customWidth="1"/>
    <col min="5" max="5" width="11.42578125" customWidth="1"/>
    <col min="6" max="6" width="11.85546875" customWidth="1"/>
    <col min="7" max="7" width="17" customWidth="1"/>
    <col min="8" max="8" width="14.140625" customWidth="1"/>
    <col min="9" max="9" width="12.28515625" customWidth="1"/>
    <col min="10" max="10" width="11.85546875" customWidth="1"/>
    <col min="11" max="11" width="17.85546875" customWidth="1"/>
    <col min="12" max="12" width="14.5703125" customWidth="1"/>
    <col min="13" max="13" width="12.5703125" customWidth="1"/>
    <col min="14" max="14" width="13.85546875" customWidth="1"/>
    <col min="15" max="15" width="13.7109375" customWidth="1"/>
    <col min="16" max="16" width="56.85546875" bestFit="1" customWidth="1"/>
    <col min="17" max="19" width="9.7109375" customWidth="1"/>
    <col min="20" max="20" width="17.5703125" bestFit="1" customWidth="1"/>
    <col min="22" max="23" width="10.7109375" bestFit="1" customWidth="1"/>
    <col min="25" max="25" width="10.7109375" customWidth="1"/>
    <col min="26" max="26" width="21.7109375" customWidth="1"/>
    <col min="27" max="27" width="20.7109375" customWidth="1"/>
    <col min="30" max="30" width="17.5703125" customWidth="1"/>
    <col min="32" max="33" width="18.85546875" customWidth="1"/>
    <col min="34" max="34" width="10.7109375" bestFit="1" customWidth="1"/>
    <col min="36" max="36" width="20.5703125" customWidth="1"/>
    <col min="46" max="46" width="15.85546875" customWidth="1"/>
    <col min="50" max="50" width="11.85546875" customWidth="1"/>
    <col min="53" max="53" width="11.28515625" customWidth="1"/>
    <col min="54" max="54" width="10.42578125" customWidth="1"/>
  </cols>
  <sheetData>
    <row r="5" spans="2:27" x14ac:dyDescent="0.25">
      <c r="B5" s="79" t="s">
        <v>84</v>
      </c>
      <c r="C5" s="80"/>
    </row>
    <row r="6" spans="2:27" ht="15" customHeight="1" x14ac:dyDescent="0.25">
      <c r="B6" s="42" t="s">
        <v>24</v>
      </c>
      <c r="C6" s="37" t="s">
        <v>32</v>
      </c>
      <c r="D6" s="85" t="s">
        <v>85</v>
      </c>
      <c r="E6" s="75" t="s">
        <v>72</v>
      </c>
      <c r="F6" s="74" t="s">
        <v>73</v>
      </c>
      <c r="G6" s="76" t="s">
        <v>74</v>
      </c>
    </row>
    <row r="7" spans="2:27" ht="15" customHeight="1" x14ac:dyDescent="0.25">
      <c r="B7" s="106" t="str">
        <f>IF(C6="SHORT_INT_BORROW_COST","Side =",IF(C6="SHORT_INT_RATIO","adv_days =",IF(C6="SHORT_INT_PCT_FLOAT","adjusted =","")))</f>
        <v/>
      </c>
      <c r="C7" s="38"/>
      <c r="D7" s="86"/>
    </row>
    <row r="8" spans="2:27" x14ac:dyDescent="0.25">
      <c r="B8" s="43" t="s">
        <v>80</v>
      </c>
      <c r="C8" s="39" cm="1">
        <f t="array" ref="C8">_xll.BTODAY()</f>
        <v>45951</v>
      </c>
      <c r="D8" s="85" t="s">
        <v>86</v>
      </c>
    </row>
    <row r="9" spans="2:27" x14ac:dyDescent="0.25">
      <c r="B9" s="44" t="s">
        <v>21</v>
      </c>
      <c r="C9" s="40" t="s">
        <v>22</v>
      </c>
      <c r="D9" s="85" t="s">
        <v>82</v>
      </c>
    </row>
    <row r="10" spans="2:27" x14ac:dyDescent="0.25">
      <c r="B10" s="11"/>
      <c r="C10" s="11"/>
    </row>
    <row r="11" spans="2:27" hidden="1" outlineLevel="1" x14ac:dyDescent="0.25">
      <c r="B11" s="83" t="s">
        <v>87</v>
      </c>
      <c r="C11" s="82" t="str" cm="1">
        <f t="array" ref="C11">_xlfn.CONCAT(C6&amp;"(",IF(B7&gt;"",B7&amp;C7&amp;",","")&amp;"source="&amp;C9&amp;","&amp;"fill=prev"&amp;","&amp;"dates="&amp;_xll.BQL.DATE(C8)&amp;")")</f>
        <v>SHORT_INT(source=S3,fill=prev,dates=2025-10-21)</v>
      </c>
    </row>
    <row r="12" spans="2:27" collapsed="1" x14ac:dyDescent="0.25"/>
    <row r="13" spans="2:27" x14ac:dyDescent="0.25">
      <c r="B13" s="84" t="s">
        <v>73</v>
      </c>
      <c r="C13" s="47" t="str">
        <f ca="1">_xlfn.FORMULATEXT(C16)</f>
        <v>=@BQL($B16:$B19,C$11,"showheaders=f","showids=f","cols=1;rows=4")</v>
      </c>
    </row>
    <row r="14" spans="2:27" x14ac:dyDescent="0.25">
      <c r="B14" s="23"/>
    </row>
    <row r="15" spans="2:27" s="17" customFormat="1" x14ac:dyDescent="0.25">
      <c r="B15" s="26" t="s">
        <v>17</v>
      </c>
      <c r="C15" s="49" t="str">
        <f>C6&amp;IF(B7&gt;"","("&amp;B7&amp;C7&amp;")","")</f>
        <v>SHORT_INT</v>
      </c>
      <c r="D15" s="50"/>
      <c r="E15" s="51"/>
      <c r="F15" s="51"/>
      <c r="G15" s="51"/>
      <c r="H15" s="51"/>
      <c r="I15" s="51"/>
      <c r="J15" s="51"/>
      <c r="K15" s="51"/>
      <c r="L15" s="51"/>
      <c r="M15" s="51"/>
      <c r="N15" s="52"/>
      <c r="O15" s="28"/>
      <c r="P15" s="28"/>
      <c r="Q15"/>
      <c r="R15"/>
      <c r="S15"/>
      <c r="T15"/>
    </row>
    <row r="16" spans="2:27" x14ac:dyDescent="0.25">
      <c r="B16" t="s">
        <v>11</v>
      </c>
      <c r="C16" s="68">
        <f>_xll.BQL($B16:$B19,C$11,"showheaders=f","showids=f","cols=1;rows=4")</f>
        <v>76297910</v>
      </c>
      <c r="D16" s="24"/>
      <c r="E16" s="4"/>
      <c r="F16" s="4"/>
      <c r="G16" s="24"/>
      <c r="H16" s="31"/>
      <c r="I16" s="31"/>
      <c r="J16" s="31"/>
      <c r="K16" s="31"/>
      <c r="L16" s="31"/>
      <c r="M16" s="31"/>
      <c r="N16" s="28"/>
      <c r="O16" s="28"/>
      <c r="P16" s="28"/>
      <c r="Q16" s="15"/>
      <c r="R16" s="4"/>
      <c r="S16" s="4"/>
      <c r="T16" s="4"/>
      <c r="AA16" s="5"/>
    </row>
    <row r="17" spans="2:54" x14ac:dyDescent="0.25">
      <c r="B17" t="s">
        <v>88</v>
      </c>
      <c r="C17" s="48">
        <v>16202154</v>
      </c>
      <c r="D17" s="24"/>
      <c r="E17" s="4"/>
      <c r="F17" s="4"/>
      <c r="G17" s="24"/>
      <c r="H17" s="31"/>
      <c r="I17" s="31"/>
      <c r="J17" s="31"/>
      <c r="K17" s="31"/>
      <c r="L17" s="31"/>
      <c r="M17" s="31"/>
      <c r="N17" s="28"/>
      <c r="O17" s="28"/>
      <c r="Q17" s="15"/>
      <c r="R17" s="4"/>
      <c r="S17" s="4"/>
      <c r="T17" s="4"/>
      <c r="Z17" s="5"/>
      <c r="AA17" s="5"/>
      <c r="AB17" s="5"/>
      <c r="AD17" s="5"/>
      <c r="AG17" s="5"/>
      <c r="AH17" s="5"/>
      <c r="AT17" s="5"/>
      <c r="AU17" s="5"/>
      <c r="AV17" s="5"/>
      <c r="AX17" s="5"/>
      <c r="BA17" s="5"/>
      <c r="BB17" s="5"/>
    </row>
    <row r="18" spans="2:54" x14ac:dyDescent="0.25">
      <c r="B18" t="s">
        <v>89</v>
      </c>
      <c r="C18" s="48">
        <v>226802896</v>
      </c>
      <c r="D18" s="24"/>
      <c r="E18" s="4"/>
      <c r="F18" s="4"/>
      <c r="G18" s="24"/>
      <c r="H18" s="31"/>
      <c r="I18" s="31"/>
      <c r="J18" s="31"/>
      <c r="K18" s="31"/>
      <c r="L18" s="31"/>
      <c r="M18" s="31"/>
      <c r="N18" s="28"/>
      <c r="O18" s="28"/>
      <c r="P18" s="5"/>
      <c r="Q18" s="15"/>
      <c r="R18" s="4"/>
      <c r="S18" s="4"/>
      <c r="T18" s="4"/>
      <c r="W18" s="5"/>
      <c r="Y18" s="5"/>
      <c r="Z18" s="5"/>
      <c r="AA18" s="5"/>
      <c r="AB18" s="5"/>
      <c r="AD18" s="5"/>
      <c r="AG18" s="5"/>
      <c r="AH18" s="5"/>
      <c r="AS18" s="5"/>
      <c r="AT18" s="5"/>
      <c r="AU18" s="5"/>
      <c r="AV18" s="5"/>
      <c r="AX18" s="5"/>
      <c r="BA18" s="5"/>
      <c r="BB18" s="5"/>
    </row>
    <row r="19" spans="2:54" x14ac:dyDescent="0.25">
      <c r="B19" t="s">
        <v>90</v>
      </c>
      <c r="C19" s="48">
        <v>4449048</v>
      </c>
      <c r="D19" s="24"/>
      <c r="E19" s="4"/>
      <c r="F19" s="4"/>
      <c r="G19" s="24"/>
      <c r="H19" s="31"/>
      <c r="I19" s="31"/>
      <c r="J19" s="31"/>
      <c r="K19" s="31"/>
      <c r="L19" s="31"/>
      <c r="M19" s="31"/>
      <c r="N19" s="28"/>
      <c r="O19" s="28"/>
      <c r="P19" s="5"/>
      <c r="Q19" s="15"/>
      <c r="R19" s="4"/>
      <c r="S19" s="4"/>
      <c r="T19" s="4"/>
      <c r="W19" s="5"/>
      <c r="Y19" s="5"/>
      <c r="Z19" s="5"/>
      <c r="AA19" s="5"/>
      <c r="AB19" s="5"/>
      <c r="AD19" s="5"/>
      <c r="AG19" s="5"/>
      <c r="AH19" s="5"/>
      <c r="AS19" s="5"/>
      <c r="AT19" s="5"/>
      <c r="AU19" s="5"/>
      <c r="AV19" s="5"/>
      <c r="AX19" s="5"/>
      <c r="BA19" s="5"/>
      <c r="BB19" s="5"/>
    </row>
    <row r="20" spans="2:54" x14ac:dyDescent="0.25">
      <c r="D20" s="24"/>
      <c r="E20" s="4"/>
      <c r="F20" s="4"/>
      <c r="G20" s="24"/>
      <c r="H20" s="31"/>
      <c r="I20" s="31"/>
      <c r="J20" s="31"/>
      <c r="K20" s="31"/>
      <c r="L20" s="31"/>
      <c r="M20" s="31"/>
      <c r="N20" s="28"/>
      <c r="O20" s="28"/>
      <c r="P20" s="5"/>
      <c r="Q20" s="15"/>
      <c r="R20" s="4"/>
      <c r="S20" s="4"/>
      <c r="T20" s="4"/>
      <c r="W20" s="5"/>
      <c r="Y20" s="5"/>
      <c r="Z20" s="5"/>
      <c r="AA20" s="5"/>
      <c r="AB20" s="5"/>
      <c r="AD20" s="5"/>
      <c r="AG20" s="5"/>
      <c r="AH20" s="5"/>
      <c r="AS20" s="5"/>
      <c r="AT20" s="5"/>
      <c r="AU20" s="5"/>
      <c r="AV20" s="5"/>
      <c r="AX20" s="5"/>
      <c r="BA20" s="5"/>
      <c r="BB20" s="5"/>
    </row>
    <row r="21" spans="2:54" x14ac:dyDescent="0.25">
      <c r="C21" s="10"/>
      <c r="D21" s="24"/>
      <c r="E21" s="4"/>
      <c r="F21" s="4"/>
      <c r="G21" s="24"/>
      <c r="H21" s="31"/>
      <c r="I21" s="31"/>
      <c r="J21" s="31"/>
      <c r="K21" s="31"/>
      <c r="L21" s="31"/>
      <c r="M21" s="31"/>
      <c r="N21" s="28"/>
      <c r="O21" s="28"/>
      <c r="P21" s="5"/>
      <c r="Q21" s="15"/>
      <c r="R21" s="4"/>
      <c r="S21" s="4"/>
      <c r="T21" s="4"/>
      <c r="W21" s="5"/>
      <c r="Y21" s="5"/>
      <c r="Z21" s="5"/>
      <c r="AA21" s="5"/>
      <c r="AB21" s="5"/>
      <c r="AD21" s="5"/>
      <c r="AG21" s="5"/>
      <c r="AH21" s="5"/>
      <c r="AS21" s="5"/>
      <c r="AT21" s="5"/>
      <c r="AU21" s="5"/>
      <c r="AV21" s="5"/>
      <c r="AX21" s="5"/>
      <c r="BA21" s="5"/>
      <c r="BB21" s="5"/>
    </row>
    <row r="22" spans="2:54" x14ac:dyDescent="0.25">
      <c r="B22" s="79" t="s">
        <v>91</v>
      </c>
      <c r="C22" s="80"/>
      <c r="D22" s="24"/>
      <c r="E22" s="4"/>
      <c r="F22" s="4"/>
      <c r="G22" s="24"/>
      <c r="H22" s="31"/>
      <c r="I22" s="31"/>
      <c r="J22" s="31"/>
      <c r="K22" s="31"/>
      <c r="L22" s="31"/>
      <c r="M22" s="31"/>
      <c r="N22" s="28"/>
      <c r="O22" s="28"/>
      <c r="P22" s="5"/>
      <c r="Q22" s="15"/>
      <c r="R22" s="4"/>
      <c r="S22" s="4"/>
      <c r="T22" s="4"/>
      <c r="W22" s="5"/>
      <c r="Y22" s="5"/>
      <c r="Z22" s="5"/>
      <c r="AA22" s="5"/>
      <c r="AB22" s="5"/>
      <c r="AD22" s="5"/>
      <c r="AG22" s="5"/>
      <c r="AH22" s="5"/>
      <c r="AS22" s="5"/>
      <c r="AT22" s="5"/>
      <c r="AU22" s="5"/>
      <c r="AV22" s="5"/>
      <c r="AX22" s="5"/>
      <c r="BA22" s="5"/>
      <c r="BB22" s="5"/>
    </row>
    <row r="23" spans="2:54" x14ac:dyDescent="0.25">
      <c r="B23" s="47" t="str">
        <f ca="1">_xlfn.FORMULATEXT(C26)</f>
        <v>=@BQL($B26:$B29,C25:D25,"Source=S3","showheaders=f","showids=f","cols=2;rows=4")</v>
      </c>
      <c r="C23" s="47"/>
      <c r="D23" s="24"/>
      <c r="E23" s="4"/>
      <c r="F23" s="4"/>
      <c r="G23" s="24"/>
      <c r="H23" s="31"/>
      <c r="I23" s="31"/>
      <c r="J23" s="31"/>
      <c r="K23" s="31"/>
      <c r="L23" s="31"/>
      <c r="M23" s="31"/>
      <c r="N23" s="28"/>
      <c r="O23" s="28"/>
      <c r="P23" s="5"/>
      <c r="Q23" s="15"/>
      <c r="R23" s="5"/>
      <c r="S23" s="5"/>
      <c r="T23" s="4"/>
      <c r="W23" s="5"/>
      <c r="Y23" s="5"/>
      <c r="Z23" s="5"/>
      <c r="AA23" s="5"/>
      <c r="AB23" s="5"/>
      <c r="AD23" s="5"/>
      <c r="AG23" s="5"/>
      <c r="AH23" s="5"/>
      <c r="AS23" s="5"/>
      <c r="AT23" s="5"/>
      <c r="AU23" s="5"/>
      <c r="AV23" s="5"/>
      <c r="AX23" s="5"/>
      <c r="BA23" s="5"/>
      <c r="BB23" s="5"/>
    </row>
    <row r="24" spans="2:54" x14ac:dyDescent="0.25">
      <c r="C24" s="10"/>
      <c r="D24" s="24"/>
      <c r="E24" s="4"/>
      <c r="F24" s="4"/>
      <c r="G24" s="24"/>
      <c r="H24" s="31"/>
      <c r="I24" s="31"/>
      <c r="J24" s="31"/>
      <c r="K24" s="31"/>
      <c r="L24" s="31"/>
      <c r="M24" s="31"/>
      <c r="N24" s="28"/>
      <c r="O24" s="28"/>
      <c r="P24" s="5"/>
      <c r="Q24" s="15"/>
      <c r="R24" s="5"/>
      <c r="S24" s="5"/>
      <c r="T24" s="4"/>
      <c r="W24" s="5"/>
      <c r="Y24" s="5"/>
      <c r="Z24" s="5"/>
      <c r="AA24" s="5"/>
      <c r="AB24" s="5"/>
      <c r="AD24" s="5"/>
      <c r="AG24" s="5"/>
      <c r="AH24" s="5"/>
      <c r="AS24" s="5"/>
      <c r="AT24" s="5"/>
      <c r="AU24" s="5"/>
      <c r="AV24" s="5"/>
      <c r="AX24" s="5"/>
      <c r="BA24" s="5"/>
      <c r="BB24" s="5"/>
    </row>
    <row r="25" spans="2:54" x14ac:dyDescent="0.25">
      <c r="B25" s="26" t="s">
        <v>17</v>
      </c>
      <c r="C25" s="49" t="s">
        <v>46</v>
      </c>
      <c r="D25" s="49" t="s">
        <v>32</v>
      </c>
      <c r="E25" s="4"/>
      <c r="F25" s="4"/>
      <c r="G25" s="24"/>
      <c r="H25" s="31"/>
      <c r="I25" s="31"/>
      <c r="J25" s="31"/>
      <c r="K25" s="31"/>
      <c r="L25" s="31"/>
      <c r="M25" s="31"/>
      <c r="N25" s="28"/>
      <c r="O25" s="28"/>
      <c r="P25" s="5"/>
      <c r="Q25" s="15"/>
      <c r="R25" s="5"/>
      <c r="S25" s="5"/>
      <c r="T25" s="4"/>
      <c r="W25" s="5"/>
      <c r="Y25" s="5"/>
      <c r="Z25" s="5"/>
      <c r="AA25" s="5"/>
      <c r="AB25" s="5"/>
      <c r="AD25" s="5"/>
      <c r="AG25" s="5"/>
      <c r="AH25" s="5"/>
    </row>
    <row r="26" spans="2:54" x14ac:dyDescent="0.25">
      <c r="B26" t="s">
        <v>11</v>
      </c>
      <c r="C26" s="68">
        <f>_xll.BQL($B26:$B29,C25:D25,"Source=S3","showheaders=f","showids=f","cols=2;rows=4")</f>
        <v>35</v>
      </c>
      <c r="D26" s="24">
        <v>76297910</v>
      </c>
      <c r="E26" s="4"/>
      <c r="F26" s="4"/>
      <c r="G26" s="24"/>
      <c r="H26" s="31"/>
      <c r="I26" s="31"/>
      <c r="J26" s="31"/>
      <c r="K26" s="31"/>
      <c r="L26" s="31"/>
      <c r="M26" s="31"/>
      <c r="N26" s="28"/>
      <c r="O26" s="28"/>
      <c r="P26" s="5"/>
      <c r="Q26" s="15"/>
      <c r="R26" s="5"/>
      <c r="S26" s="5"/>
      <c r="T26" s="4"/>
      <c r="W26" s="5"/>
      <c r="Z26" s="5"/>
      <c r="AA26" s="5"/>
      <c r="AB26" s="5"/>
      <c r="AD26" s="5"/>
      <c r="AG26" s="5"/>
      <c r="AH26" s="5"/>
    </row>
    <row r="27" spans="2:54" x14ac:dyDescent="0.25">
      <c r="B27" t="s">
        <v>88</v>
      </c>
      <c r="C27" s="48">
        <v>30</v>
      </c>
      <c r="D27" s="24">
        <v>16202154</v>
      </c>
      <c r="E27" s="4"/>
      <c r="F27" s="4"/>
      <c r="G27" s="24"/>
      <c r="H27" s="31"/>
      <c r="I27" s="31"/>
      <c r="J27" s="31"/>
      <c r="K27" s="31"/>
      <c r="L27" s="31"/>
      <c r="M27" s="31"/>
      <c r="N27" s="28"/>
      <c r="O27" s="28"/>
      <c r="P27" s="5"/>
      <c r="Q27" s="15"/>
      <c r="R27" s="5"/>
      <c r="S27" s="5"/>
      <c r="T27" s="4"/>
      <c r="W27" s="5"/>
      <c r="Z27" s="5"/>
      <c r="AA27" s="5"/>
      <c r="AB27" s="5"/>
      <c r="AD27" s="5"/>
      <c r="AG27" s="5"/>
      <c r="AH27" s="5"/>
    </row>
    <row r="28" spans="2:54" x14ac:dyDescent="0.25">
      <c r="B28" t="s">
        <v>89</v>
      </c>
      <c r="C28" s="48">
        <v>27.5</v>
      </c>
      <c r="D28" s="24">
        <v>226802896</v>
      </c>
      <c r="E28" s="4"/>
      <c r="F28" s="4"/>
      <c r="G28" s="24"/>
      <c r="H28" s="31"/>
      <c r="I28" s="31"/>
      <c r="J28" s="31"/>
      <c r="K28" s="31"/>
      <c r="L28" s="31"/>
      <c r="M28" s="31"/>
      <c r="N28" s="28"/>
      <c r="O28" s="28"/>
      <c r="P28" s="5"/>
      <c r="Q28" s="15"/>
      <c r="R28" s="5"/>
      <c r="S28" s="5"/>
      <c r="T28" s="4"/>
      <c r="W28" s="5"/>
      <c r="Z28" s="5"/>
      <c r="AA28" s="5"/>
      <c r="AB28" s="5"/>
      <c r="AD28" s="5"/>
      <c r="AG28" s="5"/>
      <c r="AH28" s="5"/>
    </row>
    <row r="29" spans="2:54" x14ac:dyDescent="0.25">
      <c r="B29" t="s">
        <v>90</v>
      </c>
      <c r="C29" s="48">
        <v>25</v>
      </c>
      <c r="D29" s="24">
        <v>4449048</v>
      </c>
      <c r="E29" s="4"/>
      <c r="F29" s="4"/>
      <c r="G29" s="24"/>
      <c r="H29" s="31"/>
      <c r="I29" s="31"/>
      <c r="J29" s="31"/>
      <c r="K29" s="31"/>
      <c r="L29" s="31"/>
      <c r="M29" s="31"/>
      <c r="N29" s="28"/>
      <c r="O29" s="28"/>
      <c r="Q29" s="15"/>
      <c r="T29" s="4"/>
      <c r="Z29" s="5"/>
      <c r="AA29" s="5"/>
      <c r="AB29" s="5"/>
      <c r="AD29" s="5"/>
      <c r="AG29" s="5"/>
      <c r="AH29" s="5"/>
    </row>
    <row r="30" spans="2:54" x14ac:dyDescent="0.25">
      <c r="C30" s="10"/>
      <c r="D30" s="24"/>
      <c r="E30" s="4"/>
      <c r="F30" s="4"/>
      <c r="G30" s="24"/>
      <c r="H30" s="31"/>
      <c r="I30" s="31"/>
      <c r="J30" s="31"/>
      <c r="K30" s="31"/>
      <c r="L30" s="31"/>
      <c r="M30" s="31"/>
      <c r="N30" s="28"/>
      <c r="O30" s="28"/>
      <c r="P30" s="5"/>
      <c r="Q30" s="15"/>
      <c r="R30" s="5"/>
      <c r="S30" s="5"/>
      <c r="T30" s="4"/>
      <c r="W30" s="5"/>
      <c r="AA30" s="5"/>
    </row>
    <row r="31" spans="2:54" x14ac:dyDescent="0.25">
      <c r="C31" s="10"/>
      <c r="D31" s="24"/>
      <c r="E31" s="4"/>
      <c r="F31" s="4"/>
      <c r="G31" s="24"/>
      <c r="H31" s="31"/>
      <c r="I31" s="31"/>
      <c r="J31" s="31"/>
      <c r="K31" s="31"/>
      <c r="L31" s="31"/>
      <c r="M31" s="31"/>
      <c r="N31" s="28"/>
      <c r="O31" s="28"/>
      <c r="P31" s="5"/>
      <c r="Q31" s="15"/>
      <c r="R31" s="5"/>
      <c r="S31" s="5"/>
      <c r="T31" s="4"/>
      <c r="W31" s="5"/>
      <c r="AA31" s="5"/>
    </row>
    <row r="32" spans="2:54" x14ac:dyDescent="0.25">
      <c r="C32" s="10"/>
      <c r="D32" s="24"/>
      <c r="E32" s="4"/>
      <c r="F32" s="4"/>
      <c r="G32" s="24"/>
      <c r="H32" s="31"/>
      <c r="I32" s="31"/>
      <c r="J32" s="31"/>
      <c r="K32" s="31"/>
      <c r="L32" s="31"/>
      <c r="M32" s="31"/>
      <c r="N32" s="28"/>
      <c r="O32" s="28"/>
      <c r="P32" s="5"/>
      <c r="Q32" s="15"/>
      <c r="R32" s="5"/>
      <c r="S32" s="5"/>
      <c r="T32" s="4"/>
      <c r="W32" s="5"/>
      <c r="AA32" s="5"/>
    </row>
    <row r="33" spans="3:27" x14ac:dyDescent="0.25">
      <c r="C33" s="10"/>
      <c r="D33" s="24"/>
      <c r="E33" s="4"/>
      <c r="F33" s="4"/>
      <c r="G33" s="24"/>
      <c r="H33" s="31"/>
      <c r="I33" s="31"/>
      <c r="J33" s="31"/>
      <c r="K33" s="31"/>
      <c r="L33" s="31"/>
      <c r="M33" s="31"/>
      <c r="N33" s="28"/>
      <c r="O33" s="28"/>
      <c r="P33" s="5"/>
      <c r="Q33" s="15"/>
      <c r="R33" s="5"/>
      <c r="S33" s="5"/>
      <c r="T33" s="4"/>
      <c r="W33" s="5"/>
      <c r="AA33" s="5"/>
    </row>
    <row r="34" spans="3:27" x14ac:dyDescent="0.25">
      <c r="C34" s="10"/>
      <c r="D34" s="24"/>
      <c r="E34" s="4"/>
      <c r="F34" s="4"/>
      <c r="G34" s="24"/>
      <c r="H34" s="31"/>
      <c r="I34" s="31"/>
      <c r="J34" s="31"/>
      <c r="K34" s="31"/>
      <c r="L34" s="31"/>
      <c r="M34" s="31"/>
      <c r="N34" s="28"/>
      <c r="O34" s="28"/>
      <c r="P34" s="5"/>
      <c r="Q34" s="15"/>
      <c r="R34" s="5"/>
      <c r="S34" s="5"/>
      <c r="T34" s="4"/>
      <c r="W34" s="5"/>
      <c r="AA34" s="5"/>
    </row>
    <row r="35" spans="3:27" x14ac:dyDescent="0.25">
      <c r="C35" s="10"/>
      <c r="D35" s="24"/>
      <c r="E35" s="4"/>
      <c r="F35" s="4"/>
      <c r="G35" s="24"/>
      <c r="H35" s="31"/>
      <c r="I35" s="31"/>
      <c r="J35" s="31"/>
      <c r="K35" s="31"/>
      <c r="L35" s="31"/>
      <c r="M35" s="31"/>
      <c r="N35" s="28"/>
      <c r="O35" s="28"/>
      <c r="P35" s="5"/>
      <c r="Q35" s="15"/>
      <c r="R35" s="5"/>
      <c r="S35" s="5"/>
      <c r="T35" s="4"/>
      <c r="W35" s="5"/>
      <c r="AA35" s="5"/>
    </row>
    <row r="36" spans="3:27" x14ac:dyDescent="0.25">
      <c r="C36" s="10"/>
      <c r="D36" s="24"/>
      <c r="E36" s="4"/>
      <c r="F36" s="4"/>
      <c r="G36" s="24"/>
      <c r="H36" s="31"/>
      <c r="I36" s="31"/>
      <c r="J36" s="31"/>
      <c r="K36" s="31"/>
      <c r="L36" s="31"/>
      <c r="M36" s="31"/>
      <c r="N36" s="28"/>
      <c r="O36" s="28"/>
      <c r="P36" s="5"/>
      <c r="Q36" s="15"/>
      <c r="R36" s="5"/>
      <c r="S36" s="5"/>
      <c r="T36" s="4"/>
      <c r="W36" s="5"/>
      <c r="AA36" s="5"/>
    </row>
    <row r="37" spans="3:27" x14ac:dyDescent="0.25">
      <c r="C37" s="10"/>
      <c r="D37" s="24"/>
      <c r="E37" s="4"/>
      <c r="F37" s="4"/>
      <c r="G37" s="24"/>
      <c r="H37" s="31"/>
      <c r="I37" s="31"/>
      <c r="J37" s="31"/>
      <c r="K37" s="31"/>
      <c r="L37" s="31"/>
      <c r="M37" s="31"/>
      <c r="N37" s="28"/>
      <c r="O37" s="28"/>
      <c r="P37" s="5"/>
      <c r="Q37" s="15"/>
      <c r="R37" s="5"/>
      <c r="S37" s="5"/>
      <c r="T37" s="4"/>
      <c r="W37" s="5"/>
      <c r="AA37" s="5"/>
    </row>
    <row r="38" spans="3:27" x14ac:dyDescent="0.25">
      <c r="C38" s="10"/>
      <c r="D38" s="24"/>
      <c r="E38" s="4"/>
      <c r="F38" s="4"/>
      <c r="G38" s="24"/>
      <c r="H38" s="31"/>
      <c r="I38" s="31"/>
      <c r="J38" s="31"/>
      <c r="K38" s="31"/>
      <c r="L38" s="31"/>
      <c r="M38" s="31"/>
      <c r="N38" s="28"/>
      <c r="O38" s="28"/>
      <c r="P38" s="5"/>
      <c r="Q38" s="15"/>
      <c r="R38" s="5"/>
      <c r="S38" s="5"/>
      <c r="T38" s="4"/>
      <c r="W38" s="5"/>
      <c r="AA38" s="5"/>
    </row>
    <row r="39" spans="3:27" x14ac:dyDescent="0.25">
      <c r="C39" s="10"/>
      <c r="D39" s="24"/>
      <c r="E39" s="4"/>
      <c r="F39" s="4"/>
      <c r="G39" s="24"/>
      <c r="H39" s="28"/>
      <c r="I39" s="28"/>
      <c r="J39" s="28"/>
      <c r="K39" s="16"/>
      <c r="L39" s="10"/>
      <c r="M39" s="28"/>
      <c r="N39" s="28"/>
      <c r="O39" s="28"/>
      <c r="P39" s="5"/>
      <c r="Q39" s="15"/>
      <c r="R39" s="5"/>
      <c r="S39" s="5"/>
      <c r="T39" s="4"/>
      <c r="W39" s="5"/>
      <c r="AA39" s="5"/>
    </row>
    <row r="40" spans="3:27" x14ac:dyDescent="0.25">
      <c r="C40" s="10"/>
      <c r="D40" s="24"/>
      <c r="E40" s="4"/>
      <c r="F40" s="4"/>
      <c r="G40" s="24"/>
      <c r="H40" s="28"/>
      <c r="I40" s="28"/>
      <c r="J40" s="28"/>
      <c r="K40" s="16"/>
      <c r="L40" s="10"/>
      <c r="M40" s="28"/>
      <c r="N40" s="28"/>
      <c r="O40" s="28"/>
      <c r="P40" s="5"/>
      <c r="Q40" s="15"/>
      <c r="R40" s="5"/>
      <c r="S40" s="5"/>
      <c r="T40" s="4"/>
      <c r="V40" s="5"/>
      <c r="W40" s="5"/>
      <c r="Y40" s="5"/>
      <c r="Z40" s="5"/>
      <c r="AA40" s="5"/>
    </row>
    <row r="41" spans="3:27" x14ac:dyDescent="0.25">
      <c r="C41" s="10"/>
      <c r="D41" s="24"/>
      <c r="E41" s="4"/>
      <c r="F41" s="4"/>
      <c r="G41" s="24"/>
      <c r="H41" s="28"/>
      <c r="I41" s="28"/>
      <c r="J41" s="28"/>
      <c r="K41" s="16"/>
      <c r="L41" s="10"/>
      <c r="M41" s="28"/>
      <c r="N41" s="28"/>
      <c r="O41" s="28"/>
      <c r="P41" s="5"/>
      <c r="Q41" s="15"/>
      <c r="R41" s="5"/>
      <c r="S41" s="5"/>
      <c r="T41" s="4"/>
      <c r="V41" s="5"/>
      <c r="W41" s="5"/>
      <c r="Y41" s="5"/>
      <c r="Z41" s="5"/>
      <c r="AA41" s="5"/>
    </row>
    <row r="42" spans="3:27" x14ac:dyDescent="0.25">
      <c r="C42" s="10"/>
      <c r="D42" s="24"/>
      <c r="E42" s="4"/>
      <c r="F42" s="4"/>
      <c r="G42" s="24"/>
      <c r="H42" s="28"/>
      <c r="I42" s="28"/>
      <c r="J42" s="28"/>
      <c r="K42" s="16"/>
      <c r="L42" s="10"/>
      <c r="M42" s="28"/>
      <c r="N42" s="28"/>
      <c r="O42" s="28"/>
      <c r="P42" s="5"/>
      <c r="Q42" s="15"/>
      <c r="R42" s="5"/>
      <c r="S42" s="5"/>
      <c r="T42" s="4"/>
      <c r="V42" s="5"/>
      <c r="W42" s="5"/>
      <c r="Y42" s="5"/>
      <c r="Z42" s="5"/>
      <c r="AA42" s="5"/>
    </row>
    <row r="43" spans="3:27" x14ac:dyDescent="0.25">
      <c r="C43" s="10"/>
      <c r="D43" s="24"/>
      <c r="E43" s="4"/>
      <c r="F43" s="4"/>
      <c r="G43" s="24"/>
      <c r="H43" s="28"/>
      <c r="I43" s="28"/>
      <c r="J43" s="28"/>
      <c r="K43" s="16"/>
      <c r="L43" s="10"/>
      <c r="M43" s="28"/>
      <c r="N43" s="28"/>
      <c r="O43" s="28"/>
      <c r="P43" s="5"/>
      <c r="Q43" s="15"/>
      <c r="R43" s="5"/>
      <c r="S43" s="5"/>
      <c r="T43" s="4"/>
      <c r="V43" s="5"/>
      <c r="W43" s="5"/>
      <c r="Y43" s="5"/>
      <c r="Z43" s="5"/>
      <c r="AA43" s="5"/>
    </row>
    <row r="44" spans="3:27" x14ac:dyDescent="0.25">
      <c r="C44" s="10"/>
      <c r="D44" s="24"/>
      <c r="E44" s="4"/>
      <c r="F44" s="4"/>
      <c r="G44" s="24"/>
      <c r="H44" s="28"/>
      <c r="I44" s="28"/>
      <c r="J44" s="28"/>
      <c r="K44" s="16"/>
      <c r="L44" s="10"/>
      <c r="M44" s="28"/>
      <c r="N44" s="28"/>
      <c r="O44" s="28"/>
      <c r="P44" s="5"/>
      <c r="Q44" s="15"/>
      <c r="R44" s="5"/>
      <c r="S44" s="5"/>
      <c r="T44" s="4"/>
      <c r="V44" s="5"/>
      <c r="W44" s="5"/>
      <c r="Y44" s="5"/>
      <c r="Z44" s="5"/>
      <c r="AA44" s="5"/>
    </row>
    <row r="45" spans="3:27" x14ac:dyDescent="0.25">
      <c r="C45" s="10"/>
      <c r="D45" s="24"/>
      <c r="E45" s="4"/>
      <c r="F45" s="4"/>
      <c r="G45" s="24"/>
      <c r="H45" s="28"/>
      <c r="I45" s="28"/>
      <c r="J45" s="28"/>
      <c r="K45" s="16"/>
      <c r="L45" s="10"/>
      <c r="M45" s="28"/>
      <c r="N45" s="28"/>
      <c r="O45" s="28"/>
      <c r="P45" s="5"/>
      <c r="Q45" s="15"/>
      <c r="R45" s="5"/>
      <c r="S45" s="5"/>
      <c r="T45" s="4"/>
      <c r="V45" s="5"/>
      <c r="W45" s="5"/>
      <c r="Y45" s="5"/>
      <c r="Z45" s="5"/>
      <c r="AA45" s="5"/>
    </row>
    <row r="46" spans="3:27" x14ac:dyDescent="0.25">
      <c r="C46" s="10"/>
      <c r="D46" s="24"/>
      <c r="E46" s="4"/>
      <c r="F46" s="4"/>
      <c r="G46" s="24"/>
      <c r="H46" s="28"/>
      <c r="I46" s="28"/>
      <c r="J46" s="28"/>
      <c r="K46" s="16"/>
      <c r="L46" s="10"/>
      <c r="M46" s="28"/>
      <c r="N46" s="28"/>
      <c r="O46" s="28"/>
      <c r="P46" s="5"/>
      <c r="Q46" s="15"/>
      <c r="R46" s="5"/>
      <c r="S46" s="5"/>
      <c r="T46" s="4"/>
      <c r="V46" s="5"/>
      <c r="W46" s="5"/>
      <c r="Y46" s="5"/>
      <c r="Z46" s="5"/>
      <c r="AA46" s="5"/>
    </row>
    <row r="47" spans="3:27" x14ac:dyDescent="0.25">
      <c r="C47" s="10"/>
      <c r="D47" s="24"/>
      <c r="E47" s="4"/>
      <c r="F47" s="4"/>
      <c r="G47" s="24"/>
      <c r="H47" s="28"/>
      <c r="I47" s="28"/>
      <c r="J47" s="28"/>
      <c r="K47" s="16"/>
      <c r="L47" s="10"/>
      <c r="M47" s="28"/>
      <c r="N47" s="28"/>
      <c r="O47" s="28"/>
      <c r="P47" s="5"/>
      <c r="Q47" s="15"/>
      <c r="R47" s="5"/>
      <c r="S47" s="5"/>
      <c r="T47" s="4"/>
      <c r="V47" s="5"/>
      <c r="W47" s="5"/>
      <c r="Y47" s="5"/>
      <c r="Z47" s="5"/>
      <c r="AA47" s="5"/>
    </row>
    <row r="48" spans="3:27" x14ac:dyDescent="0.25">
      <c r="C48" s="10"/>
      <c r="D48" s="24"/>
      <c r="E48" s="4"/>
      <c r="F48" s="4"/>
      <c r="G48" s="24"/>
      <c r="H48" s="28"/>
      <c r="I48" s="28"/>
      <c r="J48" s="28"/>
      <c r="K48" s="16"/>
      <c r="L48" s="10"/>
      <c r="M48" s="28"/>
      <c r="N48" s="28"/>
      <c r="O48" s="28"/>
      <c r="P48" s="5"/>
      <c r="Q48" s="15"/>
      <c r="R48" s="5"/>
      <c r="S48" s="5"/>
      <c r="T48" s="4"/>
      <c r="V48" s="5"/>
      <c r="W48" s="5"/>
      <c r="Y48" s="5"/>
      <c r="Z48" s="5"/>
      <c r="AA48" s="5"/>
    </row>
    <row r="49" spans="3:27" x14ac:dyDescent="0.25">
      <c r="C49" s="10"/>
      <c r="D49" s="24"/>
      <c r="E49" s="4"/>
      <c r="F49" s="4"/>
      <c r="G49" s="24"/>
      <c r="H49" s="28"/>
      <c r="I49" s="28"/>
      <c r="J49" s="28"/>
      <c r="K49" s="16"/>
      <c r="L49" s="10"/>
      <c r="M49" s="28"/>
      <c r="N49" s="28"/>
      <c r="O49" s="28"/>
      <c r="P49" s="5"/>
      <c r="Q49" s="15"/>
      <c r="R49" s="5"/>
      <c r="S49" s="5"/>
      <c r="T49" s="4"/>
      <c r="V49" s="5"/>
      <c r="W49" s="5"/>
      <c r="Y49" s="5"/>
      <c r="Z49" s="5"/>
      <c r="AA49" s="5"/>
    </row>
    <row r="50" spans="3:27" x14ac:dyDescent="0.25">
      <c r="C50" s="10"/>
      <c r="D50" s="24"/>
      <c r="E50" s="4"/>
      <c r="F50" s="4"/>
      <c r="G50" s="24"/>
      <c r="H50" s="28"/>
      <c r="I50" s="28"/>
      <c r="J50" s="28"/>
      <c r="K50" s="16"/>
      <c r="L50" s="10"/>
      <c r="M50" s="28"/>
      <c r="N50" s="28"/>
      <c r="O50" s="28"/>
      <c r="Q50" s="15"/>
      <c r="T50" s="4"/>
      <c r="V50" s="5"/>
      <c r="Y50" s="5"/>
      <c r="Z50" s="5"/>
      <c r="AA50" s="5"/>
    </row>
    <row r="51" spans="3:27" x14ac:dyDescent="0.25">
      <c r="C51" s="10"/>
      <c r="D51" s="24"/>
      <c r="E51" s="4"/>
      <c r="F51" s="4"/>
      <c r="G51" s="24"/>
      <c r="H51" s="28"/>
      <c r="I51" s="28"/>
      <c r="J51" s="28"/>
      <c r="K51" s="16"/>
      <c r="L51" s="10"/>
      <c r="M51" s="28"/>
      <c r="N51" s="28"/>
      <c r="O51" s="28"/>
      <c r="Q51" s="15"/>
      <c r="T51" s="5"/>
      <c r="V51" s="5"/>
      <c r="Y51" s="5"/>
      <c r="Z51" s="5"/>
    </row>
    <row r="52" spans="3:27" x14ac:dyDescent="0.25">
      <c r="C52" s="10"/>
      <c r="D52" s="24"/>
      <c r="E52" s="4"/>
      <c r="F52" s="4"/>
      <c r="G52" s="24"/>
      <c r="H52" s="28"/>
      <c r="I52" s="28"/>
      <c r="J52" s="28"/>
      <c r="K52" s="16"/>
      <c r="L52" s="10"/>
      <c r="M52" s="28"/>
      <c r="N52" s="28"/>
      <c r="O52" s="28"/>
      <c r="Q52" s="15"/>
      <c r="T52" s="5"/>
      <c r="V52" s="5"/>
      <c r="Y52" s="5"/>
      <c r="Z52" s="5"/>
    </row>
    <row r="53" spans="3:27" x14ac:dyDescent="0.25">
      <c r="C53" s="10"/>
      <c r="D53" s="24"/>
      <c r="E53" s="4"/>
      <c r="F53" s="4"/>
      <c r="G53" s="24"/>
      <c r="H53" s="28"/>
      <c r="I53" s="28"/>
      <c r="J53" s="28"/>
      <c r="K53" s="16"/>
      <c r="L53" s="10"/>
      <c r="M53" s="28"/>
      <c r="N53" s="28"/>
      <c r="O53" s="28"/>
      <c r="Q53" s="15"/>
      <c r="T53" s="5"/>
      <c r="V53" s="5"/>
      <c r="Y53" s="5"/>
      <c r="Z53" s="5"/>
    </row>
    <row r="54" spans="3:27" x14ac:dyDescent="0.25">
      <c r="C54" s="10"/>
      <c r="D54" s="24"/>
      <c r="E54" s="4"/>
      <c r="F54" s="4"/>
      <c r="G54" s="24"/>
      <c r="H54" s="28"/>
      <c r="I54" s="28"/>
      <c r="J54" s="28"/>
      <c r="K54" s="16"/>
      <c r="L54" s="10"/>
      <c r="M54" s="28"/>
      <c r="N54" s="28"/>
      <c r="O54" s="28"/>
      <c r="Q54" s="15"/>
      <c r="T54" s="5"/>
      <c r="V54" s="5"/>
      <c r="Y54" s="5"/>
      <c r="Z54" s="5"/>
      <c r="AA54" s="5"/>
    </row>
    <row r="55" spans="3:27" x14ac:dyDescent="0.25">
      <c r="C55" s="10"/>
      <c r="D55" s="24"/>
      <c r="E55" s="4"/>
      <c r="F55" s="4"/>
      <c r="G55" s="24"/>
      <c r="H55" s="28"/>
      <c r="I55" s="28"/>
      <c r="J55" s="28"/>
      <c r="K55" s="16"/>
      <c r="L55" s="10"/>
      <c r="M55" s="28"/>
      <c r="N55" s="28"/>
      <c r="O55" s="28"/>
      <c r="Q55" s="15"/>
      <c r="T55" s="5"/>
      <c r="V55" s="5"/>
      <c r="Y55" s="5"/>
      <c r="Z55" s="5"/>
    </row>
    <row r="56" spans="3:27" x14ac:dyDescent="0.25">
      <c r="C56" s="10"/>
      <c r="D56" s="24"/>
      <c r="E56" s="4"/>
      <c r="F56" s="4"/>
      <c r="G56" s="24"/>
      <c r="H56" s="28"/>
      <c r="I56" s="28"/>
      <c r="J56" s="28"/>
      <c r="K56" s="16"/>
      <c r="L56" s="10"/>
      <c r="M56" s="28"/>
      <c r="N56" s="28"/>
      <c r="O56" s="28"/>
      <c r="T56" s="5"/>
      <c r="V56" s="5"/>
      <c r="Y56" s="5"/>
      <c r="Z56" s="5"/>
      <c r="AA56" s="5"/>
    </row>
    <row r="57" spans="3:27" x14ac:dyDescent="0.25">
      <c r="C57" s="10"/>
      <c r="D57" s="24"/>
      <c r="E57" s="4"/>
      <c r="F57" s="4"/>
      <c r="G57" s="24"/>
      <c r="H57" s="28"/>
      <c r="I57" s="28"/>
      <c r="J57" s="28"/>
      <c r="K57" s="16"/>
      <c r="L57" s="10"/>
      <c r="M57" s="28"/>
      <c r="N57" s="28"/>
      <c r="O57" s="28"/>
      <c r="T57" s="5"/>
      <c r="V57" s="5"/>
      <c r="Y57" s="5"/>
      <c r="Z57" s="5"/>
    </row>
    <row r="58" spans="3:27" x14ac:dyDescent="0.25">
      <c r="C58" s="10"/>
      <c r="D58" s="24"/>
      <c r="E58" s="4"/>
      <c r="F58" s="4"/>
      <c r="G58" s="24"/>
      <c r="H58" s="28"/>
      <c r="I58" s="28"/>
      <c r="J58" s="28"/>
      <c r="K58" s="16"/>
      <c r="L58" s="10"/>
      <c r="M58" s="28"/>
      <c r="N58" s="28"/>
      <c r="O58" s="28"/>
      <c r="T58" s="5"/>
      <c r="V58" s="5"/>
      <c r="Y58" s="5"/>
      <c r="Z58" s="5"/>
    </row>
    <row r="59" spans="3:27" x14ac:dyDescent="0.25">
      <c r="C59" s="10"/>
      <c r="D59" s="24"/>
      <c r="E59" s="4"/>
      <c r="F59" s="4"/>
      <c r="G59" s="24"/>
      <c r="H59" s="28"/>
      <c r="I59" s="28"/>
      <c r="J59" s="28"/>
      <c r="K59" s="16"/>
      <c r="L59" s="10"/>
      <c r="M59" s="28"/>
      <c r="N59" s="28"/>
      <c r="O59" s="28"/>
      <c r="T59" s="5"/>
      <c r="V59" s="5"/>
      <c r="Y59" s="5"/>
      <c r="Z59" s="5"/>
    </row>
    <row r="60" spans="3:27" x14ac:dyDescent="0.25">
      <c r="C60" s="10"/>
      <c r="D60" s="24"/>
      <c r="E60" s="4"/>
      <c r="F60" s="4"/>
      <c r="G60" s="24"/>
      <c r="H60" s="28"/>
      <c r="I60" s="28"/>
      <c r="J60" s="28"/>
      <c r="K60" s="16"/>
      <c r="L60" s="10"/>
      <c r="M60" s="28"/>
      <c r="N60" s="28"/>
      <c r="O60" s="28"/>
      <c r="T60" s="5"/>
      <c r="V60" s="5"/>
      <c r="Y60" s="5"/>
      <c r="Z60" s="5"/>
    </row>
    <row r="61" spans="3:27" x14ac:dyDescent="0.25">
      <c r="C61" s="10"/>
      <c r="D61" s="24"/>
      <c r="E61" s="4"/>
      <c r="F61" s="4"/>
      <c r="G61" s="24"/>
      <c r="H61" s="28"/>
      <c r="I61" s="28"/>
      <c r="J61" s="28"/>
      <c r="K61" s="16"/>
      <c r="L61" s="10"/>
      <c r="M61" s="28"/>
      <c r="N61" s="28"/>
      <c r="O61" s="28"/>
      <c r="T61" s="5"/>
      <c r="V61" s="5"/>
      <c r="Y61" s="5"/>
      <c r="Z61" s="5"/>
    </row>
    <row r="62" spans="3:27" x14ac:dyDescent="0.25">
      <c r="C62" s="10"/>
      <c r="D62" s="24"/>
      <c r="E62" s="4"/>
      <c r="F62" s="4"/>
      <c r="G62" s="24"/>
      <c r="H62" s="28"/>
      <c r="I62" s="28"/>
      <c r="J62" s="28"/>
      <c r="K62" s="16"/>
      <c r="L62" s="10"/>
      <c r="M62" s="28"/>
      <c r="N62" s="28"/>
      <c r="O62" s="28"/>
      <c r="T62" s="5"/>
      <c r="V62" s="5"/>
      <c r="Y62" s="5"/>
      <c r="Z62" s="5"/>
    </row>
    <row r="63" spans="3:27" x14ac:dyDescent="0.25">
      <c r="C63" s="10"/>
      <c r="D63" s="24"/>
      <c r="E63" s="4"/>
      <c r="F63" s="4"/>
      <c r="G63" s="24"/>
      <c r="H63" s="28"/>
      <c r="I63" s="28"/>
      <c r="J63" s="28"/>
      <c r="K63" s="16"/>
      <c r="L63" s="10"/>
      <c r="M63" s="28"/>
      <c r="N63" s="28"/>
      <c r="O63" s="28"/>
      <c r="T63" s="5"/>
      <c r="V63" s="5"/>
      <c r="Y63" s="5"/>
      <c r="Z63" s="5"/>
    </row>
    <row r="64" spans="3:27" x14ac:dyDescent="0.25">
      <c r="C64" s="10"/>
      <c r="D64" s="24"/>
      <c r="E64" s="4"/>
      <c r="F64" s="4"/>
      <c r="G64" s="24"/>
      <c r="H64" s="28"/>
      <c r="I64" s="28"/>
      <c r="J64" s="28"/>
      <c r="K64" s="16"/>
      <c r="L64" s="10"/>
      <c r="M64" s="28"/>
      <c r="N64" s="28"/>
      <c r="O64" s="28"/>
      <c r="T64" s="5"/>
      <c r="V64" s="5"/>
      <c r="Y64" s="5"/>
      <c r="Z64" s="5"/>
    </row>
    <row r="65" spans="3:27" x14ac:dyDescent="0.25">
      <c r="C65" s="10"/>
      <c r="D65" s="24"/>
      <c r="E65" s="4"/>
      <c r="F65" s="4"/>
      <c r="G65" s="24"/>
      <c r="H65" s="28"/>
      <c r="I65" s="28"/>
      <c r="J65" s="28"/>
      <c r="K65" s="16"/>
      <c r="L65" s="10"/>
      <c r="M65" s="28"/>
      <c r="N65" s="28"/>
      <c r="O65" s="28"/>
      <c r="T65" s="5"/>
      <c r="V65" s="5"/>
      <c r="Y65" s="5"/>
      <c r="Z65" s="5"/>
    </row>
    <row r="66" spans="3:27" x14ac:dyDescent="0.25">
      <c r="C66" s="10"/>
      <c r="D66" s="24"/>
      <c r="E66" s="4"/>
      <c r="F66" s="4"/>
      <c r="G66" s="24"/>
      <c r="H66" s="28"/>
      <c r="I66" s="28"/>
      <c r="J66" s="28"/>
      <c r="K66" s="16"/>
      <c r="L66" s="10"/>
      <c r="M66" s="28"/>
      <c r="N66" s="28"/>
      <c r="O66" s="28"/>
    </row>
    <row r="67" spans="3:27" x14ac:dyDescent="0.25">
      <c r="C67" s="10"/>
      <c r="D67" s="24"/>
      <c r="E67" s="4"/>
      <c r="F67" s="4"/>
      <c r="G67" s="24"/>
      <c r="H67" s="28"/>
      <c r="I67" s="28"/>
      <c r="J67" s="28"/>
      <c r="K67" s="16"/>
      <c r="L67" s="10"/>
      <c r="M67" s="28"/>
      <c r="N67" s="28"/>
      <c r="O67" s="28"/>
    </row>
    <row r="68" spans="3:27" x14ac:dyDescent="0.25">
      <c r="C68" s="10"/>
      <c r="D68" s="24"/>
      <c r="E68" s="4"/>
      <c r="F68" s="4"/>
      <c r="G68" s="24"/>
      <c r="H68" s="28"/>
      <c r="I68" s="28"/>
      <c r="J68" s="28"/>
      <c r="K68" s="16"/>
      <c r="L68" s="10"/>
      <c r="M68" s="28"/>
      <c r="N68" s="28"/>
      <c r="O68" s="28"/>
    </row>
    <row r="69" spans="3:27" x14ac:dyDescent="0.25">
      <c r="C69" s="10"/>
      <c r="D69" s="24"/>
      <c r="E69" s="4"/>
      <c r="F69" s="4"/>
      <c r="G69" s="24"/>
      <c r="H69" s="28"/>
      <c r="I69" s="28"/>
      <c r="J69" s="28"/>
      <c r="K69" s="16"/>
      <c r="L69" s="10"/>
      <c r="M69" s="28"/>
      <c r="N69" s="28"/>
      <c r="O69" s="28"/>
    </row>
    <row r="70" spans="3:27" x14ac:dyDescent="0.25">
      <c r="C70" s="10"/>
      <c r="D70" s="24"/>
      <c r="E70" s="4"/>
      <c r="F70" s="4"/>
      <c r="G70" s="24"/>
      <c r="H70" s="28"/>
      <c r="I70" s="28"/>
      <c r="J70" s="28"/>
      <c r="K70" s="16"/>
      <c r="L70" s="10"/>
      <c r="M70" s="28"/>
      <c r="N70" s="28"/>
      <c r="O70" s="28"/>
    </row>
    <row r="71" spans="3:27" x14ac:dyDescent="0.25">
      <c r="C71" s="10"/>
      <c r="D71" s="24"/>
      <c r="E71" s="4"/>
      <c r="F71" s="4"/>
      <c r="G71" s="24"/>
      <c r="H71" s="28"/>
      <c r="I71" s="28"/>
      <c r="J71" s="28"/>
      <c r="K71" s="16"/>
      <c r="L71" s="10"/>
      <c r="M71" s="28"/>
      <c r="N71" s="28"/>
      <c r="O71" s="28"/>
    </row>
    <row r="72" spans="3:27" x14ac:dyDescent="0.25">
      <c r="C72" s="10"/>
      <c r="D72" s="24"/>
      <c r="E72" s="4"/>
      <c r="F72" s="4"/>
      <c r="G72" s="24"/>
      <c r="H72" s="28"/>
      <c r="I72" s="28"/>
      <c r="J72" s="28"/>
      <c r="K72" s="16"/>
      <c r="L72" s="10"/>
      <c r="M72" s="28"/>
      <c r="N72" s="28"/>
      <c r="O72" s="28"/>
    </row>
    <row r="73" spans="3:27" x14ac:dyDescent="0.25">
      <c r="C73" s="10"/>
      <c r="D73" s="24"/>
      <c r="E73" s="4"/>
      <c r="F73" s="4"/>
      <c r="G73" s="24"/>
      <c r="H73" s="28"/>
      <c r="I73" s="28"/>
      <c r="J73" s="28"/>
      <c r="K73" s="16"/>
      <c r="L73" s="10"/>
      <c r="M73" s="28"/>
      <c r="N73" s="28"/>
      <c r="O73" s="28"/>
    </row>
    <row r="74" spans="3:27" x14ac:dyDescent="0.25">
      <c r="C74" s="10"/>
      <c r="D74" s="24"/>
      <c r="E74" s="4"/>
      <c r="F74" s="4"/>
      <c r="G74" s="24"/>
      <c r="H74" s="28"/>
      <c r="I74" s="28"/>
      <c r="J74" s="28"/>
      <c r="K74" s="16"/>
      <c r="L74" s="10"/>
      <c r="M74" s="28"/>
      <c r="N74" s="28"/>
      <c r="O74" s="28"/>
    </row>
    <row r="75" spans="3:27" x14ac:dyDescent="0.25">
      <c r="C75" s="10"/>
      <c r="D75" s="24"/>
      <c r="E75" s="4"/>
      <c r="F75" s="4"/>
      <c r="G75" s="24"/>
      <c r="H75" s="28"/>
      <c r="I75" s="28"/>
      <c r="J75" s="28"/>
      <c r="K75" s="16"/>
      <c r="L75" s="10"/>
      <c r="M75" s="28"/>
      <c r="N75" s="28"/>
      <c r="O75" s="28"/>
    </row>
    <row r="76" spans="3:27" x14ac:dyDescent="0.25">
      <c r="C76" s="10"/>
      <c r="D76" s="24"/>
      <c r="E76" s="4"/>
      <c r="F76" s="4"/>
      <c r="G76" s="24"/>
      <c r="H76" s="28"/>
      <c r="I76" s="28"/>
      <c r="J76" s="28"/>
      <c r="K76" s="16"/>
      <c r="L76" s="10"/>
      <c r="M76" s="28"/>
      <c r="N76" s="28"/>
      <c r="O76" s="28"/>
    </row>
    <row r="77" spans="3:27" x14ac:dyDescent="0.25">
      <c r="C77" s="10"/>
      <c r="D77" s="24"/>
      <c r="E77" s="4"/>
      <c r="F77" s="4"/>
      <c r="G77" s="24"/>
      <c r="H77" s="28"/>
      <c r="I77" s="28"/>
      <c r="J77" s="28"/>
      <c r="K77" s="16"/>
      <c r="L77" s="10"/>
      <c r="M77" s="28"/>
      <c r="N77" s="28"/>
      <c r="O77" s="28"/>
    </row>
    <row r="78" spans="3:27" x14ac:dyDescent="0.25">
      <c r="C78" s="10"/>
      <c r="D78" s="24"/>
      <c r="E78" s="4"/>
      <c r="F78" s="4"/>
      <c r="G78" s="24"/>
      <c r="H78" s="28"/>
      <c r="I78" s="28"/>
      <c r="J78" s="28"/>
      <c r="K78" s="16"/>
      <c r="L78" s="10"/>
      <c r="M78" s="28"/>
      <c r="N78" s="28"/>
      <c r="O78" s="28"/>
      <c r="P78" s="5"/>
      <c r="Q78" s="5"/>
      <c r="R78" s="5"/>
      <c r="S78" s="5"/>
      <c r="W78" s="5"/>
      <c r="AA78" s="5"/>
    </row>
    <row r="79" spans="3:27" x14ac:dyDescent="0.25">
      <c r="C79" s="10"/>
      <c r="D79" s="24"/>
      <c r="E79" s="4"/>
      <c r="F79" s="4"/>
      <c r="G79" s="24"/>
      <c r="H79" s="28"/>
      <c r="I79" s="28"/>
      <c r="J79" s="28"/>
      <c r="K79" s="16"/>
      <c r="L79" s="10"/>
      <c r="M79" s="28"/>
      <c r="N79" s="28"/>
      <c r="O79" s="28"/>
    </row>
    <row r="80" spans="3:27" x14ac:dyDescent="0.25">
      <c r="C80" s="10"/>
      <c r="D80" s="24"/>
      <c r="E80" s="4"/>
      <c r="F80" s="4"/>
      <c r="G80" s="24"/>
      <c r="H80" s="28"/>
      <c r="I80" s="28"/>
      <c r="J80" s="28"/>
      <c r="K80" s="16"/>
      <c r="L80" s="10"/>
      <c r="M80" s="28"/>
      <c r="N80" s="28"/>
      <c r="O80" s="28"/>
    </row>
    <row r="81" spans="3:27" x14ac:dyDescent="0.25">
      <c r="C81" s="10"/>
      <c r="D81" s="24"/>
      <c r="E81" s="4"/>
      <c r="F81" s="4"/>
      <c r="G81" s="24"/>
      <c r="H81" s="28"/>
      <c r="I81" s="28"/>
      <c r="J81" s="28"/>
      <c r="K81" s="16"/>
      <c r="L81" s="10"/>
      <c r="M81" s="28"/>
      <c r="N81" s="28"/>
      <c r="O81" s="28"/>
    </row>
    <row r="82" spans="3:27" x14ac:dyDescent="0.25">
      <c r="C82" s="10"/>
      <c r="D82" s="24"/>
      <c r="E82" s="4"/>
      <c r="F82" s="4"/>
      <c r="G82" s="24"/>
      <c r="H82" s="28"/>
      <c r="I82" s="28"/>
      <c r="J82" s="28"/>
      <c r="K82" s="16"/>
      <c r="L82" s="10"/>
      <c r="M82" s="28"/>
      <c r="N82" s="28"/>
      <c r="O82" s="28"/>
    </row>
    <row r="83" spans="3:27" x14ac:dyDescent="0.25">
      <c r="C83" s="10"/>
      <c r="D83" s="24"/>
      <c r="E83" s="4"/>
      <c r="F83" s="4"/>
      <c r="G83" s="24"/>
      <c r="H83" s="28"/>
      <c r="I83" s="28"/>
      <c r="J83" s="28"/>
      <c r="K83" s="16"/>
      <c r="L83" s="10"/>
      <c r="M83" s="28"/>
      <c r="N83" s="28"/>
      <c r="O83" s="28"/>
    </row>
    <row r="84" spans="3:27" x14ac:dyDescent="0.25">
      <c r="C84" s="10"/>
      <c r="D84" s="24"/>
      <c r="E84" s="4"/>
      <c r="F84" s="4"/>
      <c r="G84" s="24"/>
      <c r="H84" s="28"/>
      <c r="I84" s="28"/>
      <c r="J84" s="28"/>
      <c r="K84" s="16"/>
      <c r="L84" s="10"/>
      <c r="M84" s="28"/>
      <c r="N84" s="28"/>
      <c r="O84" s="28"/>
    </row>
    <row r="85" spans="3:27" x14ac:dyDescent="0.25">
      <c r="C85" s="10"/>
      <c r="D85" s="24"/>
      <c r="E85" s="4"/>
      <c r="F85" s="4"/>
      <c r="G85" s="24"/>
      <c r="H85" s="28"/>
      <c r="I85" s="28"/>
      <c r="J85" s="28"/>
      <c r="K85" s="16"/>
      <c r="L85" s="10"/>
      <c r="M85" s="28"/>
      <c r="N85" s="28"/>
      <c r="O85" s="28"/>
    </row>
    <row r="86" spans="3:27" x14ac:dyDescent="0.25">
      <c r="C86" s="10"/>
      <c r="D86" s="24"/>
      <c r="E86" s="4"/>
      <c r="F86" s="4"/>
      <c r="G86" s="24"/>
      <c r="H86" s="28"/>
      <c r="I86" s="28"/>
      <c r="J86" s="28"/>
      <c r="K86" s="16"/>
      <c r="L86" s="10"/>
      <c r="M86" s="28"/>
      <c r="N86" s="28"/>
      <c r="O86" s="28"/>
    </row>
    <row r="87" spans="3:27" x14ac:dyDescent="0.25">
      <c r="C87" s="10"/>
      <c r="D87" s="24"/>
      <c r="E87" s="4"/>
      <c r="F87" s="4"/>
      <c r="G87" s="24"/>
      <c r="H87" s="28"/>
      <c r="I87" s="28"/>
      <c r="J87" s="28"/>
      <c r="K87" s="16"/>
      <c r="L87" s="10"/>
      <c r="M87" s="28"/>
      <c r="N87" s="28"/>
      <c r="O87" s="28"/>
    </row>
    <row r="88" spans="3:27" x14ac:dyDescent="0.25">
      <c r="C88" s="10"/>
      <c r="D88" s="24"/>
      <c r="E88" s="4"/>
      <c r="F88" s="4"/>
      <c r="G88" s="24"/>
      <c r="H88" s="28"/>
      <c r="I88" s="28"/>
      <c r="J88" s="28"/>
      <c r="K88" s="16"/>
      <c r="L88" s="10"/>
      <c r="M88" s="28"/>
      <c r="N88" s="28"/>
      <c r="O88" s="28"/>
    </row>
    <row r="89" spans="3:27" x14ac:dyDescent="0.25">
      <c r="C89" s="10"/>
      <c r="D89" s="24"/>
      <c r="E89" s="4"/>
      <c r="F89" s="4"/>
      <c r="G89" s="24"/>
      <c r="H89" s="28"/>
      <c r="I89" s="28"/>
      <c r="J89" s="28"/>
      <c r="K89" s="16"/>
      <c r="L89" s="10"/>
      <c r="M89" s="28"/>
      <c r="N89" s="28"/>
      <c r="O89" s="28"/>
    </row>
    <row r="90" spans="3:27" x14ac:dyDescent="0.25">
      <c r="C90" s="10"/>
      <c r="D90" s="24"/>
      <c r="E90" s="4"/>
      <c r="F90" s="4"/>
      <c r="G90" s="24"/>
      <c r="H90" s="28"/>
      <c r="I90" s="28"/>
      <c r="J90" s="28"/>
      <c r="K90" s="16"/>
      <c r="L90" s="10"/>
      <c r="M90" s="28"/>
      <c r="N90" s="28"/>
      <c r="O90" s="28"/>
      <c r="P90" s="5"/>
      <c r="Q90" s="5"/>
      <c r="R90" s="5"/>
      <c r="S90" s="5"/>
      <c r="W90" s="5"/>
      <c r="AA90" s="5"/>
    </row>
    <row r="91" spans="3:27" x14ac:dyDescent="0.25">
      <c r="C91" s="10"/>
      <c r="D91" s="24"/>
      <c r="E91" s="4"/>
      <c r="F91" s="4"/>
      <c r="G91" s="24"/>
      <c r="H91" s="28"/>
      <c r="I91" s="28"/>
      <c r="J91" s="28"/>
      <c r="K91" s="16"/>
      <c r="L91" s="10"/>
      <c r="M91" s="28"/>
      <c r="N91" s="28"/>
      <c r="O91" s="28"/>
    </row>
    <row r="92" spans="3:27" x14ac:dyDescent="0.25">
      <c r="C92" s="10"/>
      <c r="D92" s="24"/>
      <c r="E92" s="4"/>
      <c r="F92" s="4"/>
      <c r="G92" s="24"/>
      <c r="H92" s="28"/>
      <c r="I92" s="28"/>
      <c r="J92" s="28"/>
      <c r="K92" s="16"/>
      <c r="L92" s="10"/>
      <c r="M92" s="28"/>
      <c r="N92" s="28"/>
      <c r="O92" s="28"/>
    </row>
    <row r="93" spans="3:27" x14ac:dyDescent="0.25">
      <c r="C93" s="10"/>
      <c r="D93" s="24"/>
      <c r="E93" s="4"/>
      <c r="F93" s="4"/>
      <c r="G93" s="24"/>
      <c r="H93" s="28"/>
      <c r="I93" s="28"/>
      <c r="J93" s="28"/>
      <c r="K93" s="16"/>
      <c r="L93" s="10"/>
      <c r="M93" s="28"/>
      <c r="N93" s="28"/>
      <c r="O93" s="28"/>
    </row>
    <row r="94" spans="3:27" x14ac:dyDescent="0.25">
      <c r="C94" s="10"/>
      <c r="D94" s="24"/>
      <c r="E94" s="4"/>
      <c r="F94" s="4"/>
      <c r="G94" s="24"/>
      <c r="H94" s="28"/>
      <c r="I94" s="28"/>
      <c r="J94" s="28"/>
      <c r="K94" s="16"/>
      <c r="L94" s="10"/>
      <c r="M94" s="28"/>
      <c r="N94" s="28"/>
      <c r="O94" s="28"/>
      <c r="P94" s="5"/>
      <c r="Q94" s="5"/>
      <c r="R94" s="5"/>
      <c r="S94" s="5"/>
      <c r="W94" s="5"/>
      <c r="AA94" s="5"/>
    </row>
    <row r="95" spans="3:27" x14ac:dyDescent="0.25">
      <c r="C95" s="10"/>
      <c r="D95" s="24"/>
      <c r="E95" s="4"/>
      <c r="F95" s="4"/>
      <c r="G95" s="24"/>
      <c r="H95" s="28"/>
      <c r="I95" s="28"/>
      <c r="J95" s="28"/>
      <c r="K95" s="16"/>
      <c r="L95" s="10"/>
      <c r="M95" s="28"/>
      <c r="N95" s="28"/>
      <c r="O95" s="28"/>
      <c r="P95" s="5"/>
      <c r="Q95" s="5"/>
      <c r="R95" s="5"/>
      <c r="S95" s="5"/>
      <c r="W95" s="5"/>
      <c r="AA95" s="5"/>
    </row>
    <row r="96" spans="3:27" x14ac:dyDescent="0.25">
      <c r="C96" s="10"/>
      <c r="D96" s="24"/>
      <c r="E96" s="4"/>
      <c r="F96" s="4"/>
      <c r="G96" s="24"/>
      <c r="H96" s="28"/>
      <c r="I96" s="28"/>
      <c r="J96" s="28"/>
      <c r="K96" s="16"/>
      <c r="L96" s="10"/>
      <c r="M96" s="28"/>
      <c r="N96" s="28"/>
      <c r="O96" s="28"/>
    </row>
    <row r="97" spans="3:27" x14ac:dyDescent="0.25">
      <c r="C97" s="10"/>
      <c r="D97" s="24"/>
      <c r="E97" s="4"/>
      <c r="F97" s="4"/>
      <c r="G97" s="24"/>
      <c r="H97" s="28"/>
      <c r="I97" s="28"/>
      <c r="J97" s="28"/>
      <c r="K97" s="16"/>
      <c r="L97" s="10"/>
      <c r="M97" s="28"/>
      <c r="N97" s="28"/>
      <c r="O97" s="28"/>
    </row>
    <row r="98" spans="3:27" x14ac:dyDescent="0.25">
      <c r="C98" s="10"/>
      <c r="D98" s="24"/>
      <c r="E98" s="4"/>
      <c r="F98" s="4"/>
      <c r="G98" s="24"/>
      <c r="H98" s="28"/>
      <c r="I98" s="28"/>
      <c r="J98" s="28"/>
      <c r="K98" s="16"/>
      <c r="L98" s="10"/>
      <c r="M98" s="28"/>
      <c r="N98" s="28"/>
      <c r="O98" s="28"/>
    </row>
    <row r="99" spans="3:27" x14ac:dyDescent="0.25">
      <c r="C99" s="10"/>
      <c r="D99" s="24"/>
      <c r="E99" s="4"/>
      <c r="F99" s="4"/>
      <c r="G99" s="24"/>
      <c r="H99" s="28"/>
      <c r="I99" s="28"/>
      <c r="J99" s="28"/>
      <c r="K99" s="16"/>
      <c r="L99" s="10"/>
      <c r="M99" s="28"/>
      <c r="N99" s="28"/>
      <c r="O99" s="28"/>
    </row>
    <row r="100" spans="3:27" x14ac:dyDescent="0.25">
      <c r="C100" s="10"/>
      <c r="D100" s="24"/>
      <c r="E100" s="4"/>
      <c r="F100" s="4"/>
      <c r="G100" s="24"/>
      <c r="H100" s="28"/>
      <c r="I100" s="28"/>
      <c r="J100" s="28"/>
      <c r="K100" s="16"/>
      <c r="L100" s="10"/>
      <c r="M100" s="28"/>
      <c r="N100" s="28"/>
      <c r="O100" s="28"/>
    </row>
    <row r="101" spans="3:27" x14ac:dyDescent="0.25">
      <c r="C101" s="10"/>
      <c r="D101" s="24"/>
      <c r="E101" s="4"/>
      <c r="F101" s="4"/>
      <c r="G101" s="24"/>
      <c r="H101" s="28"/>
      <c r="I101" s="28"/>
      <c r="J101" s="28"/>
      <c r="K101" s="16"/>
      <c r="L101" s="10"/>
      <c r="M101" s="28"/>
      <c r="N101" s="28"/>
      <c r="O101" s="28"/>
    </row>
    <row r="102" spans="3:27" x14ac:dyDescent="0.25">
      <c r="C102" s="10"/>
      <c r="D102" s="24"/>
      <c r="E102" s="4"/>
      <c r="F102" s="4"/>
      <c r="G102" s="24"/>
      <c r="H102" s="28"/>
      <c r="I102" s="28"/>
      <c r="J102" s="28"/>
      <c r="K102" s="16"/>
      <c r="L102" s="10"/>
      <c r="M102" s="28"/>
      <c r="N102" s="28"/>
      <c r="O102" s="28"/>
      <c r="P102" s="5"/>
      <c r="Q102" s="5"/>
      <c r="R102" s="5"/>
      <c r="S102" s="5"/>
      <c r="W102" s="5"/>
      <c r="AA102" s="5"/>
    </row>
    <row r="103" spans="3:27" x14ac:dyDescent="0.25">
      <c r="C103" s="10"/>
      <c r="D103" s="24"/>
      <c r="E103" s="4"/>
      <c r="F103" s="4"/>
      <c r="G103" s="24"/>
      <c r="H103" s="28"/>
      <c r="I103" s="28"/>
      <c r="J103" s="28"/>
      <c r="K103" s="16"/>
      <c r="L103" s="10"/>
      <c r="M103" s="28"/>
      <c r="N103" s="28"/>
      <c r="O103" s="28"/>
    </row>
    <row r="104" spans="3:27" x14ac:dyDescent="0.25">
      <c r="C104" s="10"/>
      <c r="D104" s="24"/>
      <c r="E104" s="4"/>
      <c r="F104" s="4"/>
      <c r="G104" s="24"/>
      <c r="H104" s="28"/>
      <c r="I104" s="28"/>
      <c r="J104" s="28"/>
      <c r="K104" s="16"/>
      <c r="L104" s="10"/>
      <c r="M104" s="28"/>
      <c r="N104" s="28"/>
      <c r="O104" s="28"/>
    </row>
    <row r="105" spans="3:27" x14ac:dyDescent="0.25">
      <c r="C105" s="10"/>
      <c r="D105" s="24"/>
      <c r="E105" s="4"/>
      <c r="F105" s="4"/>
      <c r="G105" s="24"/>
      <c r="H105" s="28"/>
      <c r="I105" s="28"/>
      <c r="J105" s="28"/>
      <c r="K105" s="16"/>
      <c r="L105" s="10"/>
      <c r="M105" s="28"/>
      <c r="N105" s="28"/>
      <c r="O105" s="28"/>
    </row>
    <row r="106" spans="3:27" x14ac:dyDescent="0.25">
      <c r="C106" s="10"/>
      <c r="D106" s="24"/>
      <c r="E106" s="4"/>
      <c r="F106" s="4"/>
      <c r="G106" s="24"/>
      <c r="H106" s="28"/>
      <c r="I106" s="28"/>
      <c r="J106" s="28"/>
      <c r="K106" s="16"/>
      <c r="L106" s="10"/>
      <c r="M106" s="28"/>
      <c r="N106" s="28"/>
      <c r="O106" s="28"/>
      <c r="P106" s="5"/>
      <c r="Q106" s="5"/>
      <c r="R106" s="5"/>
      <c r="S106" s="5"/>
      <c r="W106" s="5"/>
      <c r="AA106" s="5"/>
    </row>
    <row r="107" spans="3:27" x14ac:dyDescent="0.25">
      <c r="C107" s="10"/>
      <c r="D107" s="24"/>
      <c r="E107" s="4"/>
      <c r="F107" s="4"/>
      <c r="G107" s="24"/>
      <c r="H107" s="28"/>
      <c r="I107" s="28"/>
      <c r="J107" s="28"/>
      <c r="K107" s="16"/>
      <c r="L107" s="10"/>
      <c r="M107" s="28"/>
      <c r="N107" s="28"/>
      <c r="O107" s="28"/>
    </row>
    <row r="108" spans="3:27" x14ac:dyDescent="0.25">
      <c r="C108" s="10"/>
      <c r="D108" s="24"/>
      <c r="E108" s="4"/>
      <c r="F108" s="4"/>
      <c r="G108" s="24"/>
      <c r="H108" s="28"/>
      <c r="I108" s="28"/>
      <c r="J108" s="28"/>
      <c r="K108" s="16"/>
      <c r="L108" s="10"/>
      <c r="M108" s="28"/>
      <c r="N108" s="28"/>
      <c r="O108" s="28"/>
    </row>
    <row r="109" spans="3:27" x14ac:dyDescent="0.25">
      <c r="C109" s="10"/>
      <c r="D109" s="24"/>
      <c r="E109" s="4"/>
      <c r="F109" s="4"/>
      <c r="G109" s="24"/>
      <c r="H109" s="28"/>
      <c r="I109" s="28"/>
      <c r="J109" s="28"/>
      <c r="K109" s="16"/>
      <c r="L109" s="10"/>
      <c r="M109" s="28"/>
      <c r="N109" s="28"/>
      <c r="O109" s="28"/>
    </row>
    <row r="110" spans="3:27" x14ac:dyDescent="0.25">
      <c r="C110" s="10"/>
      <c r="D110" s="24"/>
      <c r="E110" s="4"/>
      <c r="F110" s="4"/>
      <c r="G110" s="24"/>
      <c r="H110" s="28"/>
      <c r="I110" s="28"/>
      <c r="J110" s="28"/>
      <c r="K110" s="16"/>
      <c r="L110" s="10"/>
      <c r="M110" s="28"/>
      <c r="N110" s="28"/>
      <c r="O110" s="28"/>
    </row>
    <row r="111" spans="3:27" x14ac:dyDescent="0.25">
      <c r="C111" s="10"/>
      <c r="D111" s="24"/>
      <c r="E111" s="4"/>
      <c r="F111" s="4"/>
      <c r="G111" s="24"/>
      <c r="H111" s="28"/>
      <c r="I111" s="28"/>
      <c r="J111" s="28"/>
      <c r="K111" s="16"/>
      <c r="L111" s="10"/>
      <c r="M111" s="28"/>
      <c r="N111" s="28"/>
      <c r="O111" s="28"/>
    </row>
    <row r="112" spans="3:27" x14ac:dyDescent="0.25">
      <c r="C112" s="10"/>
      <c r="D112" s="24"/>
      <c r="E112" s="4"/>
      <c r="F112" s="4"/>
      <c r="G112" s="24"/>
      <c r="H112" s="28"/>
      <c r="I112" s="28"/>
      <c r="J112" s="28"/>
      <c r="K112" s="16"/>
      <c r="L112" s="10"/>
      <c r="M112" s="28"/>
      <c r="N112" s="28"/>
      <c r="O112" s="28"/>
    </row>
    <row r="113" spans="3:15" x14ac:dyDescent="0.25">
      <c r="C113" s="10"/>
      <c r="D113" s="24"/>
      <c r="E113" s="4"/>
      <c r="F113" s="4"/>
      <c r="G113" s="24"/>
      <c r="H113" s="28"/>
      <c r="I113" s="28"/>
      <c r="J113" s="28"/>
      <c r="K113" s="16"/>
      <c r="L113" s="10"/>
      <c r="M113" s="28"/>
      <c r="N113" s="28"/>
      <c r="O113" s="28"/>
    </row>
    <row r="114" spans="3:15" x14ac:dyDescent="0.25">
      <c r="C114" s="10"/>
      <c r="D114" s="24"/>
      <c r="E114" s="4"/>
      <c r="F114" s="4"/>
      <c r="G114" s="24"/>
      <c r="H114" s="28"/>
      <c r="I114" s="28"/>
      <c r="J114" s="28"/>
      <c r="K114" s="16"/>
      <c r="L114" s="10"/>
      <c r="M114" s="28"/>
      <c r="N114" s="28"/>
      <c r="O114" s="28"/>
    </row>
    <row r="115" spans="3:15" x14ac:dyDescent="0.25">
      <c r="C115" s="10"/>
      <c r="D115" s="24"/>
      <c r="E115" s="4"/>
      <c r="F115" s="4"/>
      <c r="G115" s="24"/>
      <c r="H115" s="28"/>
      <c r="I115" s="28"/>
      <c r="J115" s="28"/>
      <c r="K115" s="16"/>
      <c r="L115" s="10"/>
      <c r="M115" s="28"/>
      <c r="N115" s="28"/>
      <c r="O115" s="28"/>
    </row>
    <row r="116" spans="3:15" x14ac:dyDescent="0.25">
      <c r="C116" s="10"/>
      <c r="D116" s="24"/>
      <c r="E116" s="4"/>
      <c r="F116" s="4"/>
      <c r="G116" s="24"/>
      <c r="H116" s="28"/>
      <c r="I116" s="28"/>
      <c r="J116" s="28"/>
      <c r="K116" s="16"/>
      <c r="L116" s="10"/>
      <c r="M116" s="28"/>
      <c r="N116" s="28"/>
      <c r="O116" s="28"/>
    </row>
    <row r="117" spans="3:15" x14ac:dyDescent="0.25">
      <c r="C117" s="10"/>
      <c r="D117" s="24"/>
      <c r="E117" s="4"/>
      <c r="F117" s="4"/>
      <c r="G117" s="24"/>
      <c r="H117" s="28"/>
      <c r="I117" s="28"/>
      <c r="J117" s="28"/>
      <c r="K117" s="16"/>
      <c r="L117" s="10"/>
      <c r="M117" s="28"/>
      <c r="N117" s="28"/>
      <c r="O117" s="28"/>
    </row>
    <row r="118" spans="3:15" x14ac:dyDescent="0.25">
      <c r="C118" s="10"/>
      <c r="D118" s="24"/>
      <c r="E118" s="4"/>
      <c r="F118" s="4"/>
      <c r="G118" s="24"/>
      <c r="H118" s="28"/>
      <c r="I118" s="28"/>
      <c r="J118" s="28"/>
      <c r="K118" s="16"/>
      <c r="L118" s="10"/>
      <c r="M118" s="28"/>
      <c r="N118" s="28"/>
      <c r="O118" s="28"/>
    </row>
    <row r="119" spans="3:15" x14ac:dyDescent="0.25">
      <c r="C119" s="10"/>
      <c r="D119" s="24"/>
      <c r="E119" s="4"/>
      <c r="F119" s="4"/>
      <c r="G119" s="24"/>
      <c r="H119" s="28"/>
      <c r="I119" s="28"/>
      <c r="J119" s="28"/>
      <c r="K119" s="16"/>
      <c r="L119" s="10"/>
      <c r="M119" s="28"/>
      <c r="N119" s="28"/>
      <c r="O119" s="28"/>
    </row>
    <row r="120" spans="3:15" x14ac:dyDescent="0.25">
      <c r="C120" s="10"/>
      <c r="D120" s="24"/>
      <c r="E120" s="4"/>
      <c r="F120" s="4"/>
      <c r="G120" s="24"/>
      <c r="H120" s="28"/>
      <c r="I120" s="28"/>
      <c r="J120" s="28"/>
      <c r="K120" s="16"/>
      <c r="L120" s="10"/>
      <c r="M120" s="28"/>
      <c r="N120" s="28"/>
      <c r="O120" s="28"/>
    </row>
    <row r="121" spans="3:15" x14ac:dyDescent="0.25">
      <c r="C121" s="10"/>
      <c r="D121" s="24"/>
      <c r="E121" s="4"/>
      <c r="F121" s="4"/>
      <c r="G121" s="24"/>
      <c r="H121" s="28"/>
      <c r="I121" s="28"/>
      <c r="J121" s="28"/>
      <c r="K121" s="16"/>
      <c r="L121" s="10"/>
      <c r="M121" s="28"/>
      <c r="N121" s="28"/>
      <c r="O121" s="28"/>
    </row>
    <row r="122" spans="3:15" x14ac:dyDescent="0.25">
      <c r="C122" s="10"/>
      <c r="D122" s="24"/>
      <c r="E122" s="4"/>
      <c r="F122" s="4"/>
      <c r="G122" s="24"/>
      <c r="H122" s="28"/>
      <c r="I122" s="28"/>
      <c r="J122" s="28"/>
      <c r="K122" s="16"/>
      <c r="L122" s="10"/>
      <c r="M122" s="28"/>
      <c r="N122" s="28"/>
      <c r="O122" s="28"/>
    </row>
    <row r="123" spans="3:15" x14ac:dyDescent="0.25">
      <c r="C123" s="10"/>
      <c r="D123" s="24"/>
      <c r="E123" s="4"/>
      <c r="F123" s="4"/>
      <c r="G123" s="24"/>
      <c r="H123" s="28"/>
      <c r="I123" s="28"/>
      <c r="J123" s="28"/>
      <c r="K123" s="16"/>
      <c r="L123" s="10"/>
      <c r="M123" s="28"/>
      <c r="N123" s="28"/>
      <c r="O123" s="28"/>
    </row>
    <row r="124" spans="3:15" x14ac:dyDescent="0.25">
      <c r="C124" s="10"/>
      <c r="D124" s="24"/>
      <c r="E124" s="4"/>
      <c r="F124" s="4"/>
      <c r="G124" s="24"/>
      <c r="H124" s="28"/>
      <c r="I124" s="28"/>
      <c r="J124" s="28"/>
      <c r="K124" s="16"/>
      <c r="L124" s="10"/>
      <c r="M124" s="28"/>
      <c r="N124" s="28"/>
      <c r="O124" s="28"/>
    </row>
    <row r="125" spans="3:15" x14ac:dyDescent="0.25">
      <c r="C125" s="10"/>
      <c r="D125" s="24"/>
      <c r="E125" s="4"/>
      <c r="F125" s="4"/>
      <c r="G125" s="24"/>
      <c r="H125" s="28"/>
      <c r="I125" s="28"/>
      <c r="J125" s="28"/>
      <c r="K125" s="16"/>
      <c r="L125" s="10"/>
      <c r="M125" s="28"/>
      <c r="N125" s="28"/>
      <c r="O125" s="28"/>
    </row>
    <row r="126" spans="3:15" x14ac:dyDescent="0.25">
      <c r="C126" s="10"/>
      <c r="D126" s="24"/>
      <c r="E126" s="4"/>
      <c r="F126" s="4"/>
      <c r="G126" s="24"/>
      <c r="H126" s="28"/>
      <c r="I126" s="28"/>
      <c r="J126" s="28"/>
      <c r="K126" s="16"/>
      <c r="L126" s="10"/>
      <c r="M126" s="28"/>
      <c r="N126" s="28"/>
      <c r="O126" s="28"/>
    </row>
    <row r="127" spans="3:15" x14ac:dyDescent="0.25">
      <c r="C127" s="10"/>
      <c r="D127" s="24"/>
      <c r="E127" s="4"/>
      <c r="F127" s="4"/>
      <c r="G127" s="24"/>
      <c r="H127" s="28"/>
      <c r="I127" s="28"/>
      <c r="J127" s="28"/>
      <c r="K127" s="16"/>
      <c r="L127" s="10"/>
      <c r="M127" s="28"/>
      <c r="N127" s="28"/>
      <c r="O127" s="28"/>
    </row>
    <row r="128" spans="3:15" x14ac:dyDescent="0.25">
      <c r="C128" s="10"/>
      <c r="D128" s="24"/>
      <c r="E128" s="4"/>
      <c r="F128" s="4"/>
      <c r="G128" s="24"/>
      <c r="H128" s="28"/>
      <c r="I128" s="28"/>
      <c r="J128" s="28"/>
      <c r="K128" s="16"/>
      <c r="L128" s="10"/>
      <c r="M128" s="28"/>
      <c r="N128" s="28"/>
      <c r="O128" s="28"/>
    </row>
    <row r="129" spans="3:15" x14ac:dyDescent="0.25">
      <c r="C129" s="10"/>
      <c r="D129" s="24"/>
      <c r="E129" s="4"/>
      <c r="F129" s="4"/>
      <c r="G129" s="24"/>
      <c r="H129" s="28"/>
      <c r="I129" s="28"/>
      <c r="J129" s="28"/>
      <c r="K129" s="16"/>
      <c r="L129" s="10"/>
      <c r="M129" s="28"/>
      <c r="N129" s="28"/>
      <c r="O129" s="28"/>
    </row>
    <row r="130" spans="3:15" x14ac:dyDescent="0.25">
      <c r="C130" s="10"/>
      <c r="D130" s="24"/>
      <c r="E130" s="4"/>
      <c r="F130" s="4"/>
      <c r="G130" s="24"/>
      <c r="H130" s="28"/>
      <c r="I130" s="28"/>
      <c r="J130" s="28"/>
      <c r="K130" s="16"/>
      <c r="L130" s="10"/>
      <c r="M130" s="28"/>
      <c r="N130" s="28"/>
      <c r="O130" s="28"/>
    </row>
    <row r="131" spans="3:15" x14ac:dyDescent="0.25">
      <c r="C131" s="10"/>
      <c r="D131" s="24"/>
      <c r="E131" s="4"/>
      <c r="F131" s="4"/>
      <c r="G131" s="24"/>
      <c r="H131" s="28"/>
      <c r="I131" s="28"/>
      <c r="J131" s="28"/>
      <c r="K131" s="16"/>
      <c r="L131" s="10"/>
      <c r="M131" s="28"/>
      <c r="N131" s="28"/>
      <c r="O131" s="28"/>
    </row>
    <row r="132" spans="3:15" x14ac:dyDescent="0.25">
      <c r="C132" s="10"/>
      <c r="D132" s="24"/>
      <c r="E132" s="4"/>
      <c r="F132" s="4"/>
      <c r="G132" s="24"/>
      <c r="H132" s="28"/>
      <c r="I132" s="28"/>
      <c r="J132" s="28"/>
      <c r="K132" s="16"/>
      <c r="L132" s="10"/>
      <c r="M132" s="28"/>
      <c r="N132" s="28"/>
      <c r="O132" s="28"/>
    </row>
    <row r="133" spans="3:15" x14ac:dyDescent="0.25">
      <c r="C133" s="10"/>
      <c r="D133" s="24"/>
      <c r="E133" s="4"/>
      <c r="F133" s="4"/>
      <c r="G133" s="24"/>
      <c r="H133" s="28"/>
      <c r="I133" s="28"/>
      <c r="J133" s="28"/>
      <c r="K133" s="16"/>
      <c r="L133" s="10"/>
      <c r="M133" s="28"/>
      <c r="N133" s="28"/>
      <c r="O133" s="28"/>
    </row>
    <row r="134" spans="3:15" x14ac:dyDescent="0.25">
      <c r="C134" s="10"/>
      <c r="D134" s="24"/>
      <c r="E134" s="4"/>
      <c r="F134" s="4"/>
      <c r="G134" s="24"/>
      <c r="H134" s="28"/>
      <c r="I134" s="28"/>
      <c r="J134" s="28"/>
      <c r="K134" s="16"/>
      <c r="L134" s="10"/>
      <c r="M134" s="28"/>
      <c r="N134" s="28"/>
      <c r="O134" s="28"/>
    </row>
    <row r="135" spans="3:15" x14ac:dyDescent="0.25">
      <c r="C135" s="10"/>
      <c r="D135" s="24"/>
      <c r="E135" s="4"/>
      <c r="F135" s="4"/>
      <c r="G135" s="24"/>
      <c r="H135" s="28"/>
      <c r="I135" s="28"/>
      <c r="J135" s="28"/>
      <c r="K135" s="16"/>
      <c r="L135" s="10"/>
      <c r="M135" s="28"/>
      <c r="N135" s="28"/>
      <c r="O135" s="28"/>
    </row>
    <row r="136" spans="3:15" x14ac:dyDescent="0.25">
      <c r="C136" s="10"/>
      <c r="D136" s="24"/>
      <c r="E136" s="4"/>
      <c r="F136" s="4"/>
      <c r="G136" s="24"/>
      <c r="H136" s="28"/>
      <c r="I136" s="28"/>
      <c r="J136" s="28"/>
      <c r="K136" s="16"/>
      <c r="L136" s="10"/>
      <c r="M136" s="28"/>
      <c r="N136" s="28"/>
      <c r="O136" s="28"/>
    </row>
    <row r="137" spans="3:15" x14ac:dyDescent="0.25">
      <c r="C137" s="10"/>
      <c r="D137" s="24"/>
      <c r="E137" s="4"/>
      <c r="F137" s="4"/>
      <c r="G137" s="24"/>
      <c r="H137" s="28"/>
      <c r="I137" s="28"/>
      <c r="J137" s="28"/>
      <c r="K137" s="16"/>
      <c r="L137" s="10"/>
      <c r="M137" s="28"/>
      <c r="N137" s="28"/>
      <c r="O137" s="28"/>
    </row>
    <row r="138" spans="3:15" x14ac:dyDescent="0.25">
      <c r="C138" s="10"/>
      <c r="D138" s="24"/>
      <c r="E138" s="4"/>
      <c r="F138" s="4"/>
      <c r="G138" s="24"/>
      <c r="H138" s="28"/>
      <c r="I138" s="28"/>
      <c r="J138" s="28"/>
      <c r="K138" s="16"/>
      <c r="L138" s="10"/>
      <c r="M138" s="28"/>
      <c r="N138" s="28"/>
      <c r="O138" s="28"/>
    </row>
    <row r="139" spans="3:15" x14ac:dyDescent="0.25">
      <c r="C139" s="10"/>
      <c r="D139" s="24"/>
      <c r="E139" s="4"/>
      <c r="F139" s="4"/>
      <c r="G139" s="24"/>
      <c r="H139" s="28"/>
      <c r="I139" s="28"/>
      <c r="J139" s="28"/>
      <c r="K139" s="16"/>
      <c r="L139" s="10"/>
      <c r="M139" s="28"/>
      <c r="N139" s="28"/>
      <c r="O139" s="28"/>
    </row>
    <row r="140" spans="3:15" x14ac:dyDescent="0.25">
      <c r="C140" s="10"/>
      <c r="D140" s="24"/>
      <c r="E140" s="4"/>
      <c r="F140" s="4"/>
      <c r="G140" s="24"/>
      <c r="H140" s="28"/>
      <c r="I140" s="28"/>
      <c r="J140" s="28"/>
      <c r="K140" s="16"/>
      <c r="L140" s="10"/>
      <c r="M140" s="28"/>
      <c r="N140" s="28"/>
      <c r="O140" s="28"/>
    </row>
    <row r="141" spans="3:15" x14ac:dyDescent="0.25">
      <c r="C141" s="10"/>
      <c r="D141" s="24"/>
      <c r="E141" s="4"/>
      <c r="F141" s="4"/>
      <c r="G141" s="24"/>
      <c r="H141" s="28"/>
      <c r="I141" s="28"/>
      <c r="J141" s="28"/>
      <c r="K141" s="16"/>
      <c r="L141" s="10"/>
      <c r="M141" s="28"/>
      <c r="N141" s="28"/>
      <c r="O141" s="28"/>
    </row>
    <row r="142" spans="3:15" x14ac:dyDescent="0.25">
      <c r="C142" s="10"/>
      <c r="D142" s="24"/>
      <c r="E142" s="4"/>
      <c r="F142" s="4"/>
      <c r="G142" s="24"/>
      <c r="H142" s="28"/>
      <c r="I142" s="28"/>
      <c r="J142" s="28"/>
      <c r="K142" s="16"/>
      <c r="L142" s="10"/>
      <c r="M142" s="28"/>
      <c r="N142" s="28"/>
      <c r="O142" s="28"/>
    </row>
    <row r="143" spans="3:15" x14ac:dyDescent="0.25">
      <c r="C143" s="10"/>
      <c r="D143" s="24"/>
      <c r="E143" s="4"/>
      <c r="F143" s="4"/>
      <c r="G143" s="24"/>
      <c r="H143" s="28"/>
      <c r="I143" s="28"/>
      <c r="J143" s="28"/>
      <c r="K143" s="16"/>
      <c r="L143" s="10"/>
      <c r="M143" s="28"/>
      <c r="N143" s="28"/>
      <c r="O143" s="28"/>
    </row>
    <row r="144" spans="3:15" x14ac:dyDescent="0.25">
      <c r="C144" s="10"/>
      <c r="D144" s="24"/>
      <c r="E144" s="4"/>
      <c r="F144" s="4"/>
      <c r="G144" s="24"/>
      <c r="H144" s="28"/>
      <c r="I144" s="28"/>
      <c r="J144" s="28"/>
      <c r="K144" s="16"/>
      <c r="L144" s="10"/>
      <c r="M144" s="28"/>
      <c r="N144" s="28"/>
      <c r="O144" s="28"/>
    </row>
    <row r="145" spans="3:27" x14ac:dyDescent="0.25">
      <c r="C145" s="10"/>
      <c r="D145" s="24"/>
      <c r="E145" s="4"/>
      <c r="F145" s="4"/>
      <c r="G145" s="24"/>
      <c r="H145" s="28"/>
      <c r="I145" s="28"/>
      <c r="J145" s="28"/>
      <c r="K145" s="16"/>
      <c r="L145" s="10"/>
      <c r="M145" s="28"/>
      <c r="N145" s="28"/>
      <c r="O145" s="28"/>
    </row>
    <row r="146" spans="3:27" x14ac:dyDescent="0.25">
      <c r="C146" s="10"/>
      <c r="D146" s="24"/>
      <c r="E146" s="4"/>
      <c r="F146" s="4"/>
      <c r="G146" s="24"/>
      <c r="H146" s="28"/>
      <c r="I146" s="28"/>
      <c r="J146" s="28"/>
      <c r="K146" s="16"/>
      <c r="L146" s="10"/>
      <c r="M146" s="28"/>
      <c r="N146" s="28"/>
      <c r="O146" s="28"/>
    </row>
    <row r="147" spans="3:27" x14ac:dyDescent="0.25">
      <c r="C147" s="10"/>
      <c r="D147" s="24"/>
      <c r="E147" s="4"/>
      <c r="F147" s="4"/>
      <c r="G147" s="24"/>
      <c r="H147" s="28"/>
      <c r="I147" s="28"/>
      <c r="J147" s="28"/>
      <c r="K147" s="16"/>
      <c r="L147" s="10"/>
      <c r="M147" s="28"/>
      <c r="N147" s="28"/>
      <c r="O147" s="28"/>
    </row>
    <row r="148" spans="3:27" x14ac:dyDescent="0.25">
      <c r="C148" s="10"/>
      <c r="D148" s="24"/>
      <c r="E148" s="4"/>
      <c r="F148" s="4"/>
      <c r="G148" s="24"/>
      <c r="H148" s="28"/>
      <c r="I148" s="28"/>
      <c r="J148" s="28"/>
      <c r="K148" s="16"/>
      <c r="L148" s="10"/>
      <c r="M148" s="28"/>
      <c r="N148" s="28"/>
      <c r="O148" s="28"/>
    </row>
    <row r="149" spans="3:27" x14ac:dyDescent="0.25">
      <c r="C149" s="10"/>
      <c r="D149" s="24"/>
      <c r="E149" s="4"/>
      <c r="F149" s="4"/>
      <c r="G149" s="24"/>
      <c r="H149" s="28"/>
      <c r="I149" s="28"/>
      <c r="J149" s="28"/>
      <c r="K149" s="16"/>
      <c r="L149" s="10"/>
      <c r="M149" s="28"/>
      <c r="N149" s="28"/>
      <c r="O149" s="28"/>
    </row>
    <row r="150" spans="3:27" x14ac:dyDescent="0.25">
      <c r="C150" s="10"/>
      <c r="D150" s="24"/>
      <c r="E150" s="4"/>
      <c r="F150" s="4"/>
      <c r="G150" s="24"/>
      <c r="H150" s="28"/>
      <c r="I150" s="28"/>
      <c r="J150" s="28"/>
      <c r="K150" s="16"/>
      <c r="L150" s="10"/>
      <c r="M150" s="28"/>
      <c r="N150" s="28"/>
      <c r="O150" s="28"/>
    </row>
    <row r="151" spans="3:27" x14ac:dyDescent="0.25">
      <c r="C151" s="10"/>
      <c r="D151" s="24"/>
      <c r="E151" s="4"/>
      <c r="F151" s="4"/>
      <c r="G151" s="24"/>
      <c r="H151" s="28"/>
      <c r="I151" s="28"/>
      <c r="J151" s="28"/>
      <c r="K151" s="16"/>
      <c r="L151" s="10"/>
      <c r="M151" s="28"/>
      <c r="N151" s="28"/>
      <c r="O151" s="28"/>
    </row>
    <row r="152" spans="3:27" x14ac:dyDescent="0.25">
      <c r="C152" s="10"/>
      <c r="D152" s="24"/>
      <c r="E152" s="4"/>
      <c r="F152" s="4"/>
      <c r="G152" s="24"/>
      <c r="H152" s="28"/>
      <c r="I152" s="28"/>
      <c r="J152" s="28"/>
      <c r="K152" s="16"/>
      <c r="L152" s="10"/>
      <c r="M152" s="28"/>
      <c r="N152" s="28"/>
      <c r="O152" s="28"/>
    </row>
    <row r="153" spans="3:27" x14ac:dyDescent="0.25">
      <c r="C153" s="10"/>
      <c r="D153" s="24"/>
      <c r="E153" s="4"/>
      <c r="F153" s="4"/>
      <c r="G153" s="24"/>
      <c r="H153" s="28"/>
      <c r="I153" s="28"/>
      <c r="J153" s="28"/>
      <c r="K153" s="16"/>
      <c r="L153" s="10"/>
      <c r="M153" s="28"/>
      <c r="N153" s="28"/>
      <c r="O153" s="28"/>
    </row>
    <row r="154" spans="3:27" x14ac:dyDescent="0.25">
      <c r="C154" s="10"/>
      <c r="D154" s="24"/>
      <c r="E154" s="4"/>
      <c r="F154" s="4"/>
      <c r="G154" s="24"/>
      <c r="H154" s="28"/>
      <c r="I154" s="28"/>
      <c r="J154" s="28"/>
      <c r="K154" s="16"/>
      <c r="L154" s="10"/>
      <c r="M154" s="28"/>
      <c r="N154" s="28"/>
      <c r="O154" s="28"/>
    </row>
    <row r="155" spans="3:27" x14ac:dyDescent="0.25">
      <c r="C155" s="10"/>
      <c r="D155" s="24"/>
      <c r="E155" s="4"/>
      <c r="F155" s="4"/>
      <c r="G155" s="24"/>
      <c r="H155" s="28"/>
      <c r="I155" s="28"/>
      <c r="J155" s="28"/>
      <c r="K155" s="16"/>
      <c r="L155" s="10"/>
      <c r="M155" s="28"/>
      <c r="N155" s="28"/>
      <c r="O155" s="28"/>
    </row>
    <row r="156" spans="3:27" x14ac:dyDescent="0.25">
      <c r="C156" s="10"/>
      <c r="D156" s="24"/>
      <c r="E156" s="4"/>
      <c r="F156" s="4"/>
      <c r="G156" s="24"/>
      <c r="H156" s="28"/>
      <c r="I156" s="28"/>
      <c r="J156" s="28"/>
      <c r="K156" s="16"/>
      <c r="L156" s="10"/>
      <c r="M156" s="28"/>
      <c r="N156" s="28"/>
      <c r="O156" s="28"/>
    </row>
    <row r="157" spans="3:27" x14ac:dyDescent="0.25">
      <c r="C157" s="10"/>
      <c r="D157" s="24"/>
      <c r="E157" s="4"/>
      <c r="F157" s="4"/>
      <c r="G157" s="24"/>
      <c r="H157" s="28"/>
      <c r="I157" s="28"/>
      <c r="J157" s="28"/>
      <c r="K157" s="16"/>
      <c r="L157" s="10"/>
      <c r="M157" s="28"/>
      <c r="N157" s="28"/>
      <c r="O157" s="28"/>
      <c r="P157" s="5"/>
      <c r="Q157" s="5"/>
      <c r="R157" s="5"/>
      <c r="S157" s="5"/>
      <c r="W157" s="5"/>
      <c r="AA157" s="5"/>
    </row>
    <row r="158" spans="3:27" x14ac:dyDescent="0.25">
      <c r="C158" s="10"/>
      <c r="D158" s="24"/>
      <c r="E158" s="4"/>
      <c r="F158" s="4"/>
      <c r="G158" s="24"/>
      <c r="H158" s="28"/>
      <c r="I158" s="28"/>
      <c r="J158" s="28"/>
      <c r="K158" s="16"/>
      <c r="L158" s="10"/>
      <c r="M158" s="28"/>
      <c r="N158" s="28"/>
      <c r="O158" s="28"/>
    </row>
    <row r="159" spans="3:27" x14ac:dyDescent="0.25">
      <c r="C159" s="10"/>
      <c r="D159" s="24"/>
      <c r="E159" s="4"/>
      <c r="F159" s="4"/>
      <c r="G159" s="24"/>
      <c r="H159" s="28"/>
      <c r="I159" s="28"/>
      <c r="J159" s="28"/>
      <c r="K159" s="16"/>
      <c r="L159" s="10"/>
      <c r="M159" s="28"/>
      <c r="N159" s="28"/>
      <c r="O159" s="28"/>
    </row>
    <row r="160" spans="3:27" x14ac:dyDescent="0.25">
      <c r="C160" s="10"/>
      <c r="D160" s="24"/>
      <c r="E160" s="4"/>
      <c r="F160" s="4"/>
      <c r="G160" s="24"/>
      <c r="H160" s="28"/>
      <c r="I160" s="28"/>
      <c r="J160" s="28"/>
      <c r="K160" s="16"/>
      <c r="L160" s="10"/>
      <c r="M160" s="28"/>
      <c r="N160" s="28"/>
      <c r="O160" s="28"/>
    </row>
    <row r="161" spans="3:27" x14ac:dyDescent="0.25">
      <c r="C161" s="10"/>
      <c r="D161" s="24"/>
      <c r="E161" s="4"/>
      <c r="F161" s="4"/>
      <c r="G161" s="24"/>
      <c r="H161" s="28"/>
      <c r="I161" s="28"/>
      <c r="J161" s="28"/>
      <c r="K161" s="16"/>
      <c r="L161" s="10"/>
      <c r="M161" s="28"/>
      <c r="N161" s="28"/>
      <c r="O161" s="28"/>
    </row>
    <row r="162" spans="3:27" x14ac:dyDescent="0.25">
      <c r="C162" s="10"/>
      <c r="D162" s="24"/>
      <c r="E162" s="4"/>
      <c r="F162" s="4"/>
      <c r="G162" s="24"/>
      <c r="H162" s="28"/>
      <c r="I162" s="28"/>
      <c r="J162" s="28"/>
      <c r="K162" s="16"/>
      <c r="L162" s="10"/>
      <c r="M162" s="28"/>
      <c r="N162" s="28"/>
      <c r="O162" s="28"/>
    </row>
    <row r="163" spans="3:27" x14ac:dyDescent="0.25">
      <c r="C163" s="10"/>
      <c r="D163" s="24"/>
      <c r="E163" s="4"/>
      <c r="F163" s="4"/>
      <c r="G163" s="24"/>
      <c r="H163" s="28"/>
      <c r="I163" s="28"/>
      <c r="J163" s="28"/>
      <c r="K163" s="16"/>
      <c r="L163" s="10"/>
      <c r="M163" s="28"/>
      <c r="N163" s="28"/>
      <c r="O163" s="28"/>
    </row>
    <row r="164" spans="3:27" x14ac:dyDescent="0.25">
      <c r="C164" s="10"/>
      <c r="D164" s="24"/>
      <c r="E164" s="4"/>
      <c r="F164" s="4"/>
      <c r="G164" s="24"/>
      <c r="H164" s="28"/>
      <c r="I164" s="28"/>
      <c r="J164" s="28"/>
      <c r="K164" s="16"/>
      <c r="L164" s="10"/>
      <c r="M164" s="28"/>
      <c r="N164" s="28"/>
      <c r="O164" s="28"/>
    </row>
    <row r="165" spans="3:27" x14ac:dyDescent="0.25">
      <c r="C165" s="10"/>
      <c r="D165" s="24"/>
      <c r="E165" s="4"/>
      <c r="F165" s="4"/>
      <c r="G165" s="24"/>
      <c r="H165" s="28"/>
      <c r="I165" s="28"/>
      <c r="J165" s="28"/>
      <c r="K165" s="16"/>
      <c r="L165" s="10"/>
      <c r="M165" s="28"/>
      <c r="N165" s="28"/>
      <c r="O165" s="28"/>
    </row>
    <row r="166" spans="3:27" x14ac:dyDescent="0.25">
      <c r="C166" s="10"/>
      <c r="D166" s="24"/>
      <c r="E166" s="4"/>
      <c r="F166" s="4"/>
      <c r="G166" s="24"/>
      <c r="H166" s="28"/>
      <c r="I166" s="28"/>
      <c r="J166" s="28"/>
      <c r="K166" s="16"/>
      <c r="L166" s="10"/>
      <c r="M166" s="28"/>
      <c r="N166" s="28"/>
      <c r="O166" s="28"/>
    </row>
    <row r="167" spans="3:27" x14ac:dyDescent="0.25">
      <c r="C167" s="10"/>
      <c r="D167" s="24"/>
      <c r="E167" s="4"/>
      <c r="F167" s="4"/>
      <c r="G167" s="24"/>
      <c r="H167" s="28"/>
      <c r="I167" s="28"/>
      <c r="J167" s="28"/>
      <c r="K167" s="16"/>
      <c r="L167" s="10"/>
      <c r="M167" s="28"/>
      <c r="N167" s="28"/>
      <c r="O167" s="28"/>
      <c r="P167" s="5"/>
      <c r="Q167" s="5"/>
      <c r="R167" s="5"/>
      <c r="S167" s="5"/>
      <c r="W167" s="5"/>
      <c r="AA167" s="5"/>
    </row>
    <row r="168" spans="3:27" x14ac:dyDescent="0.25">
      <c r="C168" s="10"/>
      <c r="D168" s="24"/>
      <c r="E168" s="4"/>
      <c r="F168" s="4"/>
      <c r="G168" s="24"/>
      <c r="H168" s="28"/>
      <c r="I168" s="28"/>
      <c r="J168" s="28"/>
      <c r="K168" s="16"/>
      <c r="L168" s="10"/>
      <c r="M168" s="28"/>
      <c r="N168" s="28"/>
      <c r="O168" s="28"/>
    </row>
    <row r="169" spans="3:27" x14ac:dyDescent="0.25">
      <c r="C169" s="10"/>
      <c r="D169" s="24"/>
      <c r="E169" s="4"/>
      <c r="F169" s="4"/>
      <c r="G169" s="24"/>
      <c r="H169" s="28"/>
      <c r="I169" s="28"/>
      <c r="J169" s="28"/>
      <c r="K169" s="16"/>
      <c r="L169" s="10"/>
      <c r="M169" s="28"/>
      <c r="N169" s="28"/>
      <c r="O169" s="28"/>
    </row>
    <row r="170" spans="3:27" x14ac:dyDescent="0.25">
      <c r="C170" s="10"/>
      <c r="D170" s="24"/>
      <c r="E170" s="4"/>
      <c r="F170" s="4"/>
      <c r="G170" s="24"/>
      <c r="H170" s="28"/>
      <c r="I170" s="28"/>
      <c r="J170" s="28"/>
      <c r="K170" s="16"/>
      <c r="L170" s="10"/>
      <c r="M170" s="28"/>
      <c r="N170" s="28"/>
      <c r="O170" s="28"/>
    </row>
    <row r="171" spans="3:27" x14ac:dyDescent="0.25">
      <c r="C171" s="10"/>
      <c r="D171" s="24"/>
      <c r="E171" s="4"/>
      <c r="F171" s="4"/>
      <c r="G171" s="24"/>
      <c r="H171" s="28"/>
      <c r="I171" s="28"/>
      <c r="J171" s="28"/>
      <c r="K171" s="16"/>
      <c r="L171" s="10"/>
      <c r="M171" s="28"/>
      <c r="N171" s="28"/>
      <c r="O171" s="28"/>
    </row>
    <row r="172" spans="3:27" x14ac:dyDescent="0.25">
      <c r="C172" s="10"/>
      <c r="D172" s="24"/>
      <c r="E172" s="4"/>
      <c r="F172" s="4"/>
      <c r="G172" s="24"/>
      <c r="H172" s="28"/>
      <c r="I172" s="28"/>
      <c r="J172" s="28"/>
      <c r="K172" s="16"/>
      <c r="L172" s="10"/>
      <c r="M172" s="28"/>
      <c r="N172" s="28"/>
      <c r="O172" s="28"/>
    </row>
    <row r="173" spans="3:27" x14ac:dyDescent="0.25">
      <c r="C173" s="10"/>
      <c r="D173" s="24"/>
      <c r="E173" s="4"/>
      <c r="F173" s="4"/>
      <c r="G173" s="24"/>
      <c r="H173" s="28"/>
      <c r="I173" s="28"/>
      <c r="J173" s="28"/>
      <c r="K173" s="16"/>
      <c r="L173" s="10"/>
      <c r="M173" s="28"/>
      <c r="N173" s="28"/>
      <c r="O173" s="28"/>
    </row>
    <row r="174" spans="3:27" x14ac:dyDescent="0.25">
      <c r="C174" s="10"/>
      <c r="D174" s="24"/>
      <c r="E174" s="4"/>
      <c r="F174" s="4"/>
      <c r="G174" s="24"/>
      <c r="H174" s="28"/>
      <c r="I174" s="28"/>
      <c r="J174" s="28"/>
      <c r="K174" s="16"/>
      <c r="L174" s="10"/>
      <c r="M174" s="28"/>
      <c r="N174" s="28"/>
      <c r="O174" s="28"/>
    </row>
    <row r="175" spans="3:27" x14ac:dyDescent="0.25">
      <c r="C175" s="10"/>
      <c r="D175" s="24"/>
      <c r="E175" s="4"/>
      <c r="F175" s="4"/>
      <c r="G175" s="24"/>
      <c r="H175" s="28"/>
      <c r="I175" s="28"/>
      <c r="J175" s="28"/>
      <c r="K175" s="16"/>
      <c r="L175" s="10"/>
      <c r="M175" s="28"/>
      <c r="N175" s="28"/>
      <c r="O175" s="28"/>
    </row>
    <row r="176" spans="3:27" x14ac:dyDescent="0.25">
      <c r="C176" s="10"/>
      <c r="D176" s="24"/>
      <c r="E176" s="4"/>
      <c r="F176" s="4"/>
      <c r="G176" s="24"/>
      <c r="H176" s="28"/>
      <c r="I176" s="28"/>
      <c r="J176" s="28"/>
      <c r="K176" s="16"/>
      <c r="L176" s="10"/>
      <c r="M176" s="28"/>
      <c r="N176" s="28"/>
      <c r="O176" s="28"/>
    </row>
    <row r="177" spans="3:15" x14ac:dyDescent="0.25">
      <c r="C177" s="10"/>
      <c r="D177" s="24"/>
      <c r="E177" s="4"/>
      <c r="F177" s="4"/>
      <c r="G177" s="24"/>
      <c r="H177" s="28"/>
      <c r="I177" s="28"/>
      <c r="J177" s="28"/>
      <c r="K177" s="16"/>
      <c r="L177" s="10"/>
      <c r="M177" s="28"/>
      <c r="N177" s="28"/>
      <c r="O177" s="28"/>
    </row>
    <row r="178" spans="3:15" x14ac:dyDescent="0.25">
      <c r="C178" s="10"/>
      <c r="D178" s="24"/>
      <c r="E178" s="4"/>
      <c r="F178" s="4"/>
      <c r="G178" s="24"/>
      <c r="H178" s="28"/>
      <c r="I178" s="28"/>
      <c r="J178" s="28"/>
      <c r="K178" s="16"/>
      <c r="L178" s="10"/>
      <c r="M178" s="28"/>
      <c r="N178" s="28"/>
      <c r="O178" s="28"/>
    </row>
    <row r="179" spans="3:15" x14ac:dyDescent="0.25">
      <c r="C179" s="10"/>
      <c r="D179" s="24"/>
      <c r="E179" s="4"/>
      <c r="F179" s="4"/>
      <c r="G179" s="24"/>
      <c r="H179" s="28"/>
      <c r="I179" s="28"/>
      <c r="J179" s="28"/>
      <c r="K179" s="16"/>
      <c r="L179" s="10"/>
      <c r="M179" s="28"/>
      <c r="N179" s="28"/>
      <c r="O179" s="28"/>
    </row>
    <row r="180" spans="3:15" x14ac:dyDescent="0.25">
      <c r="C180" s="10"/>
      <c r="D180" s="24"/>
      <c r="E180" s="4"/>
      <c r="F180" s="4"/>
      <c r="G180" s="24"/>
      <c r="H180" s="28"/>
      <c r="I180" s="28"/>
      <c r="J180" s="28"/>
      <c r="K180" s="16"/>
      <c r="L180" s="10"/>
      <c r="M180" s="28"/>
      <c r="N180" s="28"/>
      <c r="O180" s="28"/>
    </row>
    <row r="181" spans="3:15" x14ac:dyDescent="0.25">
      <c r="C181" s="10"/>
      <c r="D181" s="24"/>
      <c r="E181" s="4"/>
      <c r="F181" s="4"/>
      <c r="G181" s="24"/>
      <c r="H181" s="28"/>
      <c r="I181" s="28"/>
      <c r="J181" s="28"/>
      <c r="K181" s="16"/>
      <c r="L181" s="10"/>
      <c r="M181" s="28"/>
      <c r="N181" s="28"/>
      <c r="O181" s="28"/>
    </row>
    <row r="182" spans="3:15" x14ac:dyDescent="0.25">
      <c r="C182" s="10"/>
      <c r="D182" s="24"/>
      <c r="E182" s="4"/>
      <c r="F182" s="4"/>
      <c r="G182" s="24"/>
      <c r="H182" s="28"/>
      <c r="I182" s="28"/>
      <c r="J182" s="28"/>
      <c r="K182" s="16"/>
      <c r="L182" s="10"/>
      <c r="M182" s="28"/>
      <c r="N182" s="28"/>
      <c r="O182" s="28"/>
    </row>
    <row r="183" spans="3:15" x14ac:dyDescent="0.25">
      <c r="C183" s="10"/>
      <c r="D183" s="24"/>
      <c r="E183" s="4"/>
      <c r="F183" s="4"/>
      <c r="G183" s="24"/>
      <c r="H183" s="28"/>
      <c r="I183" s="28"/>
      <c r="J183" s="28"/>
      <c r="K183" s="16"/>
      <c r="L183" s="10"/>
      <c r="M183" s="28"/>
      <c r="N183" s="28"/>
      <c r="O183" s="28"/>
    </row>
    <row r="184" spans="3:15" x14ac:dyDescent="0.25">
      <c r="C184" s="10"/>
      <c r="D184" s="24"/>
      <c r="E184" s="4"/>
      <c r="F184" s="4"/>
      <c r="G184" s="24"/>
      <c r="H184" s="28"/>
      <c r="I184" s="28"/>
      <c r="J184" s="28"/>
      <c r="K184" s="16"/>
      <c r="L184" s="10"/>
      <c r="M184" s="28"/>
      <c r="N184" s="28"/>
      <c r="O184" s="28"/>
    </row>
    <row r="185" spans="3:15" x14ac:dyDescent="0.25">
      <c r="C185" s="10"/>
      <c r="D185" s="24"/>
      <c r="E185" s="4"/>
      <c r="F185" s="4"/>
      <c r="G185" s="24"/>
      <c r="H185" s="28"/>
      <c r="I185" s="28"/>
      <c r="J185" s="28"/>
      <c r="K185" s="16"/>
      <c r="L185" s="10"/>
      <c r="M185" s="28"/>
      <c r="N185" s="28"/>
      <c r="O185" s="28"/>
    </row>
    <row r="186" spans="3:15" x14ac:dyDescent="0.25">
      <c r="C186" s="10"/>
      <c r="D186" s="24"/>
      <c r="E186" s="4"/>
      <c r="F186" s="4"/>
      <c r="G186" s="24"/>
      <c r="H186" s="28"/>
      <c r="I186" s="28"/>
      <c r="J186" s="28"/>
      <c r="K186" s="16"/>
      <c r="L186" s="10"/>
      <c r="M186" s="28"/>
      <c r="N186" s="28"/>
      <c r="O186" s="28"/>
    </row>
    <row r="187" spans="3:15" x14ac:dyDescent="0.25">
      <c r="C187" s="10"/>
      <c r="D187" s="24"/>
      <c r="E187" s="4"/>
      <c r="F187" s="4"/>
      <c r="G187" s="24"/>
      <c r="H187" s="28"/>
      <c r="I187" s="28"/>
      <c r="J187" s="28"/>
      <c r="K187" s="16"/>
      <c r="L187" s="10"/>
      <c r="M187" s="28"/>
      <c r="N187" s="28"/>
      <c r="O187" s="28"/>
    </row>
    <row r="188" spans="3:15" x14ac:dyDescent="0.25">
      <c r="C188" s="10"/>
      <c r="D188" s="24"/>
      <c r="E188" s="4"/>
      <c r="F188" s="4"/>
      <c r="G188" s="24"/>
      <c r="H188" s="28"/>
      <c r="I188" s="28"/>
      <c r="J188" s="28"/>
      <c r="K188" s="16"/>
      <c r="L188" s="10"/>
      <c r="M188" s="28"/>
      <c r="N188" s="28"/>
      <c r="O188" s="28"/>
    </row>
    <row r="189" spans="3:15" x14ac:dyDescent="0.25">
      <c r="C189" s="10"/>
      <c r="D189" s="24"/>
      <c r="E189" s="4"/>
      <c r="F189" s="4"/>
      <c r="G189" s="24"/>
      <c r="H189" s="28"/>
      <c r="I189" s="28"/>
      <c r="J189" s="28"/>
      <c r="K189" s="16"/>
      <c r="L189" s="10"/>
      <c r="M189" s="28"/>
      <c r="N189" s="28"/>
      <c r="O189" s="28"/>
    </row>
    <row r="190" spans="3:15" x14ac:dyDescent="0.25">
      <c r="C190" s="10"/>
      <c r="D190" s="24"/>
      <c r="E190" s="4"/>
      <c r="F190" s="4"/>
      <c r="G190" s="24"/>
      <c r="H190" s="28"/>
      <c r="I190" s="28"/>
      <c r="J190" s="28"/>
      <c r="K190" s="16"/>
      <c r="L190" s="10"/>
      <c r="M190" s="28"/>
      <c r="N190" s="28"/>
      <c r="O190" s="28"/>
    </row>
    <row r="191" spans="3:15" x14ac:dyDescent="0.25">
      <c r="C191" s="10"/>
      <c r="D191" s="24"/>
      <c r="E191" s="4"/>
      <c r="F191" s="4"/>
      <c r="G191" s="24"/>
      <c r="H191" s="28"/>
      <c r="I191" s="28"/>
      <c r="J191" s="28"/>
      <c r="K191" s="16"/>
      <c r="L191" s="10"/>
      <c r="M191" s="28"/>
      <c r="N191" s="28"/>
      <c r="O191" s="28"/>
    </row>
    <row r="192" spans="3:15" x14ac:dyDescent="0.25">
      <c r="C192" s="10"/>
      <c r="D192" s="24"/>
      <c r="E192" s="4"/>
      <c r="F192" s="4"/>
      <c r="G192" s="24"/>
      <c r="H192" s="28"/>
      <c r="I192" s="28"/>
      <c r="J192" s="28"/>
      <c r="K192" s="16"/>
      <c r="L192" s="10"/>
      <c r="M192" s="28"/>
      <c r="N192" s="28"/>
      <c r="O192" s="28"/>
    </row>
    <row r="193" spans="3:15" x14ac:dyDescent="0.25">
      <c r="C193" s="10"/>
      <c r="D193" s="24"/>
      <c r="E193" s="4"/>
      <c r="F193" s="4"/>
      <c r="G193" s="24"/>
      <c r="H193" s="28"/>
      <c r="I193" s="28"/>
      <c r="J193" s="28"/>
      <c r="K193" s="16"/>
      <c r="L193" s="10"/>
      <c r="M193" s="28"/>
      <c r="N193" s="28"/>
      <c r="O193" s="28"/>
    </row>
    <row r="194" spans="3:15" x14ac:dyDescent="0.25">
      <c r="C194" s="10"/>
      <c r="D194" s="24"/>
      <c r="E194" s="4"/>
      <c r="F194" s="4"/>
      <c r="G194" s="24"/>
      <c r="H194" s="28"/>
      <c r="I194" s="28"/>
      <c r="J194" s="28"/>
      <c r="K194" s="16"/>
      <c r="L194" s="10"/>
      <c r="M194" s="28"/>
      <c r="N194" s="28"/>
      <c r="O194" s="28"/>
    </row>
    <row r="195" spans="3:15" x14ac:dyDescent="0.25">
      <c r="C195" s="10"/>
      <c r="D195" s="24"/>
      <c r="E195" s="4"/>
      <c r="F195" s="4"/>
      <c r="G195" s="24"/>
      <c r="H195" s="28"/>
      <c r="I195" s="28"/>
      <c r="J195" s="28"/>
      <c r="K195" s="16"/>
      <c r="L195" s="10"/>
      <c r="M195" s="28"/>
      <c r="N195" s="28"/>
      <c r="O195" s="28"/>
    </row>
    <row r="196" spans="3:15" x14ac:dyDescent="0.25">
      <c r="C196" s="10"/>
      <c r="D196" s="24"/>
      <c r="E196" s="4"/>
      <c r="F196" s="4"/>
      <c r="G196" s="24"/>
      <c r="H196" s="28"/>
      <c r="I196" s="28"/>
      <c r="J196" s="28"/>
      <c r="K196" s="16"/>
      <c r="L196" s="10"/>
      <c r="M196" s="28"/>
      <c r="N196" s="28"/>
      <c r="O196" s="28"/>
    </row>
    <row r="197" spans="3:15" x14ac:dyDescent="0.25">
      <c r="C197" s="10"/>
      <c r="D197" s="24"/>
      <c r="E197" s="4"/>
      <c r="F197" s="4"/>
      <c r="G197" s="24"/>
      <c r="H197" s="28"/>
      <c r="I197" s="28"/>
      <c r="J197" s="28"/>
      <c r="K197" s="16"/>
      <c r="L197" s="10"/>
      <c r="M197" s="28"/>
      <c r="N197" s="28"/>
      <c r="O197" s="28"/>
    </row>
    <row r="198" spans="3:15" x14ac:dyDescent="0.25">
      <c r="C198" s="10"/>
      <c r="D198" s="24"/>
      <c r="E198" s="4"/>
      <c r="F198" s="4"/>
      <c r="G198" s="24"/>
      <c r="H198" s="28"/>
      <c r="I198" s="28"/>
      <c r="J198" s="28"/>
      <c r="K198" s="16"/>
      <c r="L198" s="10"/>
      <c r="M198" s="28"/>
      <c r="N198" s="28"/>
      <c r="O198" s="28"/>
    </row>
    <row r="199" spans="3:15" x14ac:dyDescent="0.25">
      <c r="C199" s="10"/>
      <c r="D199" s="24"/>
      <c r="E199" s="4"/>
      <c r="F199" s="4"/>
      <c r="G199" s="24"/>
      <c r="H199" s="28"/>
      <c r="I199" s="28"/>
      <c r="J199" s="28"/>
      <c r="K199" s="16"/>
      <c r="L199" s="10"/>
      <c r="M199" s="28"/>
      <c r="N199" s="28"/>
      <c r="O199" s="28"/>
    </row>
    <row r="200" spans="3:15" x14ac:dyDescent="0.25">
      <c r="C200" s="10"/>
      <c r="D200" s="24"/>
      <c r="E200" s="4"/>
      <c r="F200" s="4"/>
      <c r="G200" s="24"/>
      <c r="H200" s="28"/>
      <c r="I200" s="28"/>
      <c r="J200" s="28"/>
      <c r="K200" s="16"/>
      <c r="L200" s="10"/>
      <c r="M200" s="28"/>
      <c r="N200" s="28"/>
      <c r="O200" s="28"/>
    </row>
    <row r="201" spans="3:15" x14ac:dyDescent="0.25">
      <c r="C201" s="10"/>
      <c r="D201" s="24"/>
      <c r="E201" s="4"/>
      <c r="F201" s="4"/>
      <c r="G201" s="24"/>
      <c r="H201" s="28"/>
      <c r="I201" s="28"/>
      <c r="J201" s="28"/>
      <c r="K201" s="16"/>
      <c r="L201" s="10"/>
      <c r="M201" s="28"/>
      <c r="N201" s="28"/>
      <c r="O201" s="28"/>
    </row>
    <row r="202" spans="3:15" x14ac:dyDescent="0.25">
      <c r="C202" s="10"/>
      <c r="D202" s="24"/>
      <c r="E202" s="4"/>
      <c r="F202" s="4"/>
      <c r="G202" s="24"/>
      <c r="H202" s="28"/>
      <c r="I202" s="28"/>
      <c r="J202" s="28"/>
      <c r="K202" s="16"/>
      <c r="L202" s="10"/>
      <c r="M202" s="28"/>
      <c r="N202" s="28"/>
      <c r="O202" s="28"/>
    </row>
    <row r="203" spans="3:15" x14ac:dyDescent="0.25">
      <c r="C203" s="10"/>
      <c r="D203" s="24"/>
      <c r="E203" s="4"/>
      <c r="F203" s="4"/>
      <c r="G203" s="24"/>
      <c r="H203" s="28"/>
      <c r="I203" s="28"/>
      <c r="J203" s="28"/>
      <c r="K203" s="16"/>
      <c r="L203" s="10"/>
      <c r="M203" s="28"/>
      <c r="N203" s="28"/>
      <c r="O203" s="28"/>
    </row>
    <row r="204" spans="3:15" x14ac:dyDescent="0.25">
      <c r="C204" s="10"/>
      <c r="D204" s="24"/>
      <c r="E204" s="4"/>
      <c r="F204" s="4"/>
      <c r="G204" s="24"/>
      <c r="H204" s="28"/>
      <c r="I204" s="28"/>
      <c r="J204" s="28"/>
      <c r="K204" s="16"/>
      <c r="L204" s="10"/>
      <c r="M204" s="28"/>
      <c r="N204" s="28"/>
      <c r="O204" s="28"/>
    </row>
    <row r="205" spans="3:15" x14ac:dyDescent="0.25">
      <c r="C205" s="10"/>
      <c r="D205" s="24"/>
      <c r="E205" s="4"/>
      <c r="F205" s="4"/>
      <c r="G205" s="24"/>
      <c r="H205" s="28"/>
      <c r="I205" s="28"/>
      <c r="J205" s="28"/>
      <c r="K205" s="16"/>
      <c r="L205" s="10"/>
      <c r="M205" s="28"/>
      <c r="N205" s="28"/>
      <c r="O205" s="28"/>
    </row>
    <row r="206" spans="3:15" x14ac:dyDescent="0.25">
      <c r="C206" s="10"/>
      <c r="D206" s="24"/>
      <c r="E206" s="4"/>
      <c r="F206" s="4"/>
      <c r="G206" s="24"/>
      <c r="H206" s="28"/>
      <c r="I206" s="28"/>
      <c r="J206" s="28"/>
      <c r="K206" s="16"/>
      <c r="L206" s="10"/>
      <c r="M206" s="28"/>
      <c r="N206" s="28"/>
      <c r="O206" s="28"/>
    </row>
    <row r="207" spans="3:15" x14ac:dyDescent="0.25">
      <c r="C207" s="10"/>
      <c r="D207" s="24"/>
      <c r="E207" s="4"/>
      <c r="F207" s="4"/>
      <c r="G207" s="24"/>
      <c r="H207" s="28"/>
      <c r="I207" s="28"/>
      <c r="J207" s="28"/>
      <c r="K207" s="16"/>
      <c r="L207" s="10"/>
      <c r="M207" s="28"/>
      <c r="N207" s="28"/>
      <c r="O207" s="28"/>
    </row>
    <row r="208" spans="3:15" x14ac:dyDescent="0.25">
      <c r="C208" s="10"/>
      <c r="D208" s="24"/>
      <c r="E208" s="4"/>
      <c r="F208" s="4"/>
      <c r="G208" s="24"/>
      <c r="H208" s="28"/>
      <c r="I208" s="28"/>
      <c r="J208" s="28"/>
      <c r="K208" s="16"/>
      <c r="L208" s="10"/>
      <c r="M208" s="28"/>
      <c r="N208" s="28"/>
      <c r="O208" s="28"/>
    </row>
    <row r="209" spans="3:15" x14ac:dyDescent="0.25">
      <c r="C209" s="10"/>
      <c r="D209" s="24"/>
      <c r="E209" s="4"/>
      <c r="F209" s="4"/>
      <c r="G209" s="24"/>
      <c r="H209" s="28"/>
      <c r="I209" s="28"/>
      <c r="J209" s="28"/>
      <c r="K209" s="16"/>
      <c r="L209" s="10"/>
      <c r="M209" s="28"/>
      <c r="N209" s="28"/>
      <c r="O209" s="28"/>
    </row>
    <row r="210" spans="3:15" x14ac:dyDescent="0.25">
      <c r="C210" s="10"/>
      <c r="D210" s="24"/>
      <c r="E210" s="4"/>
      <c r="F210" s="4"/>
      <c r="G210" s="24"/>
      <c r="H210" s="28"/>
      <c r="I210" s="28"/>
      <c r="J210" s="28"/>
      <c r="K210" s="16"/>
      <c r="L210" s="10"/>
      <c r="M210" s="28"/>
      <c r="N210" s="28"/>
      <c r="O210" s="28"/>
    </row>
    <row r="211" spans="3:15" x14ac:dyDescent="0.25">
      <c r="C211" s="10"/>
      <c r="D211" s="24"/>
      <c r="E211" s="4"/>
      <c r="F211" s="4"/>
      <c r="G211" s="24"/>
      <c r="H211" s="28"/>
      <c r="I211" s="28"/>
      <c r="J211" s="28"/>
      <c r="K211" s="16"/>
      <c r="L211" s="10"/>
      <c r="M211" s="28"/>
      <c r="N211" s="28"/>
      <c r="O211" s="28"/>
    </row>
    <row r="212" spans="3:15" x14ac:dyDescent="0.25">
      <c r="C212" s="10"/>
      <c r="D212" s="24"/>
      <c r="E212" s="4"/>
      <c r="F212" s="4"/>
      <c r="G212" s="24"/>
      <c r="H212" s="28"/>
      <c r="I212" s="28"/>
      <c r="J212" s="28"/>
      <c r="K212" s="16"/>
      <c r="L212" s="10"/>
      <c r="M212" s="28"/>
      <c r="N212" s="28"/>
      <c r="O212" s="28"/>
    </row>
    <row r="213" spans="3:15" x14ac:dyDescent="0.25">
      <c r="C213" s="10"/>
      <c r="D213" s="24"/>
      <c r="E213" s="4"/>
      <c r="F213" s="4"/>
      <c r="G213" s="24"/>
      <c r="H213" s="28"/>
      <c r="I213" s="28"/>
      <c r="J213" s="28"/>
      <c r="K213" s="16"/>
      <c r="L213" s="10"/>
      <c r="M213" s="28"/>
      <c r="N213" s="28"/>
      <c r="O213" s="28"/>
    </row>
    <row r="214" spans="3:15" x14ac:dyDescent="0.25">
      <c r="C214" s="10"/>
      <c r="D214" s="24"/>
      <c r="E214" s="4"/>
      <c r="F214" s="4"/>
      <c r="G214" s="24"/>
      <c r="H214" s="28"/>
      <c r="I214" s="28"/>
      <c r="J214" s="28"/>
      <c r="K214" s="16"/>
      <c r="L214" s="10"/>
      <c r="M214" s="28"/>
      <c r="N214" s="28"/>
      <c r="O214" s="28"/>
    </row>
    <row r="215" spans="3:15" x14ac:dyDescent="0.25">
      <c r="C215" s="10"/>
      <c r="D215" s="24"/>
      <c r="E215" s="4"/>
      <c r="F215" s="4"/>
      <c r="G215" s="24"/>
      <c r="H215" s="28"/>
      <c r="I215" s="28"/>
      <c r="J215" s="28"/>
      <c r="K215" s="16"/>
      <c r="L215" s="10"/>
      <c r="M215" s="28"/>
      <c r="N215" s="28"/>
      <c r="O215" s="28"/>
    </row>
    <row r="216" spans="3:15" x14ac:dyDescent="0.25">
      <c r="C216" s="10"/>
      <c r="D216" s="24"/>
      <c r="E216" s="4"/>
      <c r="F216" s="4"/>
      <c r="G216" s="24"/>
      <c r="H216" s="28"/>
      <c r="I216" s="28"/>
      <c r="J216" s="28"/>
      <c r="K216" s="16"/>
      <c r="L216" s="10"/>
      <c r="M216" s="28"/>
      <c r="N216" s="28"/>
      <c r="O216" s="28"/>
    </row>
    <row r="217" spans="3:15" x14ac:dyDescent="0.25">
      <c r="C217" s="10"/>
      <c r="D217" s="24"/>
      <c r="E217" s="4"/>
      <c r="F217" s="4"/>
      <c r="G217" s="24"/>
      <c r="H217" s="28"/>
      <c r="I217" s="28"/>
      <c r="J217" s="28"/>
      <c r="K217" s="16"/>
      <c r="L217" s="10"/>
      <c r="M217" s="28"/>
      <c r="N217" s="28"/>
      <c r="O217" s="28"/>
    </row>
    <row r="218" spans="3:15" x14ac:dyDescent="0.25">
      <c r="C218" s="10"/>
      <c r="D218" s="24"/>
      <c r="E218" s="4"/>
      <c r="F218" s="4"/>
      <c r="G218" s="24"/>
      <c r="H218" s="28"/>
      <c r="I218" s="28"/>
      <c r="J218" s="28"/>
      <c r="K218" s="16"/>
      <c r="L218" s="10"/>
      <c r="M218" s="28"/>
      <c r="N218" s="28"/>
      <c r="O218" s="28"/>
    </row>
    <row r="219" spans="3:15" x14ac:dyDescent="0.25">
      <c r="C219" s="10"/>
      <c r="D219" s="24"/>
      <c r="E219" s="4"/>
      <c r="F219" s="4"/>
      <c r="G219" s="24"/>
      <c r="H219" s="28"/>
      <c r="I219" s="28"/>
      <c r="J219" s="28"/>
      <c r="K219" s="16"/>
      <c r="L219" s="10"/>
      <c r="M219" s="28"/>
      <c r="N219" s="28"/>
      <c r="O219" s="28"/>
    </row>
    <row r="220" spans="3:15" x14ac:dyDescent="0.25">
      <c r="C220" s="10"/>
      <c r="D220" s="24"/>
      <c r="E220" s="4"/>
      <c r="F220" s="4"/>
      <c r="G220" s="24"/>
      <c r="H220" s="28"/>
      <c r="I220" s="28"/>
      <c r="J220" s="28"/>
      <c r="K220" s="16"/>
      <c r="L220" s="10"/>
      <c r="M220" s="28"/>
      <c r="N220" s="28"/>
      <c r="O220" s="28"/>
    </row>
    <row r="221" spans="3:15" x14ac:dyDescent="0.25">
      <c r="C221" s="10"/>
      <c r="D221" s="24"/>
      <c r="E221" s="4"/>
      <c r="F221" s="4"/>
      <c r="G221" s="24"/>
      <c r="H221" s="28"/>
      <c r="I221" s="28"/>
      <c r="J221" s="28"/>
      <c r="K221" s="16"/>
      <c r="L221" s="10"/>
      <c r="M221" s="28"/>
      <c r="N221" s="28"/>
      <c r="O221" s="28"/>
    </row>
    <row r="222" spans="3:15" x14ac:dyDescent="0.25">
      <c r="C222" s="10"/>
      <c r="D222" s="24"/>
      <c r="E222" s="4"/>
      <c r="F222" s="4"/>
      <c r="G222" s="24"/>
      <c r="H222" s="28"/>
      <c r="I222" s="28"/>
      <c r="J222" s="28"/>
      <c r="K222" s="16"/>
      <c r="L222" s="10"/>
      <c r="M222" s="28"/>
      <c r="N222" s="28"/>
      <c r="O222" s="28"/>
    </row>
    <row r="223" spans="3:15" x14ac:dyDescent="0.25">
      <c r="C223" s="10"/>
      <c r="D223" s="24"/>
      <c r="E223" s="4"/>
      <c r="F223" s="4"/>
      <c r="G223" s="24"/>
      <c r="H223" s="28"/>
      <c r="I223" s="28"/>
      <c r="J223" s="28"/>
      <c r="K223" s="16"/>
      <c r="L223" s="10"/>
      <c r="M223" s="28"/>
      <c r="N223" s="28"/>
      <c r="O223" s="28"/>
    </row>
    <row r="224" spans="3:15" x14ac:dyDescent="0.25">
      <c r="C224" s="10"/>
      <c r="D224" s="24"/>
      <c r="E224" s="4"/>
      <c r="F224" s="4"/>
      <c r="G224" s="24"/>
      <c r="H224" s="28"/>
      <c r="I224" s="28"/>
      <c r="J224" s="28"/>
      <c r="K224" s="16"/>
      <c r="L224" s="10"/>
      <c r="M224" s="28"/>
      <c r="N224" s="28"/>
      <c r="O224" s="28"/>
    </row>
    <row r="225" spans="3:15" x14ac:dyDescent="0.25">
      <c r="C225" s="10"/>
      <c r="D225" s="24"/>
      <c r="E225" s="4"/>
      <c r="F225" s="4"/>
      <c r="G225" s="24"/>
      <c r="H225" s="28"/>
      <c r="I225" s="28"/>
      <c r="J225" s="28"/>
      <c r="K225" s="16"/>
      <c r="L225" s="10"/>
      <c r="M225" s="28"/>
      <c r="N225" s="28"/>
      <c r="O225" s="28"/>
    </row>
    <row r="226" spans="3:15" x14ac:dyDescent="0.25">
      <c r="C226" s="10"/>
      <c r="D226" s="24"/>
      <c r="E226" s="4"/>
      <c r="F226" s="4"/>
      <c r="G226" s="24"/>
      <c r="H226" s="28"/>
      <c r="I226" s="28"/>
      <c r="J226" s="28"/>
      <c r="K226" s="16"/>
      <c r="L226" s="10"/>
      <c r="M226" s="28"/>
      <c r="N226" s="28"/>
      <c r="O226" s="28"/>
    </row>
    <row r="227" spans="3:15" x14ac:dyDescent="0.25">
      <c r="C227" s="10"/>
      <c r="D227" s="24"/>
      <c r="E227" s="4"/>
      <c r="F227" s="4"/>
      <c r="G227" s="24"/>
      <c r="H227" s="28"/>
      <c r="I227" s="28"/>
      <c r="J227" s="28"/>
      <c r="K227" s="16"/>
      <c r="L227" s="10"/>
      <c r="M227" s="28"/>
      <c r="N227" s="28"/>
      <c r="O227" s="28"/>
    </row>
    <row r="228" spans="3:15" x14ac:dyDescent="0.25">
      <c r="C228" s="10"/>
      <c r="D228" s="24"/>
      <c r="E228" s="4"/>
      <c r="F228" s="4"/>
      <c r="G228" s="24"/>
      <c r="H228" s="28"/>
      <c r="I228" s="28"/>
      <c r="J228" s="28"/>
      <c r="K228" s="16"/>
      <c r="L228" s="10"/>
      <c r="M228" s="28"/>
      <c r="N228" s="28"/>
      <c r="O228" s="28"/>
    </row>
    <row r="229" spans="3:15" x14ac:dyDescent="0.25">
      <c r="C229" s="10"/>
      <c r="D229" s="24"/>
      <c r="E229" s="4"/>
      <c r="F229" s="4"/>
      <c r="G229" s="24"/>
      <c r="H229" s="28"/>
      <c r="I229" s="28"/>
      <c r="J229" s="28"/>
      <c r="K229" s="16"/>
      <c r="L229" s="10"/>
      <c r="M229" s="28"/>
      <c r="N229" s="28"/>
      <c r="O229" s="28"/>
    </row>
    <row r="230" spans="3:15" x14ac:dyDescent="0.25">
      <c r="C230" s="10"/>
      <c r="D230" s="24"/>
      <c r="E230" s="4"/>
      <c r="F230" s="4"/>
      <c r="G230" s="24"/>
      <c r="H230" s="28"/>
      <c r="I230" s="28"/>
      <c r="J230" s="28"/>
      <c r="K230" s="16"/>
      <c r="L230" s="10"/>
      <c r="M230" s="28"/>
      <c r="N230" s="28"/>
      <c r="O230" s="28"/>
    </row>
    <row r="231" spans="3:15" x14ac:dyDescent="0.25">
      <c r="C231" s="10"/>
      <c r="D231" s="24"/>
      <c r="E231" s="4"/>
      <c r="F231" s="4"/>
      <c r="G231" s="24"/>
      <c r="H231" s="28"/>
      <c r="I231" s="28"/>
      <c r="J231" s="28"/>
      <c r="K231" s="16"/>
      <c r="L231" s="10"/>
      <c r="M231" s="28"/>
      <c r="N231" s="28"/>
      <c r="O231" s="28"/>
    </row>
    <row r="232" spans="3:15" x14ac:dyDescent="0.25">
      <c r="C232" s="10"/>
      <c r="D232" s="24"/>
      <c r="E232" s="4"/>
      <c r="F232" s="4"/>
      <c r="G232" s="24"/>
      <c r="H232" s="28"/>
      <c r="I232" s="28"/>
      <c r="J232" s="28"/>
      <c r="K232" s="16"/>
      <c r="L232" s="10"/>
      <c r="M232" s="28"/>
      <c r="N232" s="28"/>
      <c r="O232" s="28"/>
    </row>
    <row r="233" spans="3:15" x14ac:dyDescent="0.25">
      <c r="C233" s="10"/>
      <c r="D233" s="24"/>
      <c r="E233" s="4"/>
      <c r="F233" s="4"/>
      <c r="G233" s="24"/>
      <c r="H233" s="28"/>
      <c r="I233" s="28"/>
      <c r="J233" s="28"/>
      <c r="K233" s="16"/>
      <c r="L233" s="10"/>
      <c r="M233" s="28"/>
      <c r="N233" s="28"/>
      <c r="O233" s="28"/>
    </row>
    <row r="234" spans="3:15" x14ac:dyDescent="0.25">
      <c r="C234" s="10"/>
      <c r="D234" s="24"/>
      <c r="E234" s="4"/>
      <c r="F234" s="4"/>
      <c r="G234" s="24"/>
      <c r="H234" s="28"/>
      <c r="I234" s="28"/>
      <c r="J234" s="28"/>
      <c r="K234" s="16"/>
      <c r="L234" s="10"/>
      <c r="M234" s="28"/>
      <c r="N234" s="28"/>
      <c r="O234" s="28"/>
    </row>
    <row r="235" spans="3:15" x14ac:dyDescent="0.25">
      <c r="C235" s="10"/>
      <c r="D235" s="24"/>
      <c r="E235" s="4"/>
      <c r="F235" s="4"/>
      <c r="G235" s="24"/>
      <c r="H235" s="28"/>
      <c r="I235" s="28"/>
      <c r="J235" s="28"/>
      <c r="K235" s="16"/>
      <c r="L235" s="10"/>
      <c r="M235" s="28"/>
      <c r="N235" s="28"/>
      <c r="O235" s="28"/>
    </row>
    <row r="236" spans="3:15" x14ac:dyDescent="0.25">
      <c r="C236" s="10"/>
      <c r="D236" s="24"/>
      <c r="E236" s="4"/>
      <c r="F236" s="4"/>
      <c r="G236" s="24"/>
      <c r="H236" s="28"/>
      <c r="I236" s="28"/>
      <c r="J236" s="28"/>
      <c r="K236" s="16"/>
      <c r="L236" s="10"/>
      <c r="M236" s="28"/>
      <c r="N236" s="28"/>
      <c r="O236" s="28"/>
    </row>
    <row r="237" spans="3:15" x14ac:dyDescent="0.25">
      <c r="C237" s="10"/>
      <c r="D237" s="24"/>
      <c r="E237" s="4"/>
      <c r="F237" s="4"/>
      <c r="G237" s="24"/>
      <c r="H237" s="28"/>
      <c r="I237" s="28"/>
      <c r="J237" s="28"/>
      <c r="K237" s="16"/>
      <c r="L237" s="10"/>
      <c r="M237" s="28"/>
      <c r="N237" s="28"/>
      <c r="O237" s="28"/>
    </row>
    <row r="238" spans="3:15" x14ac:dyDescent="0.25">
      <c r="C238" s="10"/>
      <c r="D238" s="24"/>
      <c r="E238" s="4"/>
      <c r="F238" s="4"/>
      <c r="G238" s="24"/>
      <c r="H238" s="28"/>
      <c r="I238" s="28"/>
      <c r="J238" s="28"/>
      <c r="K238" s="16"/>
      <c r="L238" s="10"/>
      <c r="M238" s="28"/>
      <c r="N238" s="28"/>
      <c r="O238" s="28"/>
    </row>
    <row r="239" spans="3:15" x14ac:dyDescent="0.25">
      <c r="C239" s="10"/>
      <c r="D239" s="24"/>
      <c r="E239" s="4"/>
      <c r="F239" s="4"/>
      <c r="G239" s="24"/>
      <c r="H239" s="28"/>
      <c r="I239" s="28"/>
      <c r="J239" s="28"/>
      <c r="K239" s="16"/>
      <c r="L239" s="10"/>
      <c r="M239" s="28"/>
      <c r="N239" s="28"/>
      <c r="O239" s="28"/>
    </row>
    <row r="240" spans="3:15" x14ac:dyDescent="0.25">
      <c r="C240" s="10"/>
      <c r="D240" s="24"/>
      <c r="E240" s="4"/>
      <c r="F240" s="4"/>
      <c r="G240" s="24"/>
      <c r="H240" s="28"/>
      <c r="I240" s="28"/>
      <c r="J240" s="28"/>
      <c r="K240" s="16"/>
      <c r="L240" s="10"/>
      <c r="M240" s="28"/>
      <c r="N240" s="28"/>
      <c r="O240" s="28"/>
    </row>
    <row r="241" spans="3:27" x14ac:dyDescent="0.25">
      <c r="C241" s="10"/>
      <c r="D241" s="24"/>
      <c r="E241" s="4"/>
      <c r="F241" s="4"/>
      <c r="G241" s="24"/>
      <c r="H241" s="28"/>
      <c r="I241" s="28"/>
      <c r="J241" s="28"/>
      <c r="K241" s="16"/>
      <c r="L241" s="10"/>
      <c r="M241" s="28"/>
      <c r="N241" s="28"/>
      <c r="O241" s="28"/>
    </row>
    <row r="242" spans="3:27" x14ac:dyDescent="0.25">
      <c r="C242" s="10"/>
      <c r="D242" s="24"/>
      <c r="E242" s="4"/>
      <c r="F242" s="4"/>
      <c r="G242" s="24"/>
      <c r="H242" s="28"/>
      <c r="I242" s="28"/>
      <c r="J242" s="28"/>
      <c r="K242" s="16"/>
      <c r="L242" s="10"/>
      <c r="M242" s="28"/>
      <c r="N242" s="28"/>
      <c r="O242" s="28"/>
    </row>
    <row r="243" spans="3:27" x14ac:dyDescent="0.25">
      <c r="C243" s="10"/>
      <c r="D243" s="24"/>
      <c r="E243" s="4"/>
      <c r="F243" s="4"/>
      <c r="G243" s="24"/>
      <c r="H243" s="28"/>
      <c r="I243" s="28"/>
      <c r="J243" s="28"/>
      <c r="K243" s="16"/>
      <c r="L243" s="10"/>
      <c r="M243" s="28"/>
      <c r="N243" s="28"/>
      <c r="O243" s="28"/>
    </row>
    <row r="244" spans="3:27" x14ac:dyDescent="0.25">
      <c r="C244" s="10"/>
      <c r="D244" s="24"/>
      <c r="E244" s="4"/>
      <c r="F244" s="4"/>
      <c r="G244" s="24"/>
      <c r="H244" s="28"/>
      <c r="I244" s="28"/>
      <c r="J244" s="28"/>
      <c r="K244" s="16"/>
      <c r="L244" s="10"/>
      <c r="M244" s="28"/>
      <c r="N244" s="28"/>
      <c r="O244" s="28"/>
      <c r="P244" s="5"/>
      <c r="Q244" s="5"/>
      <c r="R244" s="5"/>
      <c r="S244" s="5"/>
      <c r="W244" s="5"/>
      <c r="AA244" s="5"/>
    </row>
    <row r="245" spans="3:27" x14ac:dyDescent="0.25">
      <c r="C245" s="10"/>
      <c r="D245" s="24"/>
      <c r="E245" s="4"/>
      <c r="F245" s="4"/>
      <c r="G245" s="24"/>
      <c r="H245" s="28"/>
      <c r="I245" s="28"/>
      <c r="J245" s="28"/>
      <c r="K245" s="16"/>
      <c r="L245" s="10"/>
      <c r="M245" s="28"/>
      <c r="N245" s="28"/>
      <c r="O245" s="28"/>
    </row>
    <row r="246" spans="3:27" x14ac:dyDescent="0.25">
      <c r="C246" s="10"/>
      <c r="D246" s="24"/>
      <c r="E246" s="4"/>
      <c r="F246" s="4"/>
      <c r="G246" s="24"/>
      <c r="H246" s="28"/>
      <c r="I246" s="28"/>
      <c r="J246" s="28"/>
      <c r="K246" s="16"/>
      <c r="L246" s="10"/>
      <c r="M246" s="28"/>
      <c r="N246" s="28"/>
      <c r="O246" s="28"/>
    </row>
    <row r="247" spans="3:27" x14ac:dyDescent="0.25">
      <c r="C247" s="10"/>
      <c r="D247" s="24"/>
      <c r="E247" s="4"/>
      <c r="F247" s="4"/>
      <c r="G247" s="24"/>
      <c r="H247" s="28"/>
      <c r="I247" s="28"/>
      <c r="J247" s="28"/>
      <c r="K247" s="16"/>
      <c r="L247" s="10"/>
      <c r="M247" s="28"/>
      <c r="N247" s="28"/>
      <c r="O247" s="28"/>
    </row>
    <row r="248" spans="3:27" x14ac:dyDescent="0.25">
      <c r="C248" s="10"/>
      <c r="D248" s="24"/>
      <c r="E248" s="4"/>
      <c r="F248" s="4"/>
      <c r="G248" s="24"/>
      <c r="H248" s="28"/>
      <c r="I248" s="28"/>
      <c r="J248" s="28"/>
      <c r="K248" s="16"/>
      <c r="L248" s="10"/>
      <c r="M248" s="28"/>
      <c r="N248" s="28"/>
      <c r="O248" s="28"/>
    </row>
    <row r="249" spans="3:27" x14ac:dyDescent="0.25">
      <c r="C249" s="10"/>
      <c r="D249" s="24"/>
      <c r="E249" s="4"/>
      <c r="F249" s="4"/>
      <c r="G249" s="24"/>
      <c r="H249" s="28"/>
      <c r="I249" s="28"/>
      <c r="J249" s="28"/>
      <c r="K249" s="16"/>
      <c r="L249" s="10"/>
      <c r="M249" s="28"/>
      <c r="N249" s="28"/>
      <c r="O249" s="28"/>
    </row>
    <row r="250" spans="3:27" x14ac:dyDescent="0.25">
      <c r="C250" s="10"/>
      <c r="D250" s="24"/>
      <c r="E250" s="4"/>
      <c r="F250" s="4"/>
      <c r="G250" s="24"/>
      <c r="H250" s="28"/>
      <c r="I250" s="28"/>
      <c r="J250" s="28"/>
      <c r="K250" s="16"/>
      <c r="L250" s="10"/>
      <c r="M250" s="28"/>
      <c r="N250" s="28"/>
      <c r="O250" s="28"/>
    </row>
    <row r="251" spans="3:27" x14ac:dyDescent="0.25">
      <c r="C251" s="10"/>
      <c r="D251" s="24"/>
      <c r="E251" s="4"/>
      <c r="F251" s="4"/>
      <c r="G251" s="24"/>
      <c r="H251" s="28"/>
      <c r="I251" s="28"/>
      <c r="J251" s="28"/>
      <c r="K251" s="16"/>
      <c r="L251" s="10"/>
      <c r="M251" s="28"/>
      <c r="N251" s="28"/>
      <c r="O251" s="28"/>
    </row>
    <row r="252" spans="3:27" x14ac:dyDescent="0.25">
      <c r="C252" s="10"/>
      <c r="D252" s="24"/>
      <c r="E252" s="4"/>
      <c r="F252" s="4"/>
      <c r="G252" s="24"/>
      <c r="H252" s="28"/>
      <c r="I252" s="28"/>
      <c r="J252" s="28"/>
      <c r="K252" s="16"/>
      <c r="L252" s="10"/>
      <c r="M252" s="28"/>
      <c r="N252" s="28"/>
      <c r="O252" s="28"/>
      <c r="P252" s="5"/>
      <c r="Q252" s="5"/>
      <c r="R252" s="5"/>
      <c r="S252" s="5"/>
      <c r="W252" s="5"/>
      <c r="AA252" s="5"/>
    </row>
    <row r="253" spans="3:27" x14ac:dyDescent="0.25">
      <c r="C253" s="10"/>
      <c r="D253" s="24"/>
      <c r="E253" s="4"/>
      <c r="F253" s="4"/>
      <c r="G253" s="24"/>
      <c r="H253" s="28"/>
      <c r="I253" s="28"/>
      <c r="J253" s="28"/>
      <c r="K253" s="16"/>
      <c r="L253" s="10"/>
      <c r="M253" s="28"/>
      <c r="N253" s="28"/>
      <c r="O253" s="28"/>
    </row>
    <row r="254" spans="3:27" x14ac:dyDescent="0.25">
      <c r="C254" s="10"/>
      <c r="D254" s="24"/>
      <c r="E254" s="4"/>
      <c r="F254" s="4"/>
      <c r="G254" s="24"/>
      <c r="H254" s="28"/>
      <c r="I254" s="28"/>
      <c r="J254" s="28"/>
      <c r="K254" s="16"/>
      <c r="L254" s="10"/>
      <c r="M254" s="28"/>
      <c r="N254" s="28"/>
      <c r="O254" s="28"/>
    </row>
    <row r="255" spans="3:27" x14ac:dyDescent="0.25">
      <c r="C255" s="10"/>
      <c r="D255" s="24"/>
      <c r="E255" s="4"/>
      <c r="F255" s="4"/>
      <c r="G255" s="24"/>
      <c r="H255" s="28"/>
      <c r="I255" s="28"/>
      <c r="J255" s="28"/>
      <c r="K255" s="16"/>
      <c r="L255" s="10"/>
      <c r="M255" s="28"/>
      <c r="N255" s="28"/>
      <c r="O255" s="28"/>
    </row>
    <row r="256" spans="3:27" x14ac:dyDescent="0.25">
      <c r="C256" s="10"/>
      <c r="D256" s="24"/>
      <c r="E256" s="4"/>
      <c r="F256" s="4"/>
      <c r="G256" s="24"/>
      <c r="H256" s="28"/>
      <c r="I256" s="28"/>
      <c r="J256" s="28"/>
      <c r="K256" s="16"/>
      <c r="L256" s="10"/>
      <c r="M256" s="28"/>
      <c r="N256" s="28"/>
      <c r="O256" s="28"/>
    </row>
    <row r="257" spans="3:27" x14ac:dyDescent="0.25">
      <c r="C257" s="10"/>
      <c r="D257" s="24"/>
      <c r="E257" s="4"/>
      <c r="F257" s="4"/>
      <c r="G257" s="24"/>
      <c r="H257" s="28"/>
      <c r="I257" s="28"/>
      <c r="J257" s="28"/>
      <c r="K257" s="16"/>
      <c r="L257" s="10"/>
      <c r="M257" s="28"/>
      <c r="N257" s="28"/>
      <c r="O257" s="28"/>
      <c r="P257" s="5"/>
      <c r="Q257" s="5"/>
      <c r="R257" s="5"/>
      <c r="S257" s="5"/>
      <c r="W257" s="5"/>
      <c r="AA257" s="5"/>
    </row>
    <row r="258" spans="3:27" x14ac:dyDescent="0.25">
      <c r="C258" s="10"/>
      <c r="D258" s="24"/>
      <c r="E258" s="4"/>
      <c r="F258" s="4"/>
      <c r="G258" s="24"/>
      <c r="H258" s="28"/>
      <c r="I258" s="28"/>
      <c r="J258" s="28"/>
      <c r="K258" s="16"/>
      <c r="L258" s="10"/>
      <c r="M258" s="28"/>
      <c r="N258" s="28"/>
      <c r="O258" s="28"/>
    </row>
    <row r="259" spans="3:27" x14ac:dyDescent="0.25">
      <c r="C259" s="10"/>
      <c r="D259" s="24"/>
      <c r="E259" s="4"/>
      <c r="F259" s="4"/>
      <c r="G259" s="24"/>
      <c r="H259" s="28"/>
      <c r="I259" s="28"/>
      <c r="J259" s="28"/>
      <c r="K259" s="16"/>
      <c r="L259" s="10"/>
      <c r="M259" s="28"/>
      <c r="N259" s="28"/>
      <c r="O259" s="28"/>
    </row>
    <row r="260" spans="3:27" x14ac:dyDescent="0.25">
      <c r="C260" s="10"/>
      <c r="D260" s="24"/>
      <c r="E260" s="4"/>
      <c r="F260" s="4"/>
      <c r="G260" s="24"/>
      <c r="H260" s="28"/>
      <c r="I260" s="28"/>
      <c r="J260" s="28"/>
      <c r="K260" s="16"/>
      <c r="L260" s="10"/>
      <c r="M260" s="28"/>
      <c r="N260" s="28"/>
      <c r="O260" s="28"/>
    </row>
    <row r="261" spans="3:27" x14ac:dyDescent="0.25">
      <c r="C261" s="10"/>
      <c r="D261" s="24"/>
      <c r="E261" s="4"/>
      <c r="F261" s="4"/>
      <c r="G261" s="24"/>
      <c r="H261" s="28"/>
      <c r="I261" s="28"/>
      <c r="J261" s="28"/>
      <c r="K261" s="16"/>
      <c r="L261" s="10"/>
      <c r="M261" s="28"/>
      <c r="N261" s="28"/>
      <c r="O261" s="28"/>
    </row>
    <row r="262" spans="3:27" x14ac:dyDescent="0.25">
      <c r="C262" s="10"/>
      <c r="D262" s="24"/>
      <c r="E262" s="4"/>
      <c r="F262" s="4"/>
      <c r="G262" s="24"/>
      <c r="H262" s="28"/>
      <c r="I262" s="28"/>
      <c r="J262" s="28"/>
      <c r="K262" s="16"/>
      <c r="L262" s="10"/>
      <c r="M262" s="28"/>
      <c r="N262" s="28"/>
      <c r="O262" s="28"/>
    </row>
    <row r="263" spans="3:27" x14ac:dyDescent="0.25">
      <c r="C263" s="10"/>
      <c r="D263" s="24"/>
      <c r="E263" s="4"/>
      <c r="F263" s="4"/>
      <c r="G263" s="24"/>
      <c r="H263" s="28"/>
      <c r="I263" s="28"/>
      <c r="J263" s="28"/>
      <c r="K263" s="16"/>
      <c r="L263" s="10"/>
      <c r="M263" s="28"/>
      <c r="N263" s="28"/>
      <c r="O263" s="28"/>
    </row>
    <row r="264" spans="3:27" x14ac:dyDescent="0.25">
      <c r="C264" s="10"/>
      <c r="D264" s="24"/>
      <c r="E264" s="4"/>
      <c r="F264" s="4"/>
      <c r="G264" s="24"/>
      <c r="H264" s="28"/>
      <c r="I264" s="28"/>
      <c r="J264" s="28"/>
      <c r="K264" s="16"/>
      <c r="L264" s="10"/>
      <c r="M264" s="28"/>
      <c r="N264" s="28"/>
      <c r="O264" s="28"/>
    </row>
    <row r="265" spans="3:27" x14ac:dyDescent="0.25">
      <c r="C265" s="10"/>
      <c r="D265" s="24"/>
      <c r="E265" s="4"/>
      <c r="F265" s="4"/>
      <c r="G265" s="24"/>
      <c r="H265" s="28"/>
      <c r="I265" s="28"/>
      <c r="J265" s="28"/>
      <c r="K265" s="16"/>
      <c r="L265" s="10"/>
      <c r="M265" s="28"/>
      <c r="N265" s="28"/>
      <c r="O265" s="28"/>
    </row>
    <row r="266" spans="3:27" x14ac:dyDescent="0.25">
      <c r="C266" s="10"/>
      <c r="D266" s="24"/>
      <c r="E266" s="4"/>
      <c r="F266" s="4"/>
      <c r="G266" s="24"/>
      <c r="H266" s="28"/>
      <c r="I266" s="28"/>
      <c r="J266" s="28"/>
      <c r="K266" s="16"/>
      <c r="L266" s="10"/>
      <c r="M266" s="28"/>
      <c r="N266" s="28"/>
      <c r="O266" s="28"/>
      <c r="P266" s="5"/>
      <c r="Q266" s="5"/>
      <c r="R266" s="5"/>
      <c r="S266" s="5"/>
      <c r="W266" s="5"/>
      <c r="AA266" s="5"/>
    </row>
    <row r="267" spans="3:27" x14ac:dyDescent="0.25">
      <c r="C267" s="10"/>
      <c r="D267" s="24"/>
      <c r="E267" s="4"/>
      <c r="F267" s="4"/>
      <c r="G267" s="24"/>
      <c r="H267" s="28"/>
      <c r="I267" s="28"/>
      <c r="J267" s="28"/>
      <c r="K267" s="16"/>
      <c r="L267" s="10"/>
      <c r="M267" s="28"/>
      <c r="N267" s="28"/>
      <c r="O267" s="28"/>
    </row>
    <row r="268" spans="3:27" x14ac:dyDescent="0.25">
      <c r="C268" s="10"/>
      <c r="D268" s="24"/>
      <c r="E268" s="4"/>
      <c r="F268" s="4"/>
      <c r="G268" s="24"/>
      <c r="H268" s="28"/>
      <c r="I268" s="28"/>
      <c r="J268" s="28"/>
      <c r="K268" s="16"/>
      <c r="L268" s="10"/>
      <c r="M268" s="28"/>
      <c r="N268" s="28"/>
      <c r="O268" s="28"/>
    </row>
    <row r="269" spans="3:27" x14ac:dyDescent="0.25">
      <c r="C269" s="10"/>
      <c r="D269" s="24"/>
      <c r="E269" s="4"/>
      <c r="F269" s="4"/>
      <c r="G269" s="24"/>
      <c r="H269" s="28"/>
      <c r="I269" s="28"/>
      <c r="J269" s="28"/>
      <c r="K269" s="16"/>
      <c r="L269" s="10"/>
      <c r="M269" s="28"/>
      <c r="N269" s="28"/>
      <c r="O269" s="28"/>
    </row>
    <row r="270" spans="3:27" x14ac:dyDescent="0.25">
      <c r="C270" s="10"/>
      <c r="D270" s="24"/>
      <c r="E270" s="4"/>
      <c r="F270" s="4"/>
      <c r="G270" s="24"/>
      <c r="H270" s="28"/>
      <c r="I270" s="28"/>
      <c r="J270" s="28"/>
      <c r="K270" s="16"/>
      <c r="L270" s="10"/>
      <c r="M270" s="28"/>
      <c r="N270" s="28"/>
      <c r="O270" s="28"/>
    </row>
    <row r="271" spans="3:27" x14ac:dyDescent="0.25">
      <c r="C271" s="10"/>
      <c r="D271" s="24"/>
      <c r="E271" s="4"/>
      <c r="F271" s="4"/>
      <c r="G271" s="24"/>
      <c r="H271" s="28"/>
      <c r="I271" s="28"/>
      <c r="J271" s="28"/>
      <c r="K271" s="16"/>
      <c r="L271" s="10"/>
      <c r="M271" s="28"/>
      <c r="N271" s="28"/>
      <c r="O271" s="28"/>
    </row>
    <row r="272" spans="3:27" x14ac:dyDescent="0.25">
      <c r="C272" s="10"/>
      <c r="D272" s="24"/>
      <c r="E272" s="4"/>
      <c r="F272" s="4"/>
      <c r="G272" s="24"/>
      <c r="H272" s="28"/>
      <c r="I272" s="28"/>
      <c r="J272" s="28"/>
      <c r="K272" s="16"/>
      <c r="L272" s="10"/>
      <c r="M272" s="28"/>
      <c r="N272" s="28"/>
      <c r="O272" s="28"/>
    </row>
    <row r="273" spans="3:15" x14ac:dyDescent="0.25">
      <c r="C273" s="10"/>
      <c r="D273" s="24"/>
      <c r="E273" s="4"/>
      <c r="F273" s="4"/>
      <c r="G273" s="24"/>
      <c r="H273" s="28"/>
      <c r="I273" s="28"/>
      <c r="J273" s="28"/>
      <c r="K273" s="16"/>
      <c r="L273" s="10"/>
      <c r="M273" s="28"/>
      <c r="N273" s="28"/>
      <c r="O273" s="28"/>
    </row>
    <row r="274" spans="3:15" x14ac:dyDescent="0.25">
      <c r="C274" s="10"/>
      <c r="D274" s="24"/>
      <c r="E274" s="4"/>
      <c r="F274" s="4"/>
      <c r="G274" s="24"/>
      <c r="H274" s="28"/>
      <c r="I274" s="28"/>
      <c r="J274" s="28"/>
      <c r="K274" s="16"/>
      <c r="L274" s="10"/>
      <c r="M274" s="28"/>
      <c r="N274" s="28"/>
      <c r="O274" s="28"/>
    </row>
    <row r="275" spans="3:15" x14ac:dyDescent="0.25">
      <c r="C275" s="10"/>
      <c r="D275" s="24"/>
      <c r="E275" s="4"/>
      <c r="F275" s="4"/>
      <c r="G275" s="24"/>
      <c r="H275" s="28"/>
      <c r="I275" s="28"/>
      <c r="J275" s="28"/>
      <c r="K275" s="16"/>
      <c r="L275" s="10"/>
      <c r="M275" s="28"/>
      <c r="N275" s="28"/>
      <c r="O275" s="28"/>
    </row>
    <row r="276" spans="3:15" x14ac:dyDescent="0.25">
      <c r="C276" s="10"/>
      <c r="D276" s="24"/>
      <c r="E276" s="4"/>
      <c r="F276" s="4"/>
      <c r="G276" s="24"/>
      <c r="H276" s="28"/>
      <c r="I276" s="28"/>
      <c r="J276" s="28"/>
      <c r="K276" s="16"/>
      <c r="L276" s="10"/>
      <c r="M276" s="28"/>
      <c r="N276" s="28"/>
      <c r="O276" s="28"/>
    </row>
    <row r="277" spans="3:15" x14ac:dyDescent="0.25">
      <c r="C277" s="10"/>
      <c r="D277" s="24"/>
      <c r="E277" s="4"/>
      <c r="F277" s="4"/>
      <c r="G277" s="24"/>
      <c r="H277" s="28"/>
      <c r="I277" s="28"/>
      <c r="J277" s="28"/>
      <c r="K277" s="16"/>
      <c r="L277" s="10"/>
      <c r="M277" s="28"/>
      <c r="N277" s="28"/>
      <c r="O277" s="28"/>
    </row>
    <row r="278" spans="3:15" x14ac:dyDescent="0.25">
      <c r="C278" s="10"/>
      <c r="D278" s="24"/>
      <c r="E278" s="4"/>
      <c r="F278" s="4"/>
      <c r="G278" s="24"/>
      <c r="H278" s="28"/>
      <c r="I278" s="28"/>
      <c r="J278" s="28"/>
      <c r="K278" s="16"/>
      <c r="L278" s="10"/>
      <c r="M278" s="28"/>
      <c r="N278" s="28"/>
      <c r="O278" s="28"/>
    </row>
    <row r="279" spans="3:15" x14ac:dyDescent="0.25">
      <c r="C279" s="10"/>
      <c r="D279" s="24"/>
      <c r="E279" s="4"/>
      <c r="F279" s="4"/>
      <c r="G279" s="24"/>
      <c r="H279" s="28"/>
      <c r="I279" s="28"/>
      <c r="J279" s="28"/>
      <c r="K279" s="16"/>
      <c r="L279" s="10"/>
      <c r="M279" s="28"/>
      <c r="N279" s="28"/>
      <c r="O279" s="28"/>
    </row>
    <row r="280" spans="3:15" x14ac:dyDescent="0.25">
      <c r="C280" s="10"/>
      <c r="D280" s="24"/>
      <c r="E280" s="4"/>
      <c r="F280" s="4"/>
      <c r="G280" s="24"/>
      <c r="H280" s="28"/>
      <c r="I280" s="28"/>
      <c r="J280" s="28"/>
      <c r="K280" s="16"/>
      <c r="L280" s="10"/>
      <c r="M280" s="28"/>
      <c r="N280" s="28"/>
      <c r="O280" s="28"/>
    </row>
    <row r="281" spans="3:15" x14ac:dyDescent="0.25">
      <c r="C281" s="10"/>
      <c r="D281" s="24"/>
      <c r="E281" s="4"/>
      <c r="F281" s="4"/>
      <c r="G281" s="24"/>
      <c r="H281" s="28"/>
      <c r="I281" s="28"/>
      <c r="J281" s="28"/>
      <c r="K281" s="16"/>
      <c r="L281" s="10"/>
      <c r="M281" s="28"/>
      <c r="N281" s="28"/>
      <c r="O281" s="28"/>
    </row>
    <row r="282" spans="3:15" x14ac:dyDescent="0.25">
      <c r="C282" s="10"/>
      <c r="D282" s="24"/>
      <c r="E282" s="4"/>
      <c r="F282" s="4"/>
      <c r="G282" s="24"/>
      <c r="H282" s="28"/>
      <c r="I282" s="28"/>
      <c r="J282" s="28"/>
      <c r="K282" s="16"/>
      <c r="L282" s="10"/>
      <c r="M282" s="28"/>
      <c r="N282" s="28"/>
      <c r="O282" s="28"/>
    </row>
    <row r="283" spans="3:15" x14ac:dyDescent="0.25">
      <c r="C283" s="10"/>
      <c r="D283" s="24"/>
      <c r="E283" s="4"/>
      <c r="F283" s="4"/>
      <c r="G283" s="24"/>
      <c r="H283" s="28"/>
      <c r="I283" s="28"/>
      <c r="J283" s="28"/>
      <c r="K283" s="16"/>
      <c r="L283" s="10"/>
      <c r="M283" s="28"/>
      <c r="N283" s="28"/>
      <c r="O283" s="28"/>
    </row>
    <row r="284" spans="3:15" x14ac:dyDescent="0.25">
      <c r="C284" s="10"/>
      <c r="D284" s="24"/>
      <c r="E284" s="4"/>
      <c r="F284" s="4"/>
      <c r="G284" s="24"/>
      <c r="H284" s="28"/>
      <c r="I284" s="28"/>
      <c r="J284" s="28"/>
      <c r="K284" s="16"/>
      <c r="L284" s="10"/>
      <c r="M284" s="28"/>
      <c r="N284" s="28"/>
      <c r="O284" s="28"/>
    </row>
    <row r="285" spans="3:15" x14ac:dyDescent="0.25">
      <c r="C285" s="10"/>
      <c r="D285" s="24"/>
      <c r="E285" s="4"/>
      <c r="F285" s="4"/>
      <c r="G285" s="24"/>
      <c r="H285" s="28"/>
      <c r="I285" s="28"/>
      <c r="J285" s="28"/>
      <c r="K285" s="16"/>
      <c r="L285" s="10"/>
      <c r="M285" s="28"/>
      <c r="N285" s="28"/>
      <c r="O285" s="28"/>
    </row>
    <row r="286" spans="3:15" x14ac:dyDescent="0.25">
      <c r="C286" s="10"/>
      <c r="D286" s="24"/>
      <c r="E286" s="4"/>
      <c r="F286" s="4"/>
      <c r="G286" s="24"/>
      <c r="H286" s="28"/>
      <c r="I286" s="28"/>
      <c r="J286" s="28"/>
      <c r="K286" s="16"/>
      <c r="L286" s="10"/>
      <c r="M286" s="28"/>
      <c r="N286" s="28"/>
      <c r="O286" s="28"/>
    </row>
    <row r="287" spans="3:15" x14ac:dyDescent="0.25">
      <c r="C287" s="10"/>
      <c r="D287" s="24"/>
      <c r="E287" s="4"/>
      <c r="F287" s="4"/>
      <c r="G287" s="24"/>
      <c r="H287" s="28"/>
      <c r="I287" s="28"/>
      <c r="J287" s="28"/>
      <c r="K287" s="16"/>
      <c r="L287" s="10"/>
      <c r="M287" s="28"/>
      <c r="N287" s="28"/>
      <c r="O287" s="28"/>
    </row>
    <row r="288" spans="3:15" x14ac:dyDescent="0.25">
      <c r="C288" s="10"/>
      <c r="D288" s="24"/>
      <c r="E288" s="4"/>
      <c r="F288" s="4"/>
      <c r="G288" s="24"/>
      <c r="H288" s="28"/>
      <c r="I288" s="28"/>
      <c r="J288" s="28"/>
      <c r="K288" s="16"/>
      <c r="L288" s="10"/>
      <c r="M288" s="28"/>
      <c r="N288" s="28"/>
      <c r="O288" s="28"/>
    </row>
    <row r="289" spans="3:27" x14ac:dyDescent="0.25">
      <c r="C289" s="10"/>
      <c r="D289" s="24"/>
      <c r="E289" s="4"/>
      <c r="F289" s="4"/>
      <c r="G289" s="24"/>
      <c r="H289" s="28"/>
      <c r="I289" s="28"/>
      <c r="J289" s="28"/>
      <c r="K289" s="16"/>
      <c r="L289" s="10"/>
      <c r="M289" s="28"/>
      <c r="N289" s="28"/>
      <c r="O289" s="28"/>
    </row>
    <row r="290" spans="3:27" x14ac:dyDescent="0.25">
      <c r="C290" s="10"/>
      <c r="D290" s="24"/>
      <c r="E290" s="4"/>
      <c r="F290" s="4"/>
      <c r="G290" s="24"/>
      <c r="H290" s="28"/>
      <c r="I290" s="28"/>
      <c r="J290" s="28"/>
      <c r="K290" s="16"/>
      <c r="L290" s="10"/>
      <c r="M290" s="28"/>
      <c r="N290" s="28"/>
      <c r="O290" s="28"/>
    </row>
    <row r="291" spans="3:27" x14ac:dyDescent="0.25">
      <c r="C291" s="10"/>
      <c r="D291" s="24"/>
      <c r="E291" s="4"/>
      <c r="F291" s="4"/>
      <c r="G291" s="24"/>
      <c r="H291" s="28"/>
      <c r="I291" s="28"/>
      <c r="J291" s="28"/>
      <c r="K291" s="16"/>
      <c r="L291" s="10"/>
      <c r="M291" s="28"/>
      <c r="N291" s="28"/>
      <c r="O291" s="28"/>
    </row>
    <row r="292" spans="3:27" x14ac:dyDescent="0.25">
      <c r="C292" s="10"/>
      <c r="D292" s="24"/>
      <c r="E292" s="4"/>
      <c r="F292" s="4"/>
      <c r="G292" s="24"/>
      <c r="H292" s="28"/>
      <c r="I292" s="28"/>
      <c r="J292" s="28"/>
      <c r="K292" s="16"/>
      <c r="L292" s="10"/>
      <c r="M292" s="28"/>
      <c r="N292" s="28"/>
      <c r="O292" s="28"/>
    </row>
    <row r="293" spans="3:27" x14ac:dyDescent="0.25">
      <c r="C293" s="10"/>
      <c r="D293" s="24"/>
      <c r="E293" s="4"/>
      <c r="F293" s="4"/>
      <c r="G293" s="24"/>
      <c r="H293" s="28"/>
      <c r="I293" s="28"/>
      <c r="J293" s="28"/>
      <c r="K293" s="16"/>
      <c r="L293" s="10"/>
      <c r="M293" s="28"/>
      <c r="N293" s="28"/>
      <c r="O293" s="28"/>
    </row>
    <row r="294" spans="3:27" x14ac:dyDescent="0.25">
      <c r="C294" s="5"/>
      <c r="D294" s="15"/>
      <c r="E294" s="4"/>
      <c r="F294" s="5"/>
      <c r="G294" s="4"/>
      <c r="H294" s="25"/>
      <c r="I294" s="25"/>
      <c r="J294" s="25"/>
      <c r="K294" s="4"/>
      <c r="L294" s="14"/>
      <c r="M294" s="28"/>
      <c r="N294" s="28"/>
    </row>
    <row r="295" spans="3:27" x14ac:dyDescent="0.25">
      <c r="C295" s="5"/>
      <c r="D295" s="15"/>
      <c r="E295" s="4"/>
      <c r="F295" s="5"/>
      <c r="G295" s="4"/>
      <c r="H295" s="25"/>
      <c r="I295" s="25"/>
      <c r="J295" s="25"/>
      <c r="K295" s="4"/>
      <c r="L295" s="14"/>
      <c r="M295" s="28"/>
      <c r="N295" s="28"/>
    </row>
    <row r="296" spans="3:27" x14ac:dyDescent="0.25">
      <c r="C296" s="5"/>
      <c r="D296" s="15"/>
      <c r="E296" s="4"/>
      <c r="F296" s="5"/>
      <c r="G296" s="4"/>
      <c r="H296" s="25"/>
      <c r="I296" s="25"/>
      <c r="J296" s="25"/>
      <c r="K296" s="4"/>
      <c r="L296" s="14"/>
      <c r="M296" s="28"/>
      <c r="N296" s="28"/>
    </row>
    <row r="297" spans="3:27" x14ac:dyDescent="0.25">
      <c r="C297" s="5"/>
      <c r="D297" s="15"/>
      <c r="E297" s="4"/>
      <c r="F297" s="5"/>
      <c r="G297" s="4"/>
      <c r="H297" s="25"/>
      <c r="I297" s="25"/>
      <c r="J297" s="25"/>
      <c r="K297" s="4"/>
      <c r="L297" s="14"/>
      <c r="M297" s="28"/>
      <c r="N297" s="28"/>
    </row>
    <row r="298" spans="3:27" x14ac:dyDescent="0.25">
      <c r="C298" s="5"/>
      <c r="D298" s="15"/>
      <c r="E298" s="4"/>
      <c r="F298" s="5"/>
      <c r="G298" s="4"/>
      <c r="H298" s="25"/>
      <c r="I298" s="25"/>
      <c r="J298" s="25"/>
      <c r="K298" s="4"/>
      <c r="L298" s="14"/>
      <c r="M298" s="28"/>
      <c r="N298" s="28"/>
    </row>
    <row r="299" spans="3:27" x14ac:dyDescent="0.25">
      <c r="C299" s="5"/>
      <c r="D299" s="15"/>
      <c r="E299" s="4"/>
      <c r="F299" s="5"/>
      <c r="G299" s="4"/>
      <c r="H299" s="25"/>
      <c r="I299" s="25"/>
      <c r="J299" s="25"/>
      <c r="K299" s="5"/>
      <c r="L299" s="5"/>
      <c r="M299" s="28"/>
      <c r="N299" s="28"/>
      <c r="AA299" s="5"/>
    </row>
    <row r="300" spans="3:27" x14ac:dyDescent="0.25">
      <c r="C300" s="5"/>
      <c r="D300" s="15"/>
      <c r="E300" s="4"/>
      <c r="F300" s="5"/>
      <c r="G300" s="4"/>
      <c r="H300" s="25"/>
      <c r="I300" s="25"/>
      <c r="J300" s="25"/>
      <c r="K300" s="4"/>
      <c r="L300" s="14"/>
      <c r="M300" s="28"/>
      <c r="N300" s="28"/>
      <c r="O300" s="5"/>
    </row>
    <row r="301" spans="3:27" x14ac:dyDescent="0.25">
      <c r="C301" s="5"/>
      <c r="D301" s="15"/>
      <c r="E301" s="4"/>
      <c r="F301" s="5"/>
      <c r="G301" s="4"/>
      <c r="H301" s="25"/>
      <c r="I301" s="25"/>
      <c r="J301" s="25"/>
      <c r="K301" s="4"/>
      <c r="L301" s="14"/>
      <c r="M301" s="28"/>
      <c r="N301" s="28"/>
    </row>
    <row r="302" spans="3:27" x14ac:dyDescent="0.25">
      <c r="C302" s="5"/>
      <c r="D302" s="15"/>
      <c r="E302" s="4"/>
      <c r="F302" s="5"/>
      <c r="G302" s="4"/>
      <c r="H302" s="25"/>
      <c r="I302" s="25"/>
      <c r="J302" s="25"/>
      <c r="K302" s="4"/>
      <c r="L302" s="14"/>
      <c r="M302" s="28"/>
      <c r="N302" s="28"/>
    </row>
    <row r="303" spans="3:27" x14ac:dyDescent="0.25">
      <c r="C303" s="5"/>
      <c r="D303" s="15"/>
      <c r="E303" s="4"/>
      <c r="F303" s="5"/>
      <c r="G303" s="4"/>
      <c r="H303" s="25"/>
      <c r="I303" s="25"/>
      <c r="J303" s="25"/>
      <c r="K303" s="4"/>
      <c r="L303" s="14"/>
      <c r="M303" s="28"/>
      <c r="N303" s="28"/>
    </row>
    <row r="304" spans="3:27" x14ac:dyDescent="0.25">
      <c r="C304" s="5"/>
      <c r="D304" s="15"/>
      <c r="E304" s="4"/>
      <c r="F304" s="5"/>
      <c r="G304" s="4"/>
      <c r="H304" s="25"/>
      <c r="I304" s="25"/>
      <c r="J304" s="25"/>
      <c r="K304" s="4"/>
      <c r="L304" s="14"/>
      <c r="M304" s="28"/>
      <c r="N304" s="28"/>
    </row>
    <row r="305" spans="3:27" x14ac:dyDescent="0.25">
      <c r="C305" s="5"/>
      <c r="D305" s="15"/>
      <c r="E305" s="4"/>
      <c r="F305" s="5"/>
      <c r="G305" s="4"/>
      <c r="H305" s="25"/>
      <c r="I305" s="25"/>
      <c r="J305" s="25"/>
      <c r="K305" s="4"/>
      <c r="L305" s="14"/>
      <c r="M305" s="28"/>
      <c r="N305" s="28"/>
    </row>
    <row r="306" spans="3:27" x14ac:dyDescent="0.25">
      <c r="C306" s="5"/>
      <c r="D306" s="15"/>
      <c r="E306" s="4"/>
      <c r="F306" s="5"/>
      <c r="G306" s="4"/>
      <c r="H306" s="25"/>
      <c r="I306" s="25"/>
      <c r="J306" s="25"/>
      <c r="K306" s="4"/>
      <c r="L306" s="14"/>
      <c r="M306" s="28"/>
      <c r="N306" s="28"/>
    </row>
    <row r="307" spans="3:27" x14ac:dyDescent="0.25">
      <c r="C307" s="5"/>
      <c r="D307" s="15"/>
      <c r="E307" s="4"/>
      <c r="F307" s="5"/>
      <c r="G307" s="4"/>
      <c r="H307" s="25"/>
      <c r="I307" s="25"/>
      <c r="J307" s="25"/>
      <c r="K307" s="4"/>
      <c r="L307" s="14"/>
      <c r="M307" s="28"/>
      <c r="N307" s="28"/>
    </row>
    <row r="308" spans="3:27" x14ac:dyDescent="0.25">
      <c r="C308" s="5"/>
      <c r="D308" s="15"/>
      <c r="E308" s="4"/>
      <c r="F308" s="5"/>
      <c r="G308" s="4"/>
      <c r="H308" s="25"/>
      <c r="I308" s="25"/>
      <c r="J308" s="25"/>
      <c r="K308" s="4"/>
      <c r="L308" s="14"/>
      <c r="M308" s="28"/>
      <c r="N308" s="28"/>
    </row>
    <row r="309" spans="3:27" x14ac:dyDescent="0.25">
      <c r="C309" s="5"/>
      <c r="D309" s="15"/>
      <c r="E309" s="4"/>
      <c r="F309" s="5"/>
      <c r="G309" s="4"/>
      <c r="H309" s="25"/>
      <c r="I309" s="25"/>
      <c r="J309" s="25"/>
      <c r="K309" s="4"/>
      <c r="L309" s="14"/>
      <c r="M309" s="28"/>
      <c r="N309" s="28"/>
    </row>
    <row r="310" spans="3:27" x14ac:dyDescent="0.25">
      <c r="C310" s="5"/>
      <c r="D310" s="15"/>
      <c r="E310" s="4"/>
      <c r="F310" s="5"/>
      <c r="G310" s="4"/>
      <c r="H310" s="25"/>
      <c r="I310" s="25"/>
      <c r="J310" s="25"/>
      <c r="K310" s="4"/>
      <c r="L310" s="14"/>
      <c r="M310" s="28"/>
      <c r="N310" s="28"/>
    </row>
    <row r="311" spans="3:27" x14ac:dyDescent="0.25">
      <c r="C311" s="5"/>
      <c r="D311" s="15"/>
      <c r="E311" s="4"/>
      <c r="F311" s="5"/>
      <c r="G311" s="4"/>
      <c r="H311" s="25"/>
      <c r="I311" s="25"/>
      <c r="J311" s="25"/>
      <c r="K311" s="5"/>
      <c r="L311" s="5"/>
      <c r="M311" s="28"/>
      <c r="N311" s="28"/>
    </row>
    <row r="312" spans="3:27" x14ac:dyDescent="0.25">
      <c r="C312" s="5"/>
      <c r="D312" s="15"/>
      <c r="E312" s="4"/>
      <c r="F312" s="5"/>
      <c r="G312" s="4"/>
      <c r="H312" s="25"/>
      <c r="I312" s="25"/>
      <c r="J312" s="25"/>
      <c r="K312" s="4"/>
      <c r="L312" s="14"/>
      <c r="M312" s="28"/>
      <c r="N312" s="28"/>
      <c r="P312" s="5"/>
      <c r="Q312" s="5"/>
      <c r="R312" s="5"/>
      <c r="S312" s="5"/>
      <c r="W312" s="5"/>
      <c r="AA312" s="5"/>
    </row>
    <row r="313" spans="3:27" x14ac:dyDescent="0.25">
      <c r="C313" s="5"/>
      <c r="D313" s="15"/>
      <c r="E313" s="4"/>
      <c r="F313" s="5"/>
      <c r="G313" s="4"/>
      <c r="H313" s="25"/>
      <c r="I313" s="25"/>
      <c r="J313" s="25"/>
      <c r="K313" s="4"/>
      <c r="L313" s="14"/>
      <c r="M313" s="28"/>
      <c r="N313" s="28"/>
    </row>
    <row r="314" spans="3:27" x14ac:dyDescent="0.25">
      <c r="C314" s="5"/>
      <c r="D314" s="15"/>
      <c r="E314" s="4"/>
      <c r="F314" s="5"/>
      <c r="G314" s="4"/>
      <c r="H314" s="25"/>
      <c r="I314" s="25"/>
      <c r="J314" s="25"/>
      <c r="K314" s="4"/>
      <c r="L314" s="14"/>
      <c r="M314" s="28"/>
      <c r="N314" s="28"/>
    </row>
    <row r="315" spans="3:27" x14ac:dyDescent="0.25">
      <c r="C315" s="5"/>
      <c r="D315" s="15"/>
      <c r="E315" s="4"/>
      <c r="F315" s="5"/>
      <c r="G315" s="4"/>
      <c r="H315" s="25"/>
      <c r="I315" s="25"/>
      <c r="J315" s="25"/>
      <c r="K315" s="4"/>
      <c r="L315" s="14"/>
      <c r="M315" s="28"/>
      <c r="N315" s="28"/>
    </row>
    <row r="316" spans="3:27" x14ac:dyDescent="0.25">
      <c r="C316" s="5"/>
      <c r="D316" s="15"/>
      <c r="E316" s="4"/>
      <c r="F316" s="5"/>
      <c r="G316" s="4"/>
      <c r="H316" s="25"/>
      <c r="I316" s="25"/>
      <c r="J316" s="25"/>
      <c r="K316" s="4"/>
      <c r="L316" s="14"/>
      <c r="M316" s="28"/>
      <c r="N316" s="28"/>
    </row>
    <row r="317" spans="3:27" x14ac:dyDescent="0.25">
      <c r="C317" s="5"/>
      <c r="D317" s="15"/>
      <c r="E317" s="4"/>
      <c r="F317" s="5"/>
      <c r="G317" s="4"/>
      <c r="H317" s="25"/>
      <c r="I317" s="25"/>
      <c r="J317" s="25"/>
      <c r="K317" s="4"/>
      <c r="L317" s="14"/>
      <c r="M317" s="28"/>
      <c r="N317" s="28"/>
    </row>
    <row r="318" spans="3:27" x14ac:dyDescent="0.25">
      <c r="C318" s="5"/>
      <c r="D318" s="15"/>
      <c r="E318" s="4"/>
      <c r="F318" s="5"/>
      <c r="G318" s="4"/>
      <c r="H318" s="25"/>
      <c r="I318" s="25"/>
      <c r="J318" s="25"/>
      <c r="K318" s="4"/>
      <c r="L318" s="14"/>
      <c r="M318" s="28"/>
      <c r="N318" s="28"/>
    </row>
    <row r="319" spans="3:27" x14ac:dyDescent="0.25">
      <c r="C319" s="5"/>
      <c r="D319" s="15"/>
      <c r="E319" s="4"/>
      <c r="F319" s="5"/>
      <c r="G319" s="4"/>
      <c r="H319" s="25"/>
      <c r="I319" s="25"/>
      <c r="J319" s="25"/>
      <c r="K319" s="4"/>
      <c r="L319" s="14"/>
      <c r="M319" s="28"/>
      <c r="N319" s="28"/>
    </row>
    <row r="320" spans="3:27" x14ac:dyDescent="0.25">
      <c r="C320" s="5"/>
      <c r="D320" s="15"/>
      <c r="E320" s="4"/>
      <c r="F320" s="5"/>
      <c r="G320" s="4"/>
      <c r="H320" s="25"/>
      <c r="I320" s="25"/>
      <c r="J320" s="25"/>
      <c r="K320" s="4"/>
      <c r="L320" s="14"/>
      <c r="M320" s="28"/>
      <c r="N320" s="28"/>
    </row>
    <row r="321" spans="3:14" x14ac:dyDescent="0.25">
      <c r="C321" s="5"/>
      <c r="D321" s="15"/>
      <c r="E321" s="4"/>
      <c r="F321" s="5"/>
      <c r="G321" s="4"/>
      <c r="H321" s="25"/>
      <c r="I321" s="25"/>
      <c r="J321" s="25"/>
      <c r="K321" s="4"/>
      <c r="L321" s="14"/>
      <c r="M321" s="28"/>
      <c r="N321" s="28"/>
    </row>
    <row r="322" spans="3:14" x14ac:dyDescent="0.25">
      <c r="C322" s="5"/>
      <c r="D322" s="15"/>
      <c r="E322" s="4"/>
      <c r="F322" s="5"/>
      <c r="G322" s="4"/>
      <c r="H322" s="25"/>
      <c r="I322" s="25"/>
      <c r="J322" s="25"/>
      <c r="K322" s="4"/>
      <c r="L322" s="14"/>
      <c r="M322" s="28"/>
      <c r="N322" s="28"/>
    </row>
    <row r="323" spans="3:14" x14ac:dyDescent="0.25">
      <c r="C323" s="5"/>
      <c r="D323" s="15"/>
      <c r="E323" s="4"/>
      <c r="F323" s="5"/>
      <c r="G323" s="4"/>
      <c r="H323" s="25"/>
      <c r="I323" s="25"/>
      <c r="J323" s="25"/>
      <c r="K323" s="4"/>
      <c r="L323" s="14"/>
      <c r="M323" s="28"/>
      <c r="N323" s="28"/>
    </row>
    <row r="324" spans="3:14" x14ac:dyDescent="0.25">
      <c r="C324" s="5"/>
      <c r="D324" s="15"/>
      <c r="E324" s="4"/>
      <c r="F324" s="5"/>
      <c r="G324" s="4"/>
      <c r="H324" s="25"/>
      <c r="I324" s="25"/>
      <c r="J324" s="25"/>
      <c r="K324" s="4"/>
      <c r="L324" s="14"/>
      <c r="M324" s="28"/>
      <c r="N324" s="28"/>
    </row>
    <row r="325" spans="3:14" x14ac:dyDescent="0.25">
      <c r="C325" s="5"/>
      <c r="D325" s="15"/>
      <c r="E325" s="4"/>
      <c r="F325" s="5"/>
      <c r="G325" s="4"/>
      <c r="H325" s="25"/>
      <c r="I325" s="25"/>
      <c r="J325" s="25"/>
      <c r="K325" s="4"/>
      <c r="L325" s="14"/>
      <c r="M325" s="28"/>
      <c r="N325" s="28"/>
    </row>
    <row r="326" spans="3:14" x14ac:dyDescent="0.25">
      <c r="C326" s="5"/>
      <c r="D326" s="15"/>
      <c r="E326" s="4"/>
      <c r="F326" s="5"/>
      <c r="G326" s="4"/>
      <c r="H326" s="25"/>
      <c r="I326" s="25"/>
      <c r="J326" s="25"/>
      <c r="K326" s="4"/>
      <c r="L326" s="14"/>
      <c r="M326" s="28"/>
      <c r="N326" s="28"/>
    </row>
    <row r="327" spans="3:14" x14ac:dyDescent="0.25">
      <c r="C327" s="5"/>
      <c r="D327" s="15"/>
      <c r="E327" s="4"/>
      <c r="F327" s="5"/>
      <c r="G327" s="4"/>
      <c r="H327" s="25"/>
      <c r="I327" s="25"/>
      <c r="J327" s="25"/>
      <c r="K327" s="4"/>
      <c r="L327" s="14"/>
      <c r="M327" s="28"/>
      <c r="N327" s="28"/>
    </row>
    <row r="328" spans="3:14" x14ac:dyDescent="0.25">
      <c r="C328" s="5"/>
      <c r="D328" s="15"/>
      <c r="E328" s="4"/>
      <c r="F328" s="5"/>
      <c r="G328" s="4"/>
      <c r="H328" s="25"/>
      <c r="I328" s="25"/>
      <c r="J328" s="25"/>
      <c r="K328" s="4"/>
      <c r="L328" s="14"/>
      <c r="M328" s="28"/>
      <c r="N328" s="28"/>
    </row>
    <row r="329" spans="3:14" x14ac:dyDescent="0.25">
      <c r="C329" s="5"/>
      <c r="D329" s="15"/>
      <c r="E329" s="4"/>
      <c r="F329" s="5"/>
      <c r="G329" s="4"/>
      <c r="H329" s="25"/>
      <c r="I329" s="25"/>
      <c r="J329" s="25"/>
      <c r="M329" s="28"/>
      <c r="N329" s="28"/>
    </row>
    <row r="330" spans="3:14" x14ac:dyDescent="0.25">
      <c r="C330" s="5"/>
      <c r="D330" s="15"/>
      <c r="E330" s="4"/>
      <c r="F330" s="5"/>
      <c r="G330" s="4"/>
      <c r="H330" s="25"/>
      <c r="I330" s="25"/>
      <c r="J330" s="25"/>
      <c r="M330" s="28"/>
      <c r="N330" s="28"/>
    </row>
    <row r="331" spans="3:14" x14ac:dyDescent="0.25">
      <c r="C331" s="5"/>
      <c r="D331" s="15"/>
      <c r="E331" s="4"/>
      <c r="F331" s="5"/>
      <c r="G331" s="4"/>
      <c r="H331" s="25"/>
      <c r="I331" s="25"/>
      <c r="J331" s="25"/>
      <c r="M331" s="28"/>
      <c r="N331" s="28"/>
    </row>
    <row r="332" spans="3:14" x14ac:dyDescent="0.25">
      <c r="C332" s="5"/>
      <c r="D332" s="15"/>
      <c r="E332" s="4"/>
      <c r="F332" s="5"/>
      <c r="G332" s="4"/>
      <c r="H332" s="25"/>
      <c r="I332" s="25"/>
      <c r="J332" s="25"/>
      <c r="M332" s="28"/>
      <c r="N332" s="28"/>
    </row>
    <row r="333" spans="3:14" x14ac:dyDescent="0.25">
      <c r="C333" s="5"/>
      <c r="D333" s="15"/>
      <c r="E333" s="4"/>
      <c r="F333" s="5"/>
      <c r="G333" s="4"/>
      <c r="H333" s="25"/>
      <c r="I333" s="25"/>
      <c r="J333" s="25"/>
      <c r="M333" s="28"/>
      <c r="N333" s="28"/>
    </row>
    <row r="334" spans="3:14" x14ac:dyDescent="0.25">
      <c r="C334" s="5"/>
      <c r="D334" s="15"/>
      <c r="E334" s="4"/>
      <c r="F334" s="5"/>
      <c r="G334" s="4"/>
      <c r="H334" s="25"/>
      <c r="I334" s="25"/>
      <c r="J334" s="25"/>
      <c r="M334" s="28"/>
      <c r="N334" s="28"/>
    </row>
    <row r="335" spans="3:14" x14ac:dyDescent="0.25">
      <c r="C335" s="5"/>
      <c r="D335" s="15"/>
      <c r="E335" s="4"/>
      <c r="F335" s="5"/>
      <c r="G335" s="4"/>
      <c r="H335" s="25"/>
      <c r="I335" s="25"/>
      <c r="J335" s="25"/>
      <c r="M335" s="28"/>
      <c r="N335" s="28"/>
    </row>
    <row r="336" spans="3:14" x14ac:dyDescent="0.25">
      <c r="C336" s="5"/>
      <c r="D336" s="15"/>
      <c r="E336" s="4"/>
      <c r="F336" s="5"/>
      <c r="G336" s="4"/>
      <c r="H336" s="25"/>
      <c r="I336" s="25"/>
      <c r="J336" s="25"/>
      <c r="M336" s="28"/>
      <c r="N336" s="28"/>
    </row>
    <row r="337" spans="3:14" x14ac:dyDescent="0.25">
      <c r="C337" s="5"/>
      <c r="D337" s="15"/>
      <c r="E337" s="4"/>
      <c r="F337" s="5"/>
      <c r="G337" s="4"/>
      <c r="H337" s="25"/>
      <c r="I337" s="25"/>
      <c r="J337" s="25"/>
      <c r="M337" s="28"/>
      <c r="N337" s="28"/>
    </row>
    <row r="338" spans="3:14" x14ac:dyDescent="0.25">
      <c r="C338" s="5"/>
      <c r="D338" s="15"/>
      <c r="E338" s="4"/>
      <c r="F338" s="5"/>
      <c r="G338" s="4"/>
      <c r="H338" s="25"/>
      <c r="I338" s="25"/>
      <c r="J338" s="25"/>
      <c r="M338" s="28"/>
      <c r="N338" s="28"/>
    </row>
    <row r="339" spans="3:14" x14ac:dyDescent="0.25">
      <c r="C339" s="5"/>
      <c r="D339" s="15"/>
      <c r="E339" s="4"/>
      <c r="F339" s="5"/>
      <c r="G339" s="4"/>
      <c r="H339" s="25"/>
      <c r="I339" s="25"/>
      <c r="J339" s="25"/>
      <c r="M339" s="28"/>
      <c r="N339" s="28"/>
    </row>
    <row r="340" spans="3:14" x14ac:dyDescent="0.25">
      <c r="C340" s="5"/>
      <c r="D340" s="15"/>
      <c r="E340" s="4"/>
      <c r="F340" s="5"/>
      <c r="G340" s="4"/>
      <c r="H340" s="25"/>
      <c r="I340" s="25"/>
      <c r="J340" s="25"/>
      <c r="M340" s="28"/>
      <c r="N340" s="28"/>
    </row>
    <row r="341" spans="3:14" x14ac:dyDescent="0.25">
      <c r="C341" s="5"/>
      <c r="D341" s="15"/>
      <c r="E341" s="4"/>
      <c r="F341" s="5"/>
      <c r="G341" s="4"/>
      <c r="H341" s="25"/>
      <c r="I341" s="25"/>
      <c r="J341" s="25"/>
      <c r="M341" s="28"/>
      <c r="N341" s="28"/>
    </row>
    <row r="342" spans="3:14" x14ac:dyDescent="0.25">
      <c r="C342" s="5"/>
      <c r="D342" s="15"/>
      <c r="E342" s="4"/>
      <c r="F342" s="5"/>
      <c r="G342" s="4"/>
      <c r="H342" s="25"/>
      <c r="I342" s="25"/>
      <c r="J342" s="25"/>
      <c r="M342" s="28"/>
      <c r="N342" s="28"/>
    </row>
    <row r="343" spans="3:14" x14ac:dyDescent="0.25">
      <c r="C343" s="5"/>
      <c r="D343" s="15"/>
      <c r="E343" s="4"/>
      <c r="F343" s="5"/>
      <c r="G343" s="4"/>
      <c r="H343" s="25"/>
      <c r="I343" s="25"/>
      <c r="J343" s="25"/>
      <c r="M343" s="28"/>
      <c r="N343" s="28"/>
    </row>
    <row r="344" spans="3:14" x14ac:dyDescent="0.25">
      <c r="C344" s="5"/>
      <c r="D344" s="15"/>
      <c r="E344" s="4"/>
      <c r="F344" s="5"/>
      <c r="G344" s="4"/>
      <c r="H344" s="25"/>
      <c r="I344" s="25"/>
      <c r="J344" s="25"/>
      <c r="M344" s="28"/>
      <c r="N344" s="28"/>
    </row>
    <row r="345" spans="3:14" x14ac:dyDescent="0.25">
      <c r="C345" s="5"/>
      <c r="D345" s="15"/>
      <c r="E345" s="4"/>
      <c r="F345" s="5"/>
      <c r="G345" s="4"/>
      <c r="H345" s="25"/>
      <c r="I345" s="25"/>
      <c r="J345" s="25"/>
      <c r="M345" s="28"/>
      <c r="N345" s="28"/>
    </row>
    <row r="346" spans="3:14" x14ac:dyDescent="0.25">
      <c r="C346" s="5"/>
      <c r="D346" s="15"/>
      <c r="E346" s="4"/>
      <c r="F346" s="5"/>
      <c r="G346" s="4"/>
      <c r="H346" s="25"/>
      <c r="I346" s="25"/>
      <c r="J346" s="25"/>
      <c r="M346" s="28"/>
      <c r="N346" s="28"/>
    </row>
    <row r="347" spans="3:14" x14ac:dyDescent="0.25">
      <c r="C347" s="5"/>
      <c r="D347" s="15"/>
      <c r="E347" s="4"/>
      <c r="F347" s="5"/>
      <c r="G347" s="4"/>
      <c r="H347" s="25"/>
      <c r="I347" s="25"/>
      <c r="J347" s="25"/>
      <c r="M347" s="28"/>
      <c r="N347" s="28"/>
    </row>
    <row r="348" spans="3:14" x14ac:dyDescent="0.25">
      <c r="C348" s="5"/>
      <c r="D348" s="15"/>
      <c r="E348" s="4"/>
      <c r="F348" s="5"/>
      <c r="G348" s="4"/>
      <c r="H348" s="25"/>
      <c r="I348" s="25"/>
      <c r="J348" s="25"/>
      <c r="M348" s="28"/>
      <c r="N348" s="28"/>
    </row>
    <row r="349" spans="3:14" x14ac:dyDescent="0.25">
      <c r="C349" s="5"/>
      <c r="D349" s="15"/>
      <c r="E349" s="4"/>
      <c r="F349" s="5"/>
      <c r="G349" s="4"/>
      <c r="H349" s="25"/>
      <c r="I349" s="25"/>
      <c r="J349" s="25"/>
      <c r="M349" s="28"/>
      <c r="N349" s="28"/>
    </row>
    <row r="350" spans="3:14" x14ac:dyDescent="0.25">
      <c r="C350" s="5"/>
      <c r="D350" s="15"/>
      <c r="E350" s="4"/>
      <c r="F350" s="5"/>
      <c r="G350" s="4"/>
      <c r="H350" s="25"/>
      <c r="I350" s="25"/>
      <c r="J350" s="25"/>
      <c r="M350" s="28"/>
      <c r="N350" s="28"/>
    </row>
    <row r="351" spans="3:14" x14ac:dyDescent="0.25">
      <c r="C351" s="5"/>
      <c r="D351" s="15"/>
      <c r="E351" s="4"/>
      <c r="F351" s="5"/>
      <c r="G351" s="4"/>
      <c r="H351" s="25"/>
      <c r="I351" s="25"/>
      <c r="J351" s="25"/>
      <c r="M351" s="28"/>
      <c r="N351" s="28"/>
    </row>
    <row r="352" spans="3:14" x14ac:dyDescent="0.25">
      <c r="C352" s="5"/>
      <c r="D352" s="15"/>
      <c r="E352" s="4"/>
      <c r="F352" s="5"/>
      <c r="G352" s="4"/>
      <c r="H352" s="25"/>
      <c r="I352" s="25"/>
      <c r="J352" s="25"/>
      <c r="M352" s="28"/>
      <c r="N352" s="28"/>
    </row>
    <row r="353" spans="3:14" x14ac:dyDescent="0.25">
      <c r="C353" s="5"/>
      <c r="D353" s="15"/>
      <c r="E353" s="4"/>
      <c r="F353" s="5"/>
      <c r="G353" s="4"/>
      <c r="H353" s="25"/>
      <c r="I353" s="25"/>
      <c r="J353" s="25"/>
      <c r="M353" s="28"/>
      <c r="N353" s="28"/>
    </row>
    <row r="354" spans="3:14" x14ac:dyDescent="0.25">
      <c r="C354" s="5"/>
      <c r="D354" s="15"/>
      <c r="E354" s="4"/>
      <c r="F354" s="5"/>
      <c r="G354" s="4"/>
      <c r="H354" s="25"/>
      <c r="I354" s="25"/>
      <c r="J354" s="25"/>
      <c r="M354" s="28"/>
      <c r="N354" s="28"/>
    </row>
    <row r="355" spans="3:14" x14ac:dyDescent="0.25">
      <c r="C355" s="5"/>
      <c r="D355" s="15"/>
      <c r="E355" s="4"/>
      <c r="F355" s="5"/>
      <c r="G355" s="4"/>
      <c r="H355" s="25"/>
      <c r="I355" s="25"/>
      <c r="J355" s="25"/>
      <c r="M355" s="28"/>
      <c r="N355" s="28"/>
    </row>
    <row r="356" spans="3:14" x14ac:dyDescent="0.25">
      <c r="C356" s="5"/>
      <c r="D356" s="15"/>
      <c r="E356" s="4"/>
      <c r="F356" s="5"/>
      <c r="G356" s="4"/>
      <c r="H356" s="25"/>
      <c r="I356" s="25"/>
      <c r="J356" s="25"/>
      <c r="M356" s="28"/>
      <c r="N356" s="28"/>
    </row>
    <row r="357" spans="3:14" x14ac:dyDescent="0.25">
      <c r="C357" s="5"/>
      <c r="D357" s="15"/>
      <c r="E357" s="4"/>
      <c r="F357" s="5"/>
      <c r="G357" s="4"/>
      <c r="H357" s="25"/>
      <c r="I357" s="25"/>
      <c r="J357" s="25"/>
      <c r="M357" s="28"/>
      <c r="N357" s="28"/>
    </row>
    <row r="358" spans="3:14" x14ac:dyDescent="0.25">
      <c r="C358" s="5"/>
      <c r="D358" s="15"/>
      <c r="E358" s="4"/>
      <c r="F358" s="5"/>
      <c r="G358" s="4"/>
      <c r="H358" s="25"/>
      <c r="I358" s="25"/>
      <c r="J358" s="25"/>
      <c r="M358" s="28"/>
      <c r="N358" s="28"/>
    </row>
    <row r="359" spans="3:14" x14ac:dyDescent="0.25">
      <c r="C359" s="5"/>
      <c r="D359" s="15"/>
      <c r="E359" s="4"/>
      <c r="F359" s="5"/>
      <c r="G359" s="4"/>
      <c r="H359" s="25"/>
      <c r="I359" s="25"/>
      <c r="J359" s="25"/>
      <c r="M359" s="28"/>
      <c r="N359" s="28"/>
    </row>
    <row r="360" spans="3:14" x14ac:dyDescent="0.25">
      <c r="C360" s="5"/>
      <c r="D360" s="15"/>
      <c r="E360" s="4"/>
      <c r="F360" s="5"/>
      <c r="G360" s="4"/>
      <c r="H360" s="25"/>
      <c r="I360" s="25"/>
      <c r="J360" s="25"/>
      <c r="M360" s="28"/>
      <c r="N360" s="28"/>
    </row>
    <row r="361" spans="3:14" x14ac:dyDescent="0.25">
      <c r="C361" s="5"/>
      <c r="D361" s="15"/>
      <c r="E361" s="4"/>
      <c r="F361" s="5"/>
      <c r="G361" s="4"/>
      <c r="H361" s="25"/>
      <c r="I361" s="25"/>
      <c r="J361" s="25"/>
      <c r="M361" s="28"/>
      <c r="N361" s="28"/>
    </row>
    <row r="362" spans="3:14" x14ac:dyDescent="0.25">
      <c r="C362" s="5"/>
      <c r="D362" s="15"/>
      <c r="E362" s="4"/>
      <c r="F362" s="5"/>
      <c r="G362" s="4"/>
      <c r="H362" s="25"/>
      <c r="I362" s="25"/>
      <c r="J362" s="25"/>
      <c r="M362" s="28"/>
      <c r="N362" s="28"/>
    </row>
    <row r="363" spans="3:14" x14ac:dyDescent="0.25">
      <c r="C363" s="5"/>
      <c r="D363" s="15"/>
      <c r="E363" s="4"/>
      <c r="F363" s="5"/>
      <c r="G363" s="4"/>
      <c r="H363" s="25"/>
      <c r="I363" s="25"/>
      <c r="J363" s="25"/>
      <c r="M363" s="28"/>
      <c r="N363" s="28"/>
    </row>
    <row r="364" spans="3:14" x14ac:dyDescent="0.25">
      <c r="C364" s="5"/>
      <c r="D364" s="15"/>
      <c r="E364" s="4"/>
      <c r="F364" s="5"/>
      <c r="G364" s="4"/>
      <c r="H364" s="25"/>
      <c r="I364" s="25"/>
      <c r="J364" s="25"/>
      <c r="M364" s="28"/>
      <c r="N364" s="28"/>
    </row>
    <row r="365" spans="3:14" x14ac:dyDescent="0.25">
      <c r="C365" s="5"/>
      <c r="D365" s="15"/>
      <c r="E365" s="4"/>
      <c r="F365" s="5"/>
      <c r="G365" s="4"/>
      <c r="H365" s="25"/>
      <c r="I365" s="25"/>
      <c r="J365" s="25"/>
      <c r="M365" s="28"/>
      <c r="N365" s="28"/>
    </row>
    <row r="366" spans="3:14" x14ac:dyDescent="0.25">
      <c r="C366" s="5"/>
      <c r="D366" s="15"/>
      <c r="E366" s="4"/>
      <c r="F366" s="5"/>
      <c r="G366" s="4"/>
      <c r="H366" s="25"/>
      <c r="I366" s="25"/>
      <c r="J366" s="25"/>
      <c r="M366" s="28"/>
      <c r="N366" s="28"/>
    </row>
    <row r="367" spans="3:14" x14ac:dyDescent="0.25">
      <c r="C367" s="5"/>
      <c r="D367" s="15"/>
      <c r="E367" s="4"/>
      <c r="F367" s="5"/>
      <c r="G367" s="4"/>
      <c r="H367" s="25"/>
      <c r="I367" s="25"/>
      <c r="J367" s="25"/>
      <c r="M367" s="28"/>
      <c r="N367" s="28"/>
    </row>
    <row r="368" spans="3:14" x14ac:dyDescent="0.25">
      <c r="C368" s="5"/>
      <c r="D368" s="15"/>
      <c r="E368" s="4"/>
      <c r="F368" s="5"/>
      <c r="G368" s="4"/>
      <c r="H368" s="25"/>
      <c r="I368" s="25"/>
      <c r="J368" s="25"/>
      <c r="M368" s="28"/>
      <c r="N368" s="28"/>
    </row>
    <row r="369" spans="3:15" x14ac:dyDescent="0.25">
      <c r="C369" s="5"/>
      <c r="D369" s="15"/>
      <c r="E369" s="4"/>
      <c r="F369" s="5"/>
      <c r="G369" s="4"/>
      <c r="H369" s="25"/>
      <c r="I369" s="25"/>
      <c r="J369" s="25"/>
      <c r="M369" s="28"/>
      <c r="N369" s="28"/>
    </row>
    <row r="370" spans="3:15" x14ac:dyDescent="0.25">
      <c r="C370" s="5"/>
      <c r="D370" s="15"/>
      <c r="E370" s="4"/>
      <c r="F370" s="5"/>
      <c r="G370" s="4"/>
      <c r="H370" s="25"/>
      <c r="I370" s="25"/>
      <c r="J370" s="25"/>
      <c r="M370" s="28"/>
      <c r="N370" s="28"/>
    </row>
    <row r="371" spans="3:15" x14ac:dyDescent="0.25">
      <c r="C371" s="5"/>
      <c r="D371" s="15"/>
      <c r="E371" s="4"/>
      <c r="F371" s="5"/>
      <c r="G371" s="4"/>
      <c r="H371" s="25"/>
      <c r="I371" s="25"/>
      <c r="J371" s="25"/>
      <c r="M371" s="28"/>
      <c r="N371" s="28"/>
    </row>
    <row r="372" spans="3:15" x14ac:dyDescent="0.25">
      <c r="C372" s="5"/>
      <c r="D372" s="15"/>
      <c r="E372" s="4"/>
      <c r="F372" s="5"/>
      <c r="G372" s="4"/>
      <c r="H372" s="25"/>
      <c r="I372" s="25"/>
      <c r="J372" s="25"/>
      <c r="K372" s="5"/>
      <c r="M372" s="28"/>
      <c r="N372" s="28"/>
      <c r="O372" s="5"/>
    </row>
    <row r="373" spans="3:15" x14ac:dyDescent="0.25">
      <c r="C373" s="5"/>
      <c r="D373" s="15"/>
      <c r="E373" s="4"/>
      <c r="F373" s="5"/>
      <c r="G373" s="4"/>
      <c r="H373" s="25"/>
      <c r="I373" s="25"/>
      <c r="J373" s="25"/>
      <c r="M373" s="28"/>
      <c r="N373" s="28"/>
    </row>
    <row r="374" spans="3:15" x14ac:dyDescent="0.25">
      <c r="C374" s="5"/>
      <c r="D374" s="15"/>
      <c r="E374" s="4"/>
      <c r="F374" s="5"/>
      <c r="G374" s="4"/>
      <c r="H374" s="25"/>
      <c r="I374" s="25"/>
      <c r="J374" s="25"/>
      <c r="M374" s="28"/>
      <c r="N374" s="28"/>
    </row>
    <row r="375" spans="3:15" x14ac:dyDescent="0.25">
      <c r="C375" s="5"/>
      <c r="D375" s="15"/>
      <c r="E375" s="4"/>
      <c r="F375" s="5"/>
      <c r="G375" s="4"/>
      <c r="H375" s="25"/>
      <c r="I375" s="25"/>
      <c r="J375" s="25"/>
      <c r="M375" s="28"/>
      <c r="N375" s="28"/>
    </row>
    <row r="376" spans="3:15" x14ac:dyDescent="0.25">
      <c r="C376" s="5"/>
      <c r="D376" s="15"/>
      <c r="E376" s="4"/>
      <c r="F376" s="5"/>
      <c r="G376" s="4"/>
      <c r="H376" s="25"/>
      <c r="I376" s="25"/>
      <c r="J376" s="25"/>
      <c r="M376" s="28"/>
      <c r="N376" s="28"/>
    </row>
    <row r="377" spans="3:15" x14ac:dyDescent="0.25">
      <c r="C377" s="5"/>
      <c r="D377" s="15"/>
      <c r="E377" s="4"/>
      <c r="F377" s="5"/>
      <c r="G377" s="4"/>
      <c r="H377" s="25"/>
      <c r="I377" s="25"/>
      <c r="J377" s="25"/>
      <c r="M377" s="28"/>
      <c r="N377" s="28"/>
    </row>
    <row r="378" spans="3:15" x14ac:dyDescent="0.25">
      <c r="C378" s="5"/>
      <c r="D378" s="15"/>
      <c r="E378" s="4"/>
      <c r="F378" s="5"/>
      <c r="G378" s="4"/>
      <c r="H378" s="25"/>
      <c r="I378" s="25"/>
      <c r="J378" s="25"/>
      <c r="M378" s="28"/>
      <c r="N378" s="28"/>
    </row>
    <row r="379" spans="3:15" x14ac:dyDescent="0.25">
      <c r="C379" s="5"/>
      <c r="D379" s="15"/>
      <c r="E379" s="4"/>
      <c r="F379" s="5"/>
      <c r="G379" s="4"/>
      <c r="H379" s="25"/>
      <c r="I379" s="25"/>
      <c r="J379" s="25"/>
      <c r="M379" s="28"/>
      <c r="N379" s="28"/>
    </row>
    <row r="380" spans="3:15" x14ac:dyDescent="0.25">
      <c r="C380" s="5"/>
      <c r="D380" s="15"/>
      <c r="E380" s="4"/>
      <c r="F380" s="5"/>
      <c r="G380" s="4"/>
      <c r="H380" s="25"/>
      <c r="I380" s="25"/>
      <c r="J380" s="25"/>
      <c r="M380" s="28"/>
      <c r="N380" s="28"/>
    </row>
    <row r="381" spans="3:15" x14ac:dyDescent="0.25">
      <c r="C381" s="5"/>
      <c r="D381" s="15"/>
      <c r="E381" s="4"/>
      <c r="F381" s="5"/>
      <c r="G381" s="4"/>
      <c r="H381" s="25"/>
      <c r="I381" s="25"/>
      <c r="J381" s="25"/>
      <c r="M381" s="28"/>
      <c r="N381" s="28"/>
    </row>
    <row r="382" spans="3:15" x14ac:dyDescent="0.25">
      <c r="C382" s="5"/>
      <c r="D382" s="15"/>
      <c r="E382" s="4"/>
      <c r="F382" s="5"/>
      <c r="G382" s="4"/>
      <c r="H382" s="25"/>
      <c r="I382" s="25"/>
      <c r="J382" s="25"/>
      <c r="M382" s="28"/>
      <c r="N382" s="28"/>
    </row>
    <row r="383" spans="3:15" x14ac:dyDescent="0.25">
      <c r="C383" s="5"/>
      <c r="D383" s="15"/>
      <c r="E383" s="4"/>
      <c r="F383" s="5"/>
      <c r="G383" s="4"/>
      <c r="H383" s="25"/>
      <c r="I383" s="25"/>
      <c r="J383" s="25"/>
      <c r="M383" s="28"/>
      <c r="N383" s="28"/>
    </row>
    <row r="384" spans="3:15" x14ac:dyDescent="0.25">
      <c r="C384" s="5"/>
      <c r="D384" s="15"/>
      <c r="E384" s="4"/>
      <c r="F384" s="5"/>
      <c r="G384" s="4"/>
      <c r="H384" s="25"/>
      <c r="I384" s="25"/>
      <c r="J384" s="25"/>
      <c r="M384" s="28"/>
      <c r="N384" s="28"/>
    </row>
    <row r="385" spans="3:15" x14ac:dyDescent="0.25">
      <c r="C385" s="5"/>
      <c r="D385" s="15"/>
      <c r="E385" s="4"/>
      <c r="F385" s="5"/>
      <c r="G385" s="4"/>
      <c r="H385" s="25"/>
      <c r="I385" s="25"/>
      <c r="J385" s="25"/>
      <c r="M385" s="28"/>
      <c r="N385" s="28"/>
    </row>
    <row r="386" spans="3:15" x14ac:dyDescent="0.25">
      <c r="C386" s="5"/>
      <c r="D386" s="15"/>
      <c r="E386" s="4"/>
      <c r="F386" s="5"/>
      <c r="G386" s="4"/>
      <c r="H386" s="25"/>
      <c r="I386" s="25"/>
      <c r="J386" s="25"/>
      <c r="M386" s="28"/>
      <c r="N386" s="28"/>
    </row>
    <row r="387" spans="3:15" x14ac:dyDescent="0.25">
      <c r="C387" s="5"/>
      <c r="D387" s="15"/>
      <c r="E387" s="4"/>
      <c r="F387" s="5"/>
      <c r="G387" s="4"/>
      <c r="H387" s="25"/>
      <c r="I387" s="25"/>
      <c r="J387" s="25"/>
      <c r="M387" s="28"/>
      <c r="N387" s="28"/>
    </row>
    <row r="388" spans="3:15" x14ac:dyDescent="0.25">
      <c r="C388" s="5"/>
      <c r="D388" s="15"/>
      <c r="E388" s="4"/>
      <c r="F388" s="5"/>
      <c r="G388" s="4"/>
      <c r="H388" s="25"/>
      <c r="I388" s="25"/>
      <c r="J388" s="25"/>
      <c r="M388" s="28"/>
      <c r="N388" s="28"/>
    </row>
    <row r="389" spans="3:15" x14ac:dyDescent="0.25">
      <c r="C389" s="5"/>
      <c r="D389" s="15"/>
      <c r="E389" s="4"/>
      <c r="F389" s="5"/>
      <c r="G389" s="4"/>
      <c r="H389" s="25"/>
      <c r="I389" s="25"/>
      <c r="J389" s="25"/>
      <c r="M389" s="28"/>
      <c r="N389" s="28"/>
    </row>
    <row r="390" spans="3:15" x14ac:dyDescent="0.25">
      <c r="C390" s="5"/>
      <c r="D390" s="15"/>
      <c r="E390" s="4"/>
      <c r="F390" s="5"/>
      <c r="G390" s="4"/>
      <c r="H390" s="25"/>
      <c r="I390" s="25"/>
      <c r="J390" s="25"/>
      <c r="M390" s="28"/>
      <c r="N390" s="28"/>
    </row>
    <row r="391" spans="3:15" x14ac:dyDescent="0.25">
      <c r="C391" s="5"/>
      <c r="D391" s="15"/>
      <c r="E391" s="4"/>
      <c r="F391" s="5"/>
      <c r="G391" s="4"/>
      <c r="H391" s="25"/>
      <c r="I391" s="25"/>
      <c r="J391" s="25"/>
      <c r="M391" s="28"/>
      <c r="N391" s="28"/>
    </row>
    <row r="392" spans="3:15" x14ac:dyDescent="0.25">
      <c r="C392" s="5"/>
      <c r="D392" s="15"/>
      <c r="E392" s="4"/>
      <c r="F392" s="5"/>
      <c r="G392" s="4"/>
      <c r="H392" s="25"/>
      <c r="I392" s="25"/>
      <c r="J392" s="25"/>
      <c r="M392" s="28"/>
      <c r="N392" s="28"/>
    </row>
    <row r="393" spans="3:15" x14ac:dyDescent="0.25">
      <c r="C393" s="5"/>
      <c r="D393" s="15"/>
      <c r="E393" s="4"/>
      <c r="F393" s="5"/>
      <c r="G393" s="4"/>
      <c r="H393" s="25"/>
      <c r="I393" s="25"/>
      <c r="J393" s="25"/>
      <c r="M393" s="28"/>
      <c r="N393" s="28"/>
    </row>
    <row r="394" spans="3:15" x14ac:dyDescent="0.25">
      <c r="C394" s="5"/>
      <c r="D394" s="15"/>
      <c r="E394" s="4"/>
      <c r="F394" s="5"/>
      <c r="G394" s="4"/>
      <c r="H394" s="25"/>
      <c r="I394" s="25"/>
      <c r="J394" s="25"/>
      <c r="M394" s="28"/>
      <c r="N394" s="28"/>
    </row>
    <row r="395" spans="3:15" x14ac:dyDescent="0.25">
      <c r="C395" s="5"/>
      <c r="D395" s="15"/>
      <c r="E395" s="4"/>
      <c r="F395" s="5"/>
      <c r="G395" s="4"/>
      <c r="H395" s="25"/>
      <c r="I395" s="25"/>
      <c r="J395" s="25"/>
      <c r="M395" s="28"/>
      <c r="N395" s="28"/>
    </row>
    <row r="396" spans="3:15" x14ac:dyDescent="0.25">
      <c r="C396" s="5"/>
      <c r="D396" s="15"/>
      <c r="E396" s="4"/>
      <c r="F396" s="5"/>
      <c r="G396" s="4"/>
      <c r="H396" s="25"/>
      <c r="I396" s="25"/>
      <c r="J396" s="25"/>
      <c r="M396" s="28"/>
      <c r="N396" s="28"/>
    </row>
    <row r="397" spans="3:15" x14ac:dyDescent="0.25">
      <c r="C397" s="5"/>
      <c r="D397" s="15"/>
      <c r="E397" s="4"/>
      <c r="F397" s="5"/>
      <c r="G397" s="4"/>
      <c r="H397" s="25"/>
      <c r="I397" s="25"/>
      <c r="J397" s="25"/>
      <c r="M397" s="28"/>
      <c r="N397" s="28"/>
    </row>
    <row r="398" spans="3:15" x14ac:dyDescent="0.25">
      <c r="C398" s="5"/>
      <c r="D398" s="15"/>
      <c r="E398" s="4"/>
      <c r="F398" s="5"/>
      <c r="G398" s="4"/>
      <c r="H398" s="25"/>
      <c r="I398" s="25"/>
      <c r="J398" s="25"/>
      <c r="M398" s="28"/>
      <c r="N398" s="28"/>
    </row>
    <row r="399" spans="3:15" x14ac:dyDescent="0.25">
      <c r="C399" s="5"/>
      <c r="D399" s="15"/>
      <c r="E399" s="4"/>
      <c r="F399" s="5"/>
      <c r="G399" s="4"/>
      <c r="H399" s="25"/>
      <c r="I399" s="25"/>
      <c r="J399" s="25"/>
      <c r="M399" s="28"/>
      <c r="N399" s="28"/>
    </row>
    <row r="400" spans="3:15" x14ac:dyDescent="0.25">
      <c r="C400" s="5"/>
      <c r="D400" s="15"/>
      <c r="E400" s="4"/>
      <c r="F400" s="5"/>
      <c r="G400" s="4"/>
      <c r="H400" s="25"/>
      <c r="I400" s="25"/>
      <c r="J400" s="25"/>
      <c r="K400" s="5"/>
      <c r="M400" s="28"/>
      <c r="N400" s="28"/>
      <c r="O400" s="5"/>
    </row>
    <row r="401" spans="3:14" x14ac:dyDescent="0.25">
      <c r="C401" s="5"/>
      <c r="D401" s="15"/>
      <c r="E401" s="4"/>
      <c r="F401" s="5"/>
      <c r="G401" s="4"/>
      <c r="H401" s="25"/>
      <c r="I401" s="25"/>
      <c r="J401" s="25"/>
      <c r="M401" s="28"/>
      <c r="N401" s="28"/>
    </row>
    <row r="402" spans="3:14" x14ac:dyDescent="0.25">
      <c r="C402" s="5"/>
      <c r="D402" s="15"/>
      <c r="E402" s="4"/>
      <c r="F402" s="5"/>
      <c r="G402" s="4"/>
      <c r="H402" s="25"/>
      <c r="I402" s="25"/>
      <c r="J402" s="25"/>
      <c r="M402" s="28"/>
      <c r="N402" s="28"/>
    </row>
    <row r="403" spans="3:14" x14ac:dyDescent="0.25">
      <c r="C403" s="5"/>
      <c r="D403" s="15"/>
      <c r="E403" s="4"/>
      <c r="F403" s="5"/>
      <c r="G403" s="4"/>
      <c r="H403" s="25"/>
      <c r="I403" s="25"/>
      <c r="J403" s="25"/>
      <c r="M403" s="28"/>
      <c r="N403" s="28"/>
    </row>
    <row r="404" spans="3:14" x14ac:dyDescent="0.25">
      <c r="C404" s="5"/>
      <c r="D404" s="15"/>
      <c r="E404" s="4"/>
      <c r="F404" s="5"/>
      <c r="G404" s="4"/>
      <c r="H404" s="25"/>
      <c r="I404" s="25"/>
      <c r="J404" s="25"/>
      <c r="M404" s="28"/>
      <c r="N404" s="28"/>
    </row>
    <row r="405" spans="3:14" x14ac:dyDescent="0.25">
      <c r="C405" s="5"/>
      <c r="D405" s="15"/>
      <c r="E405" s="4"/>
      <c r="F405" s="5"/>
      <c r="G405" s="4"/>
      <c r="H405" s="25"/>
      <c r="I405" s="25"/>
      <c r="J405" s="25"/>
      <c r="M405" s="28"/>
      <c r="N405" s="28"/>
    </row>
    <row r="406" spans="3:14" x14ac:dyDescent="0.25">
      <c r="C406" s="5"/>
      <c r="D406" s="15"/>
      <c r="E406" s="4"/>
      <c r="F406" s="5"/>
      <c r="G406" s="4"/>
      <c r="H406" s="25"/>
      <c r="I406" s="25"/>
      <c r="J406" s="25"/>
      <c r="M406" s="28"/>
      <c r="N406" s="28"/>
    </row>
    <row r="407" spans="3:14" x14ac:dyDescent="0.25">
      <c r="C407" s="5"/>
      <c r="D407" s="15"/>
      <c r="E407" s="4"/>
      <c r="F407" s="5"/>
      <c r="G407" s="4"/>
      <c r="H407" s="25"/>
      <c r="I407" s="25"/>
      <c r="J407" s="25"/>
      <c r="M407" s="28"/>
      <c r="N407" s="28"/>
    </row>
    <row r="408" spans="3:14" x14ac:dyDescent="0.25">
      <c r="C408" s="5"/>
      <c r="D408" s="15"/>
      <c r="E408" s="4"/>
      <c r="F408" s="5"/>
      <c r="G408" s="4"/>
      <c r="H408" s="25"/>
      <c r="I408" s="25"/>
      <c r="J408" s="25"/>
      <c r="M408" s="28"/>
      <c r="N408" s="28"/>
    </row>
    <row r="409" spans="3:14" x14ac:dyDescent="0.25">
      <c r="C409" s="5"/>
      <c r="D409" s="15"/>
      <c r="E409" s="4"/>
      <c r="F409" s="5"/>
      <c r="G409" s="4"/>
      <c r="H409" s="25"/>
      <c r="I409" s="25"/>
      <c r="J409" s="25"/>
      <c r="M409" s="28"/>
      <c r="N409" s="28"/>
    </row>
    <row r="410" spans="3:14" x14ac:dyDescent="0.25">
      <c r="C410" s="5"/>
      <c r="D410" s="15"/>
      <c r="E410" s="4"/>
      <c r="F410" s="5"/>
      <c r="G410" s="4"/>
      <c r="H410" s="25"/>
      <c r="I410" s="25"/>
      <c r="J410" s="25"/>
      <c r="M410" s="28"/>
      <c r="N410" s="28"/>
    </row>
    <row r="411" spans="3:14" x14ac:dyDescent="0.25">
      <c r="C411" s="5"/>
      <c r="D411" s="15"/>
      <c r="E411" s="4"/>
      <c r="F411" s="5"/>
      <c r="G411" s="4"/>
      <c r="H411" s="25"/>
      <c r="I411" s="25"/>
      <c r="J411" s="25"/>
      <c r="M411" s="28"/>
      <c r="N411" s="28"/>
    </row>
    <row r="412" spans="3:14" x14ac:dyDescent="0.25">
      <c r="C412" s="5"/>
      <c r="D412" s="15"/>
      <c r="E412" s="4"/>
      <c r="F412" s="5"/>
      <c r="G412" s="4"/>
      <c r="H412" s="25"/>
      <c r="I412" s="25"/>
      <c r="J412" s="25"/>
      <c r="M412" s="28"/>
      <c r="N412" s="28"/>
    </row>
    <row r="413" spans="3:14" x14ac:dyDescent="0.25">
      <c r="C413" s="5"/>
      <c r="D413" s="15"/>
      <c r="E413" s="4"/>
      <c r="F413" s="5"/>
      <c r="G413" s="4"/>
      <c r="H413" s="25"/>
      <c r="I413" s="25"/>
      <c r="J413" s="25"/>
      <c r="M413" s="28"/>
      <c r="N413" s="28"/>
    </row>
    <row r="414" spans="3:14" x14ac:dyDescent="0.25">
      <c r="C414" s="5"/>
      <c r="D414" s="15"/>
      <c r="E414" s="4"/>
      <c r="F414" s="5"/>
      <c r="G414" s="4"/>
      <c r="H414" s="25"/>
      <c r="I414" s="25"/>
      <c r="J414" s="25"/>
      <c r="M414" s="28"/>
      <c r="N414" s="28"/>
    </row>
    <row r="415" spans="3:14" x14ac:dyDescent="0.25">
      <c r="C415" s="5"/>
      <c r="D415" s="15"/>
      <c r="E415" s="4"/>
      <c r="F415" s="5"/>
      <c r="G415" s="4"/>
      <c r="H415" s="25"/>
      <c r="I415" s="25"/>
      <c r="J415" s="25"/>
      <c r="K415" s="5"/>
      <c r="L415" s="5"/>
      <c r="M415" s="28"/>
      <c r="N415" s="28"/>
    </row>
    <row r="416" spans="3:14" x14ac:dyDescent="0.25">
      <c r="C416" s="5"/>
      <c r="D416" s="15"/>
      <c r="E416" s="4"/>
      <c r="F416" s="5"/>
      <c r="G416" s="4"/>
      <c r="H416" s="25"/>
      <c r="I416" s="25"/>
      <c r="J416" s="25"/>
      <c r="K416" s="5"/>
      <c r="L416" s="5"/>
      <c r="M416" s="28"/>
      <c r="N416" s="28"/>
    </row>
    <row r="417" spans="3:14" x14ac:dyDescent="0.25">
      <c r="C417" s="5"/>
      <c r="D417" s="15"/>
      <c r="E417" s="4"/>
      <c r="F417" s="5"/>
      <c r="G417" s="4"/>
      <c r="H417" s="25"/>
      <c r="I417" s="25"/>
      <c r="J417" s="25"/>
      <c r="K417" s="5"/>
      <c r="L417" s="5"/>
      <c r="M417" s="28"/>
      <c r="N417" s="28"/>
    </row>
    <row r="418" spans="3:14" x14ac:dyDescent="0.25">
      <c r="C418" s="5"/>
      <c r="D418" s="15"/>
      <c r="E418" s="4"/>
      <c r="F418" s="5"/>
      <c r="G418" s="4"/>
      <c r="H418" s="25"/>
      <c r="I418" s="25"/>
      <c r="J418" s="25"/>
      <c r="K418" s="5"/>
      <c r="L418" s="5"/>
      <c r="M418" s="28"/>
      <c r="N418" s="28"/>
    </row>
    <row r="419" spans="3:14" x14ac:dyDescent="0.25">
      <c r="C419" s="5"/>
      <c r="D419" s="15"/>
      <c r="E419" s="4"/>
      <c r="F419" s="5"/>
      <c r="G419" s="4"/>
      <c r="H419" s="25"/>
      <c r="I419" s="25"/>
      <c r="J419" s="25"/>
      <c r="K419" s="5"/>
      <c r="L419" s="5"/>
    </row>
    <row r="420" spans="3:14" x14ac:dyDescent="0.25">
      <c r="C420" s="5"/>
      <c r="D420" s="15"/>
      <c r="E420" s="4"/>
      <c r="F420" s="5"/>
      <c r="G420" s="4"/>
      <c r="H420" s="25"/>
      <c r="I420" s="25"/>
      <c r="J420" s="25"/>
    </row>
    <row r="421" spans="3:14" x14ac:dyDescent="0.25">
      <c r="C421" s="5"/>
      <c r="D421" s="15"/>
      <c r="E421" s="4"/>
      <c r="F421" s="5"/>
      <c r="G421" s="4"/>
      <c r="H421" s="25"/>
      <c r="I421" s="25"/>
      <c r="J421" s="25"/>
      <c r="K421" s="5"/>
      <c r="L421" s="5"/>
    </row>
    <row r="422" spans="3:14" x14ac:dyDescent="0.25">
      <c r="C422" s="5"/>
      <c r="D422" s="15"/>
      <c r="E422" s="4"/>
      <c r="F422" s="5"/>
      <c r="G422" s="4"/>
      <c r="H422" s="25"/>
      <c r="I422" s="25"/>
      <c r="J422" s="25"/>
      <c r="K422" s="5"/>
      <c r="L422" s="5"/>
    </row>
    <row r="423" spans="3:14" x14ac:dyDescent="0.25">
      <c r="C423" s="5"/>
      <c r="D423" s="15"/>
      <c r="E423" s="4"/>
      <c r="F423" s="5"/>
      <c r="G423" s="4"/>
      <c r="H423" s="25"/>
      <c r="I423" s="25"/>
      <c r="J423" s="25"/>
      <c r="K423" s="5"/>
      <c r="L423" s="5"/>
    </row>
    <row r="424" spans="3:14" x14ac:dyDescent="0.25">
      <c r="C424" s="5"/>
      <c r="D424" s="15"/>
      <c r="E424" s="4"/>
      <c r="F424" s="5"/>
      <c r="G424" s="4"/>
      <c r="H424" s="25"/>
      <c r="I424" s="25"/>
      <c r="J424" s="25"/>
      <c r="K424" s="5"/>
      <c r="L424" s="5"/>
    </row>
    <row r="425" spans="3:14" x14ac:dyDescent="0.25">
      <c r="C425" s="5"/>
      <c r="D425" s="15"/>
      <c r="E425" s="4"/>
      <c r="F425" s="5"/>
      <c r="G425" s="4"/>
      <c r="H425" s="25"/>
      <c r="I425" s="25"/>
      <c r="J425" s="25"/>
      <c r="K425" s="5"/>
      <c r="L425" s="5"/>
    </row>
    <row r="426" spans="3:14" x14ac:dyDescent="0.25">
      <c r="C426" s="5"/>
      <c r="D426" s="15"/>
      <c r="E426" s="4"/>
      <c r="F426" s="5"/>
      <c r="G426" s="4"/>
      <c r="H426" s="25"/>
      <c r="I426" s="25"/>
      <c r="J426" s="25"/>
      <c r="K426" s="5"/>
      <c r="L426" s="5"/>
    </row>
    <row r="427" spans="3:14" x14ac:dyDescent="0.25">
      <c r="C427" s="5"/>
      <c r="D427" s="15"/>
      <c r="E427" s="4"/>
      <c r="F427" s="5"/>
      <c r="G427" s="4"/>
      <c r="H427" s="25"/>
      <c r="I427" s="25"/>
      <c r="J427" s="25"/>
    </row>
    <row r="428" spans="3:14" x14ac:dyDescent="0.25">
      <c r="C428" s="5"/>
      <c r="D428" s="15"/>
      <c r="E428" s="4"/>
      <c r="F428" s="5"/>
      <c r="G428" s="4"/>
      <c r="H428" s="25"/>
      <c r="I428" s="25"/>
      <c r="J428" s="25"/>
    </row>
    <row r="429" spans="3:14" x14ac:dyDescent="0.25">
      <c r="C429" s="5"/>
      <c r="D429" s="15"/>
      <c r="E429" s="4"/>
      <c r="F429" s="5"/>
      <c r="G429" s="4"/>
      <c r="H429" s="5"/>
      <c r="I429" s="5"/>
      <c r="K429" s="5"/>
      <c r="L429" s="5"/>
    </row>
    <row r="430" spans="3:14" x14ac:dyDescent="0.25">
      <c r="C430" s="5"/>
      <c r="D430" s="15"/>
      <c r="E430" s="4"/>
      <c r="F430" s="5"/>
      <c r="G430" s="4"/>
      <c r="H430" s="5"/>
      <c r="I430" s="5"/>
    </row>
    <row r="431" spans="3:14" x14ac:dyDescent="0.25">
      <c r="C431" s="5"/>
      <c r="D431" s="15"/>
      <c r="E431" s="4"/>
      <c r="F431" s="5"/>
      <c r="G431" s="4"/>
      <c r="H431" s="5"/>
      <c r="I431" s="5"/>
      <c r="K431" s="5"/>
      <c r="L431" s="5"/>
    </row>
    <row r="432" spans="3:14" x14ac:dyDescent="0.25">
      <c r="C432" s="5"/>
      <c r="D432" s="15"/>
      <c r="E432" s="4"/>
      <c r="F432" s="5"/>
      <c r="G432" s="4"/>
      <c r="H432" s="5"/>
      <c r="I432" s="5"/>
      <c r="K432" s="5"/>
      <c r="L432" s="5"/>
    </row>
    <row r="433" spans="3:27" x14ac:dyDescent="0.25">
      <c r="C433" s="5"/>
      <c r="D433" s="15"/>
      <c r="E433" s="4"/>
      <c r="F433" s="5"/>
      <c r="G433" s="4"/>
      <c r="H433" s="5"/>
      <c r="I433" s="5"/>
      <c r="K433" s="5"/>
      <c r="L433" s="5"/>
    </row>
    <row r="434" spans="3:27" x14ac:dyDescent="0.25">
      <c r="C434" s="5"/>
      <c r="D434" s="15"/>
      <c r="E434" s="4"/>
      <c r="F434" s="5"/>
      <c r="G434" s="4"/>
      <c r="H434" s="5"/>
      <c r="I434" s="5"/>
      <c r="K434" s="5"/>
      <c r="L434" s="5"/>
    </row>
    <row r="435" spans="3:27" x14ac:dyDescent="0.25">
      <c r="C435" s="5"/>
      <c r="D435" s="15"/>
      <c r="E435" s="4"/>
      <c r="F435" s="5"/>
      <c r="G435" s="4"/>
      <c r="H435" s="5"/>
      <c r="I435" s="5"/>
      <c r="K435" s="5"/>
      <c r="L435" s="5"/>
    </row>
    <row r="436" spans="3:27" x14ac:dyDescent="0.25">
      <c r="C436" s="5"/>
      <c r="D436" s="15"/>
      <c r="E436" s="4"/>
      <c r="F436" s="5"/>
      <c r="G436" s="4"/>
      <c r="H436" s="5"/>
      <c r="I436" s="5"/>
      <c r="K436" s="5"/>
      <c r="L436" s="5"/>
    </row>
    <row r="437" spans="3:27" x14ac:dyDescent="0.25">
      <c r="C437" s="5"/>
      <c r="D437" s="15"/>
      <c r="E437" s="4"/>
      <c r="F437" s="5"/>
      <c r="G437" s="4"/>
      <c r="H437" s="5"/>
      <c r="I437" s="5"/>
      <c r="K437" s="5"/>
      <c r="L437" s="5"/>
    </row>
    <row r="438" spans="3:27" x14ac:dyDescent="0.25">
      <c r="C438" s="5"/>
      <c r="D438" s="15"/>
      <c r="E438" s="4"/>
      <c r="F438" s="5"/>
      <c r="G438" s="4"/>
      <c r="H438" s="5"/>
      <c r="I438" s="5"/>
      <c r="K438" s="5"/>
      <c r="L438" s="5"/>
    </row>
    <row r="439" spans="3:27" x14ac:dyDescent="0.25">
      <c r="C439" s="5"/>
      <c r="D439" s="15"/>
      <c r="E439" s="4"/>
      <c r="F439" s="5"/>
      <c r="G439" s="4"/>
      <c r="H439" s="5"/>
      <c r="I439" s="5"/>
      <c r="K439" s="5"/>
      <c r="L439" s="5"/>
    </row>
    <row r="440" spans="3:27" x14ac:dyDescent="0.25">
      <c r="C440" s="5"/>
      <c r="D440" s="15"/>
      <c r="E440" s="4"/>
      <c r="F440" s="5"/>
      <c r="G440" s="4"/>
      <c r="H440" s="5"/>
      <c r="I440" s="5"/>
      <c r="K440" s="5"/>
      <c r="L440" s="5"/>
    </row>
    <row r="441" spans="3:27" x14ac:dyDescent="0.25">
      <c r="C441" s="5"/>
      <c r="D441" s="15"/>
      <c r="E441" s="4"/>
      <c r="F441" s="5"/>
      <c r="G441" s="4"/>
      <c r="H441" s="5"/>
      <c r="I441" s="5"/>
      <c r="K441" s="5"/>
      <c r="L441" s="5"/>
    </row>
    <row r="442" spans="3:27" x14ac:dyDescent="0.25">
      <c r="C442" s="5"/>
      <c r="D442" s="15"/>
      <c r="E442" s="4"/>
      <c r="F442" s="5"/>
      <c r="G442" s="4"/>
      <c r="H442" s="5"/>
      <c r="I442" s="5"/>
    </row>
    <row r="443" spans="3:27" x14ac:dyDescent="0.25">
      <c r="C443" s="5"/>
      <c r="D443" s="15"/>
      <c r="E443" s="4"/>
      <c r="F443" s="5"/>
      <c r="G443" s="4"/>
      <c r="H443" s="5"/>
      <c r="I443" s="5"/>
      <c r="K443" s="5"/>
      <c r="L443" s="5"/>
    </row>
    <row r="444" spans="3:27" x14ac:dyDescent="0.25">
      <c r="C444" s="5"/>
      <c r="D444" s="15"/>
      <c r="E444" s="4"/>
      <c r="F444" s="5"/>
      <c r="G444" s="4"/>
      <c r="H444" s="5"/>
      <c r="I444" s="5"/>
      <c r="M444" s="5"/>
      <c r="P444" s="5"/>
      <c r="Q444" s="5"/>
      <c r="R444" s="5"/>
      <c r="S444" s="5"/>
      <c r="W444" s="5"/>
      <c r="AA444" s="5"/>
    </row>
    <row r="445" spans="3:27" x14ac:dyDescent="0.25">
      <c r="C445" s="5"/>
      <c r="D445" s="15"/>
      <c r="E445" s="4"/>
      <c r="F445" s="5"/>
      <c r="G445" s="4"/>
      <c r="H445" s="5"/>
      <c r="I445" s="5"/>
      <c r="K445" s="5"/>
      <c r="L445" s="5"/>
    </row>
    <row r="446" spans="3:27" x14ac:dyDescent="0.25">
      <c r="C446" s="5"/>
      <c r="D446" s="15"/>
      <c r="E446" s="4"/>
      <c r="F446" s="5"/>
      <c r="G446" s="4"/>
      <c r="H446" s="5"/>
      <c r="I446" s="5"/>
    </row>
    <row r="447" spans="3:27" x14ac:dyDescent="0.25">
      <c r="C447" s="5"/>
      <c r="D447" s="15"/>
      <c r="E447" s="4"/>
      <c r="F447" s="5"/>
      <c r="G447" s="4"/>
      <c r="H447" s="5"/>
      <c r="I447" s="5"/>
      <c r="K447" s="5"/>
      <c r="L447" s="5"/>
    </row>
    <row r="448" spans="3:27" x14ac:dyDescent="0.25">
      <c r="C448" s="5"/>
      <c r="D448" s="15"/>
      <c r="E448" s="4"/>
      <c r="F448" s="5"/>
      <c r="G448" s="4"/>
      <c r="H448" s="5"/>
      <c r="I448" s="5"/>
      <c r="K448" s="5"/>
      <c r="L448" s="5"/>
    </row>
    <row r="449" spans="3:15" x14ac:dyDescent="0.25">
      <c r="C449" s="5"/>
      <c r="D449" s="15"/>
      <c r="E449" s="4"/>
      <c r="F449" s="5"/>
      <c r="G449" s="4"/>
      <c r="H449" s="5"/>
      <c r="I449" s="5"/>
      <c r="K449" s="5"/>
      <c r="L449" s="5"/>
    </row>
    <row r="450" spans="3:15" x14ac:dyDescent="0.25">
      <c r="C450" s="5"/>
      <c r="D450" s="15"/>
      <c r="E450" s="4"/>
      <c r="F450" s="5"/>
      <c r="G450" s="4"/>
      <c r="H450" s="5"/>
      <c r="I450" s="5"/>
      <c r="K450" s="5"/>
      <c r="L450" s="5"/>
    </row>
    <row r="451" spans="3:15" x14ac:dyDescent="0.25">
      <c r="C451" s="5"/>
      <c r="D451" s="15"/>
      <c r="E451" s="4"/>
      <c r="F451" s="5"/>
      <c r="G451" s="4"/>
      <c r="H451" s="5"/>
      <c r="I451" s="5"/>
      <c r="K451" s="5"/>
      <c r="L451" s="5"/>
    </row>
    <row r="452" spans="3:15" x14ac:dyDescent="0.25">
      <c r="C452" s="5"/>
      <c r="D452" s="15"/>
      <c r="E452" s="4"/>
      <c r="F452" s="5"/>
      <c r="G452" s="4"/>
      <c r="H452" s="5"/>
      <c r="I452" s="5"/>
      <c r="K452" s="5"/>
      <c r="L452" s="5"/>
    </row>
    <row r="453" spans="3:15" x14ac:dyDescent="0.25">
      <c r="C453" s="5"/>
      <c r="D453" s="15"/>
      <c r="E453" s="4"/>
      <c r="F453" s="5"/>
      <c r="G453" s="4"/>
      <c r="H453" s="5"/>
      <c r="I453" s="5"/>
      <c r="K453" s="5"/>
      <c r="L453" s="5"/>
      <c r="O453" s="5"/>
    </row>
    <row r="454" spans="3:15" x14ac:dyDescent="0.25">
      <c r="C454" s="5"/>
      <c r="D454" s="15"/>
      <c r="E454" s="4"/>
      <c r="F454" s="5"/>
      <c r="G454" s="4"/>
      <c r="H454" s="5"/>
      <c r="I454" s="5"/>
      <c r="K454" s="5"/>
      <c r="L454" s="5"/>
    </row>
    <row r="455" spans="3:15" x14ac:dyDescent="0.25">
      <c r="C455" s="5"/>
      <c r="D455" s="15"/>
      <c r="E455" s="4"/>
      <c r="F455" s="5"/>
      <c r="G455" s="4"/>
      <c r="H455" s="5"/>
      <c r="I455" s="5"/>
      <c r="K455" s="5"/>
      <c r="L455" s="5"/>
    </row>
    <row r="456" spans="3:15" x14ac:dyDescent="0.25">
      <c r="C456" s="5"/>
      <c r="D456" s="15"/>
      <c r="E456" s="4"/>
      <c r="F456" s="5"/>
      <c r="G456" s="4"/>
      <c r="H456" s="5"/>
      <c r="I456" s="5"/>
    </row>
    <row r="457" spans="3:15" x14ac:dyDescent="0.25">
      <c r="C457" s="5"/>
      <c r="D457" s="15"/>
      <c r="E457" s="4"/>
      <c r="F457" s="5"/>
      <c r="G457" s="4"/>
      <c r="H457" s="5"/>
      <c r="I457" s="5"/>
      <c r="K457" s="5"/>
      <c r="L457" s="5"/>
    </row>
    <row r="458" spans="3:15" x14ac:dyDescent="0.25">
      <c r="C458" s="5"/>
      <c r="D458" s="15"/>
      <c r="E458" s="4"/>
      <c r="F458" s="5"/>
      <c r="G458" s="4"/>
      <c r="H458" s="5"/>
      <c r="I458" s="5"/>
      <c r="K458" s="5"/>
      <c r="L458" s="5"/>
    </row>
    <row r="459" spans="3:15" x14ac:dyDescent="0.25">
      <c r="C459" s="5"/>
      <c r="D459" s="15"/>
      <c r="E459" s="4"/>
      <c r="F459" s="5"/>
      <c r="G459" s="4"/>
      <c r="H459" s="5"/>
      <c r="I459" s="5"/>
      <c r="K459" s="5"/>
      <c r="L459" s="5"/>
    </row>
    <row r="460" spans="3:15" x14ac:dyDescent="0.25">
      <c r="C460" s="5"/>
      <c r="D460" s="15"/>
      <c r="E460" s="4"/>
      <c r="F460" s="5"/>
      <c r="G460" s="4"/>
      <c r="H460" s="5"/>
      <c r="I460" s="5"/>
      <c r="K460" s="5"/>
      <c r="L460" s="5"/>
    </row>
    <row r="461" spans="3:15" x14ac:dyDescent="0.25">
      <c r="C461" s="5"/>
      <c r="D461" s="15"/>
      <c r="E461" s="4"/>
      <c r="F461" s="5"/>
      <c r="G461" s="4"/>
      <c r="H461" s="5"/>
      <c r="I461" s="5"/>
      <c r="K461" s="5"/>
      <c r="L461" s="5"/>
    </row>
    <row r="462" spans="3:15" x14ac:dyDescent="0.25">
      <c r="C462" s="5"/>
      <c r="D462" s="15"/>
      <c r="E462" s="4"/>
      <c r="F462" s="5"/>
      <c r="G462" s="4"/>
      <c r="H462" s="5"/>
      <c r="I462" s="5"/>
      <c r="K462" s="5"/>
      <c r="L462" s="5"/>
    </row>
    <row r="463" spans="3:15" x14ac:dyDescent="0.25">
      <c r="C463" s="5"/>
      <c r="D463" s="15"/>
      <c r="E463" s="4"/>
      <c r="F463" s="5"/>
      <c r="G463" s="4"/>
      <c r="H463" s="5"/>
      <c r="I463" s="5"/>
      <c r="K463" s="5"/>
      <c r="L463" s="5"/>
    </row>
    <row r="464" spans="3:15" x14ac:dyDescent="0.25">
      <c r="C464" s="5"/>
      <c r="D464" s="15"/>
      <c r="E464" s="4"/>
      <c r="F464" s="5"/>
      <c r="G464" s="4"/>
      <c r="H464" s="5"/>
      <c r="I464" s="5"/>
      <c r="K464" s="5"/>
      <c r="L464" s="5"/>
    </row>
    <row r="465" spans="3:12" x14ac:dyDescent="0.25">
      <c r="C465" s="5"/>
      <c r="D465" s="15"/>
      <c r="E465" s="4"/>
      <c r="F465" s="5"/>
      <c r="G465" s="4"/>
      <c r="H465" s="5"/>
      <c r="I465" s="5"/>
      <c r="K465" s="5"/>
      <c r="L465" s="5"/>
    </row>
    <row r="466" spans="3:12" x14ac:dyDescent="0.25">
      <c r="C466" s="5"/>
      <c r="D466" s="15"/>
      <c r="E466" s="4"/>
      <c r="F466" s="5"/>
      <c r="G466" s="4"/>
      <c r="H466" s="5"/>
      <c r="I466" s="5"/>
      <c r="K466" s="5"/>
      <c r="L466" s="5"/>
    </row>
    <row r="467" spans="3:12" x14ac:dyDescent="0.25">
      <c r="C467" s="5"/>
      <c r="D467" s="15"/>
      <c r="E467" s="4"/>
      <c r="F467" s="5"/>
      <c r="G467" s="4"/>
      <c r="H467" s="5"/>
      <c r="I467" s="5"/>
      <c r="K467" s="5"/>
      <c r="L467" s="5"/>
    </row>
    <row r="468" spans="3:12" x14ac:dyDescent="0.25">
      <c r="C468" s="5"/>
      <c r="D468" s="15"/>
      <c r="E468" s="4"/>
      <c r="F468" s="5"/>
      <c r="G468" s="4"/>
      <c r="H468" s="5"/>
      <c r="I468" s="5"/>
      <c r="K468" s="5"/>
      <c r="L468" s="5"/>
    </row>
    <row r="469" spans="3:12" x14ac:dyDescent="0.25">
      <c r="C469" s="5"/>
      <c r="D469" s="15"/>
      <c r="E469" s="4"/>
      <c r="F469" s="5"/>
      <c r="G469" s="4"/>
      <c r="H469" s="5"/>
      <c r="I469" s="5"/>
      <c r="K469" s="5"/>
      <c r="L469" s="5"/>
    </row>
    <row r="470" spans="3:12" x14ac:dyDescent="0.25">
      <c r="C470" s="5"/>
      <c r="D470" s="15"/>
      <c r="E470" s="4"/>
      <c r="F470" s="5"/>
      <c r="G470" s="4"/>
      <c r="H470" s="5"/>
      <c r="I470" s="5"/>
      <c r="K470" s="5"/>
      <c r="L470" s="5"/>
    </row>
    <row r="471" spans="3:12" x14ac:dyDescent="0.25">
      <c r="C471" s="5"/>
      <c r="D471" s="15"/>
      <c r="E471" s="4"/>
      <c r="F471" s="5"/>
      <c r="G471" s="4"/>
      <c r="H471" s="5"/>
      <c r="I471" s="5"/>
      <c r="K471" s="5"/>
      <c r="L471" s="5"/>
    </row>
    <row r="472" spans="3:12" x14ac:dyDescent="0.25">
      <c r="C472" s="5"/>
      <c r="D472" s="15"/>
      <c r="E472" s="4"/>
      <c r="F472" s="5"/>
      <c r="G472" s="4"/>
      <c r="H472" s="5"/>
      <c r="I472" s="5"/>
    </row>
    <row r="473" spans="3:12" x14ac:dyDescent="0.25">
      <c r="C473" s="5"/>
      <c r="D473" s="15"/>
      <c r="E473" s="4"/>
      <c r="F473" s="5"/>
      <c r="G473" s="4"/>
      <c r="H473" s="5"/>
      <c r="I473" s="5"/>
    </row>
    <row r="474" spans="3:12" x14ac:dyDescent="0.25">
      <c r="C474" s="5"/>
      <c r="D474" s="15"/>
      <c r="E474" s="4"/>
      <c r="F474" s="5"/>
      <c r="G474" s="4"/>
      <c r="H474" s="5"/>
      <c r="I474" s="5"/>
      <c r="K474" s="5"/>
      <c r="L474" s="5"/>
    </row>
    <row r="475" spans="3:12" x14ac:dyDescent="0.25">
      <c r="C475" s="5"/>
      <c r="D475" s="15"/>
      <c r="E475" s="4"/>
      <c r="F475" s="5"/>
      <c r="G475" s="4"/>
      <c r="H475" s="5"/>
      <c r="I475" s="5"/>
      <c r="K475" s="5"/>
      <c r="L475" s="5"/>
    </row>
    <row r="476" spans="3:12" x14ac:dyDescent="0.25">
      <c r="C476" s="5"/>
      <c r="D476" s="15"/>
      <c r="E476" s="4"/>
      <c r="F476" s="5"/>
      <c r="G476" s="4"/>
      <c r="H476" s="5"/>
      <c r="I476" s="5"/>
      <c r="K476" s="5"/>
      <c r="L476" s="5"/>
    </row>
    <row r="477" spans="3:12" x14ac:dyDescent="0.25">
      <c r="C477" s="5"/>
      <c r="D477" s="15"/>
      <c r="E477" s="4"/>
      <c r="F477" s="5"/>
      <c r="G477" s="4"/>
      <c r="H477" s="5"/>
      <c r="I477" s="5"/>
      <c r="K477" s="5"/>
      <c r="L477" s="5"/>
    </row>
    <row r="478" spans="3:12" x14ac:dyDescent="0.25">
      <c r="C478" s="5"/>
      <c r="D478" s="15"/>
      <c r="E478" s="4"/>
      <c r="F478" s="5"/>
      <c r="G478" s="4"/>
      <c r="H478" s="5"/>
      <c r="I478" s="5"/>
      <c r="K478" s="5"/>
      <c r="L478" s="5"/>
    </row>
    <row r="479" spans="3:12" x14ac:dyDescent="0.25">
      <c r="C479" s="5"/>
      <c r="D479" s="15"/>
      <c r="E479" s="4"/>
      <c r="F479" s="5"/>
      <c r="G479" s="4"/>
      <c r="H479" s="5"/>
      <c r="I479" s="5"/>
      <c r="K479" s="5"/>
      <c r="L479" s="5"/>
    </row>
    <row r="480" spans="3:12" x14ac:dyDescent="0.25">
      <c r="C480" s="5"/>
      <c r="D480" s="15"/>
      <c r="E480" s="4"/>
      <c r="F480" s="5"/>
      <c r="G480" s="4"/>
      <c r="H480" s="5"/>
      <c r="I480" s="5"/>
      <c r="K480" s="5"/>
      <c r="L480" s="5"/>
    </row>
    <row r="481" spans="3:27" x14ac:dyDescent="0.25">
      <c r="C481" s="5"/>
      <c r="D481" s="15"/>
      <c r="E481" s="4"/>
      <c r="F481" s="5"/>
      <c r="G481" s="4"/>
      <c r="H481" s="5"/>
      <c r="I481" s="5"/>
      <c r="K481" s="5"/>
      <c r="L481" s="5"/>
    </row>
    <row r="482" spans="3:27" x14ac:dyDescent="0.25">
      <c r="C482" s="5"/>
      <c r="D482" s="15"/>
      <c r="E482" s="4"/>
      <c r="F482" s="5"/>
      <c r="G482" s="4"/>
      <c r="H482" s="5"/>
      <c r="I482" s="5"/>
      <c r="K482" s="5"/>
      <c r="L482" s="5"/>
    </row>
    <row r="483" spans="3:27" x14ac:dyDescent="0.25">
      <c r="C483" s="5"/>
      <c r="D483" s="15"/>
      <c r="E483" s="4"/>
      <c r="F483" s="5"/>
      <c r="G483" s="4"/>
      <c r="H483" s="5"/>
      <c r="I483" s="5"/>
      <c r="K483" s="5"/>
      <c r="L483" s="5"/>
    </row>
    <row r="484" spans="3:27" x14ac:dyDescent="0.25">
      <c r="C484" s="5"/>
      <c r="D484" s="15"/>
      <c r="E484" s="4"/>
      <c r="F484" s="5"/>
      <c r="G484" s="4"/>
      <c r="H484" s="5"/>
      <c r="I484" s="5"/>
      <c r="K484" s="5"/>
      <c r="L484" s="5"/>
    </row>
    <row r="485" spans="3:27" x14ac:dyDescent="0.25">
      <c r="C485" s="5"/>
      <c r="D485" s="15"/>
      <c r="E485" s="4"/>
      <c r="F485" s="5"/>
      <c r="G485" s="4"/>
      <c r="H485" s="5"/>
      <c r="I485" s="5"/>
      <c r="K485" s="5"/>
      <c r="L485" s="5"/>
      <c r="M485" s="5"/>
      <c r="P485" s="5"/>
      <c r="Q485" s="5"/>
      <c r="R485" s="5"/>
      <c r="S485" s="5"/>
      <c r="W485" s="5"/>
      <c r="AA485" s="5"/>
    </row>
    <row r="486" spans="3:27" x14ac:dyDescent="0.25">
      <c r="C486" s="5"/>
      <c r="D486" s="15"/>
      <c r="E486" s="4"/>
      <c r="F486" s="5"/>
      <c r="G486" s="4"/>
      <c r="H486" s="5"/>
      <c r="I486" s="5"/>
      <c r="K486" s="5"/>
      <c r="L486" s="5"/>
    </row>
    <row r="487" spans="3:27" x14ac:dyDescent="0.25">
      <c r="C487" s="5"/>
      <c r="D487" s="15"/>
      <c r="E487" s="4"/>
      <c r="F487" s="5"/>
      <c r="G487" s="4"/>
      <c r="H487" s="5"/>
      <c r="I487" s="5"/>
      <c r="K487" s="5"/>
      <c r="L487" s="5"/>
    </row>
    <row r="488" spans="3:27" x14ac:dyDescent="0.25">
      <c r="C488" s="5"/>
      <c r="D488" s="15"/>
      <c r="E488" s="4"/>
      <c r="F488" s="5"/>
      <c r="G488" s="4"/>
      <c r="H488" s="5"/>
      <c r="I488" s="5"/>
      <c r="K488" s="5"/>
      <c r="L488" s="5"/>
    </row>
    <row r="489" spans="3:27" x14ac:dyDescent="0.25">
      <c r="C489" s="5"/>
      <c r="D489" s="15"/>
      <c r="E489" s="4"/>
      <c r="F489" s="5"/>
      <c r="G489" s="4"/>
      <c r="H489" s="5"/>
      <c r="I489" s="5"/>
      <c r="K489" s="5"/>
      <c r="L489" s="5"/>
    </row>
    <row r="490" spans="3:27" x14ac:dyDescent="0.25">
      <c r="C490" s="5"/>
      <c r="D490" s="15"/>
      <c r="E490" s="4"/>
      <c r="F490" s="5"/>
      <c r="G490" s="4"/>
      <c r="H490" s="5"/>
      <c r="I490" s="5"/>
      <c r="K490" s="5"/>
      <c r="L490" s="5"/>
    </row>
    <row r="491" spans="3:27" x14ac:dyDescent="0.25">
      <c r="C491" s="5"/>
      <c r="D491" s="15"/>
      <c r="E491" s="4"/>
      <c r="F491" s="5"/>
      <c r="G491" s="4"/>
      <c r="H491" s="5"/>
      <c r="I491" s="5"/>
      <c r="K491" s="5"/>
      <c r="L491" s="5"/>
    </row>
    <row r="492" spans="3:27" x14ac:dyDescent="0.25">
      <c r="C492" s="5"/>
      <c r="D492" s="15"/>
      <c r="E492" s="4"/>
      <c r="F492" s="5"/>
      <c r="G492" s="4"/>
      <c r="H492" s="5"/>
      <c r="I492" s="5"/>
      <c r="K492" s="5"/>
      <c r="L492" s="5"/>
    </row>
    <row r="493" spans="3:27" x14ac:dyDescent="0.25">
      <c r="C493" s="5"/>
      <c r="D493" s="15"/>
      <c r="E493" s="4"/>
      <c r="F493" s="5"/>
      <c r="G493" s="4"/>
      <c r="H493" s="5"/>
      <c r="I493" s="5"/>
      <c r="K493" s="5"/>
      <c r="L493" s="5"/>
    </row>
    <row r="494" spans="3:27" x14ac:dyDescent="0.25">
      <c r="C494" s="5"/>
      <c r="D494" s="15"/>
      <c r="E494" s="4"/>
      <c r="F494" s="5"/>
      <c r="G494" s="4"/>
      <c r="H494" s="5"/>
      <c r="I494" s="5"/>
      <c r="K494" s="5"/>
      <c r="L494" s="5"/>
    </row>
    <row r="495" spans="3:27" x14ac:dyDescent="0.25">
      <c r="C495" s="5"/>
      <c r="D495" s="15"/>
      <c r="E495" s="4"/>
      <c r="F495" s="5"/>
      <c r="G495" s="4"/>
      <c r="H495" s="5"/>
      <c r="I495" s="5"/>
    </row>
    <row r="496" spans="3:27" x14ac:dyDescent="0.25">
      <c r="C496" s="5"/>
      <c r="D496" s="15"/>
      <c r="E496" s="4"/>
      <c r="F496" s="5"/>
      <c r="G496" s="4"/>
      <c r="H496" s="5"/>
      <c r="I496" s="5"/>
      <c r="K496" s="5"/>
      <c r="L496" s="5"/>
    </row>
    <row r="497" spans="3:27" x14ac:dyDescent="0.25">
      <c r="C497" s="5"/>
      <c r="D497" s="15"/>
      <c r="E497" s="4"/>
      <c r="F497" s="5"/>
      <c r="G497" s="4"/>
      <c r="H497" s="5"/>
      <c r="I497" s="5"/>
      <c r="K497" s="5"/>
      <c r="L497" s="5"/>
    </row>
    <row r="498" spans="3:27" x14ac:dyDescent="0.25">
      <c r="C498" s="5"/>
      <c r="D498" s="15"/>
      <c r="E498" s="4"/>
      <c r="F498" s="5"/>
      <c r="G498" s="4"/>
      <c r="H498" s="5"/>
      <c r="I498" s="5"/>
      <c r="K498" s="5"/>
      <c r="L498" s="5"/>
    </row>
    <row r="499" spans="3:27" x14ac:dyDescent="0.25">
      <c r="C499" s="5"/>
      <c r="D499" s="15"/>
      <c r="E499" s="4"/>
      <c r="F499" s="5"/>
      <c r="G499" s="4"/>
      <c r="H499" s="5"/>
      <c r="I499" s="5"/>
      <c r="K499" s="5"/>
      <c r="L499" s="5"/>
    </row>
    <row r="500" spans="3:27" x14ac:dyDescent="0.25">
      <c r="C500" s="5"/>
      <c r="D500" s="15"/>
      <c r="E500" s="4"/>
      <c r="F500" s="5"/>
      <c r="G500" s="4"/>
      <c r="H500" s="5"/>
      <c r="I500" s="5"/>
      <c r="K500" s="5"/>
      <c r="L500" s="5"/>
    </row>
    <row r="501" spans="3:27" x14ac:dyDescent="0.25">
      <c r="C501" s="5"/>
      <c r="D501" s="15"/>
      <c r="E501" s="4"/>
      <c r="F501" s="5"/>
      <c r="G501" s="4"/>
      <c r="H501" s="5"/>
      <c r="I501" s="5"/>
      <c r="K501" s="5"/>
      <c r="L501" s="5"/>
    </row>
    <row r="502" spans="3:27" x14ac:dyDescent="0.25">
      <c r="C502" s="5"/>
      <c r="D502" s="15"/>
      <c r="E502" s="4"/>
      <c r="F502" s="5"/>
      <c r="G502" s="4"/>
      <c r="H502" s="5"/>
      <c r="I502" s="5"/>
      <c r="K502" s="5"/>
      <c r="L502" s="5"/>
    </row>
    <row r="503" spans="3:27" x14ac:dyDescent="0.25">
      <c r="C503" s="5"/>
      <c r="D503" s="15"/>
      <c r="E503" s="4"/>
      <c r="F503" s="5"/>
      <c r="G503" s="4"/>
      <c r="H503" s="5"/>
      <c r="I503" s="5"/>
      <c r="K503" s="5"/>
      <c r="L503" s="5"/>
    </row>
    <row r="504" spans="3:27" x14ac:dyDescent="0.25">
      <c r="C504" s="5"/>
      <c r="D504" s="15"/>
      <c r="E504" s="4"/>
      <c r="F504" s="5"/>
      <c r="G504" s="4"/>
      <c r="H504" s="5"/>
      <c r="I504" s="5"/>
      <c r="K504" s="5"/>
      <c r="L504" s="5"/>
    </row>
    <row r="505" spans="3:27" x14ac:dyDescent="0.25">
      <c r="C505" s="5"/>
      <c r="D505" s="15"/>
      <c r="E505" s="4"/>
      <c r="F505" s="5"/>
      <c r="G505" s="4"/>
      <c r="H505" s="5"/>
      <c r="I505" s="5"/>
      <c r="K505" s="5"/>
      <c r="L505" s="5"/>
    </row>
    <row r="506" spans="3:27" x14ac:dyDescent="0.25">
      <c r="C506" s="5"/>
      <c r="D506" s="15"/>
      <c r="E506" s="4"/>
      <c r="F506" s="5"/>
      <c r="G506" s="4"/>
      <c r="H506" s="5"/>
      <c r="I506" s="5"/>
      <c r="K506" s="5"/>
      <c r="L506" s="5"/>
    </row>
    <row r="507" spans="3:27" x14ac:dyDescent="0.25">
      <c r="C507" s="5"/>
      <c r="D507" s="15"/>
      <c r="E507" s="4"/>
      <c r="F507" s="5"/>
      <c r="G507" s="4"/>
      <c r="H507" s="5"/>
      <c r="I507" s="5"/>
      <c r="K507" s="5"/>
      <c r="L507" s="5"/>
      <c r="M507" s="5"/>
      <c r="P507" s="5"/>
      <c r="Q507" s="5"/>
      <c r="R507" s="5"/>
      <c r="S507" s="5"/>
      <c r="W507" s="5"/>
      <c r="AA507" s="5"/>
    </row>
    <row r="508" spans="3:27" x14ac:dyDescent="0.25">
      <c r="C508" s="5"/>
      <c r="D508" s="15"/>
      <c r="E508" s="4"/>
      <c r="F508" s="5"/>
      <c r="G508" s="4"/>
      <c r="H508" s="5"/>
      <c r="I508" s="5"/>
      <c r="K508" s="5"/>
      <c r="L508" s="5"/>
    </row>
    <row r="509" spans="3:27" x14ac:dyDescent="0.25">
      <c r="C509" s="5"/>
      <c r="D509" s="15"/>
      <c r="E509" s="4"/>
      <c r="F509" s="5"/>
      <c r="G509" s="4"/>
      <c r="H509" s="5"/>
      <c r="I509" s="5"/>
      <c r="K509" s="5"/>
      <c r="L509" s="5"/>
    </row>
    <row r="510" spans="3:27" x14ac:dyDescent="0.25">
      <c r="C510" s="5"/>
      <c r="D510" s="15"/>
      <c r="E510" s="4"/>
      <c r="F510" s="5"/>
      <c r="G510" s="4"/>
      <c r="H510" s="5"/>
      <c r="I510" s="5"/>
      <c r="K510" s="5"/>
      <c r="L510" s="5"/>
    </row>
    <row r="511" spans="3:27" x14ac:dyDescent="0.25">
      <c r="C511" s="5"/>
      <c r="D511" s="15"/>
      <c r="E511" s="4"/>
      <c r="F511" s="5"/>
      <c r="G511" s="4"/>
      <c r="H511" s="5"/>
      <c r="I511" s="5"/>
      <c r="K511" s="5"/>
      <c r="L511" s="5"/>
    </row>
    <row r="512" spans="3:27" x14ac:dyDescent="0.25">
      <c r="C512" s="5"/>
      <c r="D512" s="15"/>
      <c r="E512" s="4"/>
      <c r="F512" s="5"/>
      <c r="G512" s="4"/>
      <c r="H512" s="5"/>
      <c r="I512" s="5"/>
      <c r="K512" s="5"/>
      <c r="L512" s="5"/>
    </row>
    <row r="513" spans="3:27" x14ac:dyDescent="0.25">
      <c r="C513" s="5"/>
      <c r="D513" s="15"/>
      <c r="E513" s="4"/>
      <c r="F513" s="5"/>
      <c r="G513" s="4"/>
      <c r="H513" s="5"/>
      <c r="I513" s="5"/>
      <c r="K513" s="5"/>
      <c r="L513" s="5"/>
    </row>
    <row r="514" spans="3:27" x14ac:dyDescent="0.25">
      <c r="C514" s="5"/>
      <c r="D514" s="15"/>
      <c r="E514" s="4"/>
      <c r="F514" s="5"/>
      <c r="G514" s="4"/>
      <c r="H514" s="5"/>
      <c r="I514" s="5"/>
      <c r="K514" s="5"/>
      <c r="L514" s="5"/>
    </row>
    <row r="515" spans="3:27" x14ac:dyDescent="0.25">
      <c r="C515" s="5"/>
      <c r="D515" s="15"/>
      <c r="E515" s="4"/>
      <c r="F515" s="5"/>
      <c r="G515" s="4"/>
      <c r="H515" s="5"/>
      <c r="I515" s="5"/>
      <c r="K515" s="5"/>
      <c r="L515" s="5"/>
    </row>
    <row r="516" spans="3:27" x14ac:dyDescent="0.25">
      <c r="C516" s="5"/>
      <c r="D516" s="15"/>
      <c r="E516" s="4"/>
      <c r="F516" s="5"/>
      <c r="G516" s="4"/>
      <c r="H516" s="5"/>
      <c r="I516" s="5"/>
      <c r="K516" s="5"/>
      <c r="L516" s="5"/>
    </row>
    <row r="517" spans="3:27" x14ac:dyDescent="0.25">
      <c r="C517" s="5"/>
      <c r="D517" s="15"/>
      <c r="E517" s="4"/>
      <c r="F517" s="5"/>
      <c r="G517" s="4"/>
      <c r="H517" s="5"/>
      <c r="I517" s="5"/>
      <c r="K517" s="5"/>
      <c r="L517" s="5"/>
    </row>
    <row r="518" spans="3:27" x14ac:dyDescent="0.25">
      <c r="C518" s="5"/>
      <c r="D518" s="15"/>
      <c r="E518" s="4"/>
      <c r="F518" s="5"/>
      <c r="G518" s="4"/>
      <c r="H518" s="5"/>
      <c r="I518" s="5"/>
      <c r="K518" s="5"/>
      <c r="L518" s="5"/>
    </row>
    <row r="519" spans="3:27" x14ac:dyDescent="0.25">
      <c r="C519" s="5"/>
      <c r="D519" s="15"/>
      <c r="E519" s="4"/>
      <c r="F519" s="5"/>
      <c r="G519" s="4"/>
      <c r="H519" s="5"/>
      <c r="I519" s="5"/>
      <c r="K519" s="5"/>
      <c r="L519" s="5"/>
    </row>
    <row r="520" spans="3:27" x14ac:dyDescent="0.25">
      <c r="C520" s="5"/>
      <c r="D520" s="15"/>
      <c r="E520" s="4"/>
      <c r="F520" s="5"/>
      <c r="G520" s="4"/>
      <c r="H520" s="5"/>
      <c r="I520" s="5"/>
      <c r="K520" s="5"/>
      <c r="L520" s="5"/>
    </row>
    <row r="521" spans="3:27" x14ac:dyDescent="0.25">
      <c r="C521" s="5"/>
      <c r="D521" s="15"/>
      <c r="E521" s="4"/>
      <c r="F521" s="5"/>
      <c r="G521" s="4"/>
      <c r="H521" s="5"/>
      <c r="I521" s="5"/>
      <c r="K521" s="5"/>
      <c r="L521" s="5"/>
      <c r="M521" s="5"/>
      <c r="O521" s="5"/>
    </row>
    <row r="522" spans="3:27" x14ac:dyDescent="0.25">
      <c r="C522" s="5"/>
      <c r="D522" s="15"/>
      <c r="E522" s="4"/>
      <c r="F522" s="5"/>
      <c r="G522" s="4"/>
      <c r="H522" s="5"/>
      <c r="I522" s="5"/>
      <c r="K522" s="5"/>
      <c r="L522" s="5"/>
    </row>
    <row r="523" spans="3:27" x14ac:dyDescent="0.25">
      <c r="C523" s="5"/>
      <c r="D523" s="15"/>
      <c r="E523" s="4"/>
      <c r="F523" s="5"/>
      <c r="G523" s="4"/>
      <c r="H523" s="5"/>
      <c r="I523" s="5"/>
      <c r="K523" s="5"/>
      <c r="L523" s="5"/>
    </row>
    <row r="524" spans="3:27" x14ac:dyDescent="0.25">
      <c r="C524" s="5"/>
      <c r="D524" s="15"/>
      <c r="E524" s="4"/>
      <c r="F524" s="5"/>
      <c r="G524" s="4"/>
      <c r="H524" s="5"/>
      <c r="I524" s="5"/>
      <c r="K524" s="5"/>
      <c r="L524" s="5"/>
      <c r="M524" s="5"/>
      <c r="P524" s="5"/>
      <c r="Q524" s="5"/>
      <c r="R524" s="5"/>
      <c r="S524" s="5"/>
      <c r="W524" s="5"/>
      <c r="AA524" s="5"/>
    </row>
    <row r="525" spans="3:27" x14ac:dyDescent="0.25">
      <c r="C525" s="5"/>
      <c r="D525" s="15"/>
      <c r="E525" s="4"/>
      <c r="F525" s="5"/>
      <c r="G525" s="4"/>
      <c r="H525" s="5"/>
      <c r="I525" s="5"/>
      <c r="K525" s="5"/>
      <c r="L525" s="5"/>
    </row>
    <row r="526" spans="3:27" x14ac:dyDescent="0.25">
      <c r="C526" s="5"/>
      <c r="D526" s="15"/>
      <c r="E526" s="4"/>
      <c r="F526" s="5"/>
      <c r="G526" s="4"/>
      <c r="H526" s="5"/>
      <c r="I526" s="5"/>
      <c r="K526" s="5"/>
      <c r="L526" s="5"/>
      <c r="M526" s="5"/>
    </row>
    <row r="527" spans="3:27" x14ac:dyDescent="0.25">
      <c r="C527" s="5"/>
      <c r="D527" s="15"/>
      <c r="E527" s="4"/>
      <c r="F527" s="5"/>
      <c r="G527" s="4"/>
      <c r="H527" s="5"/>
      <c r="I527" s="5"/>
      <c r="K527" s="5"/>
      <c r="L527" s="5"/>
    </row>
    <row r="528" spans="3:27" x14ac:dyDescent="0.25">
      <c r="C528" s="5"/>
      <c r="D528" s="15"/>
      <c r="E528" s="4"/>
      <c r="F528" s="5"/>
      <c r="G528" s="4"/>
      <c r="H528" s="5"/>
      <c r="I528" s="5"/>
      <c r="K528" s="5"/>
      <c r="L528" s="5"/>
    </row>
    <row r="529" spans="3:12" x14ac:dyDescent="0.25">
      <c r="C529" s="5"/>
      <c r="D529" s="15"/>
      <c r="E529" s="4"/>
      <c r="F529" s="5"/>
      <c r="G529" s="4"/>
      <c r="H529" s="5"/>
      <c r="I529" s="5"/>
      <c r="K529" s="5"/>
      <c r="L529" s="5"/>
    </row>
    <row r="530" spans="3:12" x14ac:dyDescent="0.25">
      <c r="C530" s="5"/>
      <c r="D530" s="15"/>
      <c r="E530" s="4"/>
      <c r="F530" s="5"/>
      <c r="G530" s="4"/>
      <c r="H530" s="5"/>
      <c r="I530" s="5"/>
      <c r="K530" s="5"/>
      <c r="L530" s="5"/>
    </row>
    <row r="531" spans="3:12" x14ac:dyDescent="0.25">
      <c r="C531" s="5"/>
      <c r="D531" s="15"/>
      <c r="E531" s="4"/>
      <c r="F531" s="5"/>
      <c r="G531" s="4"/>
      <c r="H531" s="5"/>
      <c r="I531" s="5"/>
      <c r="K531" s="5"/>
      <c r="L531" s="5"/>
    </row>
    <row r="532" spans="3:12" x14ac:dyDescent="0.25">
      <c r="C532" s="5"/>
      <c r="D532" s="15"/>
      <c r="E532" s="4"/>
      <c r="F532" s="5"/>
      <c r="G532" s="4"/>
      <c r="H532" s="5"/>
      <c r="I532" s="5"/>
      <c r="K532" s="5"/>
      <c r="L532" s="5"/>
    </row>
    <row r="533" spans="3:12" x14ac:dyDescent="0.25">
      <c r="C533" s="5"/>
      <c r="D533" s="15"/>
      <c r="E533" s="4"/>
      <c r="F533" s="5"/>
      <c r="G533" s="4"/>
      <c r="H533" s="5"/>
      <c r="I533" s="5"/>
      <c r="K533" s="5"/>
      <c r="L533" s="5"/>
    </row>
    <row r="534" spans="3:12" x14ac:dyDescent="0.25">
      <c r="C534" s="5"/>
      <c r="D534" s="15"/>
      <c r="E534" s="4"/>
      <c r="F534" s="5"/>
      <c r="G534" s="4"/>
      <c r="H534" s="5"/>
      <c r="I534" s="5"/>
      <c r="K534" s="5"/>
      <c r="L534" s="5"/>
    </row>
    <row r="535" spans="3:12" x14ac:dyDescent="0.25">
      <c r="C535" s="5"/>
      <c r="D535" s="15"/>
      <c r="E535" s="4"/>
      <c r="F535" s="5"/>
      <c r="G535" s="4"/>
      <c r="H535" s="5"/>
      <c r="I535" s="5"/>
      <c r="K535" s="5"/>
      <c r="L535" s="5"/>
    </row>
    <row r="536" spans="3:12" x14ac:dyDescent="0.25">
      <c r="C536" s="5"/>
      <c r="D536" s="15"/>
      <c r="E536" s="4"/>
      <c r="F536" s="5"/>
      <c r="G536" s="4"/>
      <c r="H536" s="5"/>
      <c r="I536" s="5"/>
      <c r="K536" s="5"/>
      <c r="L536" s="5"/>
    </row>
    <row r="537" spans="3:12" x14ac:dyDescent="0.25">
      <c r="C537" s="5"/>
      <c r="D537" s="15"/>
      <c r="E537" s="4"/>
      <c r="F537" s="5"/>
      <c r="G537" s="4"/>
      <c r="H537" s="5"/>
      <c r="I537" s="5"/>
      <c r="K537" s="5"/>
      <c r="L537" s="5"/>
    </row>
    <row r="538" spans="3:12" x14ac:dyDescent="0.25">
      <c r="C538" s="5"/>
      <c r="D538" s="15"/>
      <c r="E538" s="4"/>
      <c r="F538" s="5"/>
      <c r="G538" s="4"/>
      <c r="H538" s="5"/>
      <c r="I538" s="5"/>
      <c r="K538" s="5"/>
      <c r="L538" s="5"/>
    </row>
    <row r="539" spans="3:12" x14ac:dyDescent="0.25">
      <c r="C539" s="5"/>
      <c r="D539" s="15"/>
      <c r="E539" s="4"/>
      <c r="F539" s="5"/>
      <c r="G539" s="4"/>
      <c r="H539" s="5"/>
      <c r="I539" s="5"/>
      <c r="K539" s="5"/>
      <c r="L539" s="5"/>
    </row>
    <row r="540" spans="3:12" x14ac:dyDescent="0.25">
      <c r="C540" s="5"/>
      <c r="D540" s="15"/>
      <c r="E540" s="4"/>
      <c r="F540" s="5"/>
      <c r="G540" s="4"/>
      <c r="H540" s="5"/>
      <c r="I540" s="5"/>
      <c r="K540" s="5"/>
      <c r="L540" s="5"/>
    </row>
    <row r="541" spans="3:12" x14ac:dyDescent="0.25">
      <c r="C541" s="5"/>
      <c r="D541" s="15"/>
      <c r="E541" s="4"/>
      <c r="F541" s="5"/>
      <c r="G541" s="4"/>
      <c r="H541" s="5"/>
      <c r="I541" s="5"/>
      <c r="K541" s="5"/>
      <c r="L541" s="5"/>
    </row>
    <row r="542" spans="3:12" x14ac:dyDescent="0.25">
      <c r="C542" s="5"/>
      <c r="D542" s="15"/>
      <c r="E542" s="4"/>
      <c r="F542" s="5"/>
      <c r="G542" s="4"/>
      <c r="H542" s="5"/>
      <c r="I542" s="5"/>
      <c r="K542" s="5"/>
      <c r="L542" s="5"/>
    </row>
    <row r="543" spans="3:12" x14ac:dyDescent="0.25">
      <c r="C543" s="5"/>
      <c r="D543" s="15"/>
      <c r="E543" s="4"/>
      <c r="F543" s="5"/>
      <c r="G543" s="4"/>
      <c r="H543" s="5"/>
      <c r="I543" s="5"/>
      <c r="K543" s="5"/>
      <c r="L543" s="5"/>
    </row>
    <row r="544" spans="3:12" x14ac:dyDescent="0.25">
      <c r="C544" s="5"/>
      <c r="D544" s="15"/>
      <c r="E544" s="4"/>
      <c r="F544" s="5"/>
      <c r="G544" s="4"/>
      <c r="H544" s="5"/>
      <c r="I544" s="5"/>
      <c r="K544" s="5"/>
      <c r="L544" s="5"/>
    </row>
    <row r="545" spans="3:15" x14ac:dyDescent="0.25">
      <c r="C545" s="5"/>
      <c r="D545" s="15"/>
      <c r="E545" s="4"/>
      <c r="F545" s="5"/>
      <c r="G545" s="4"/>
      <c r="H545" s="5"/>
      <c r="I545" s="5"/>
      <c r="K545" s="5"/>
      <c r="L545" s="5"/>
    </row>
    <row r="546" spans="3:15" x14ac:dyDescent="0.25">
      <c r="C546" s="5"/>
      <c r="D546" s="15"/>
      <c r="E546" s="4"/>
      <c r="F546" s="5"/>
      <c r="G546" s="4"/>
      <c r="H546" s="5"/>
      <c r="I546" s="5"/>
      <c r="K546" s="5"/>
      <c r="L546" s="5"/>
    </row>
    <row r="547" spans="3:15" x14ac:dyDescent="0.25">
      <c r="C547" s="5"/>
      <c r="D547" s="15"/>
      <c r="E547" s="4"/>
      <c r="F547" s="5"/>
      <c r="G547" s="4"/>
      <c r="H547" s="5"/>
      <c r="I547" s="5"/>
      <c r="K547" s="5"/>
      <c r="L547" s="5"/>
      <c r="O547" s="5"/>
    </row>
    <row r="548" spans="3:15" x14ac:dyDescent="0.25">
      <c r="C548" s="5"/>
      <c r="D548" s="15"/>
      <c r="E548" s="4"/>
      <c r="F548" s="5"/>
      <c r="G548" s="4"/>
      <c r="H548" s="5"/>
      <c r="I548" s="5"/>
      <c r="K548" s="5"/>
      <c r="L548" s="5"/>
    </row>
    <row r="549" spans="3:15" x14ac:dyDescent="0.25">
      <c r="C549" s="5"/>
      <c r="D549" s="15"/>
      <c r="E549" s="4"/>
      <c r="F549" s="5"/>
      <c r="G549" s="4"/>
      <c r="H549" s="5"/>
      <c r="I549" s="5"/>
      <c r="K549" s="5"/>
      <c r="L549" s="5"/>
    </row>
    <row r="550" spans="3:15" x14ac:dyDescent="0.25">
      <c r="C550" s="5"/>
      <c r="D550" s="15"/>
      <c r="E550" s="4"/>
      <c r="F550" s="5"/>
      <c r="G550" s="4"/>
      <c r="H550" s="5"/>
      <c r="I550" s="5"/>
      <c r="K550" s="5"/>
      <c r="L550" s="5"/>
    </row>
    <row r="551" spans="3:15" x14ac:dyDescent="0.25">
      <c r="C551" s="5"/>
      <c r="D551" s="15"/>
      <c r="E551" s="4"/>
      <c r="F551" s="5"/>
      <c r="G551" s="4"/>
      <c r="H551" s="5"/>
      <c r="I551" s="5"/>
      <c r="K551" s="5"/>
      <c r="L551" s="5"/>
    </row>
    <row r="552" spans="3:15" x14ac:dyDescent="0.25">
      <c r="C552" s="5"/>
      <c r="D552" s="15"/>
      <c r="E552" s="4"/>
      <c r="F552" s="5"/>
      <c r="G552" s="4"/>
      <c r="H552" s="5"/>
      <c r="I552" s="5"/>
      <c r="K552" s="5"/>
      <c r="L552" s="5"/>
    </row>
    <row r="553" spans="3:15" x14ac:dyDescent="0.25">
      <c r="C553" s="5"/>
      <c r="D553" s="15"/>
      <c r="E553" s="4"/>
      <c r="F553" s="5"/>
      <c r="G553" s="4"/>
      <c r="H553" s="5"/>
      <c r="I553" s="5"/>
      <c r="K553" s="5"/>
      <c r="L553" s="5"/>
    </row>
    <row r="554" spans="3:15" x14ac:dyDescent="0.25">
      <c r="C554" s="5"/>
      <c r="D554" s="15"/>
      <c r="E554" s="4"/>
      <c r="F554" s="5"/>
      <c r="G554" s="4"/>
      <c r="H554" s="5"/>
      <c r="I554" s="5"/>
      <c r="K554" s="5"/>
      <c r="L554" s="5"/>
    </row>
    <row r="555" spans="3:15" x14ac:dyDescent="0.25">
      <c r="C555" s="5"/>
      <c r="D555" s="15"/>
      <c r="E555" s="4"/>
      <c r="F555" s="5"/>
      <c r="G555" s="4"/>
      <c r="H555" s="5"/>
      <c r="I555" s="5"/>
      <c r="K555" s="5"/>
      <c r="L555" s="5"/>
    </row>
    <row r="556" spans="3:15" x14ac:dyDescent="0.25">
      <c r="C556" s="5"/>
      <c r="D556" s="15"/>
      <c r="E556" s="4"/>
      <c r="F556" s="5"/>
      <c r="G556" s="4"/>
      <c r="H556" s="5"/>
      <c r="I556" s="5"/>
      <c r="K556" s="5"/>
      <c r="L556" s="5"/>
    </row>
    <row r="557" spans="3:15" x14ac:dyDescent="0.25">
      <c r="C557" s="5"/>
      <c r="D557" s="15"/>
      <c r="E557" s="4"/>
      <c r="F557" s="5"/>
      <c r="G557" s="4"/>
      <c r="H557" s="5"/>
      <c r="I557" s="5"/>
      <c r="K557" s="5"/>
      <c r="L557" s="5"/>
    </row>
    <row r="558" spans="3:15" x14ac:dyDescent="0.25">
      <c r="C558" s="5"/>
      <c r="D558" s="15"/>
      <c r="E558" s="4"/>
      <c r="F558" s="5"/>
      <c r="G558" s="4"/>
      <c r="H558" s="5"/>
      <c r="I558" s="5"/>
      <c r="K558" s="5"/>
      <c r="L558" s="5"/>
    </row>
    <row r="559" spans="3:15" x14ac:dyDescent="0.25">
      <c r="C559" s="5"/>
      <c r="D559" s="15"/>
      <c r="E559" s="4"/>
      <c r="F559" s="5"/>
      <c r="G559" s="4"/>
      <c r="H559" s="5"/>
      <c r="I559" s="5"/>
      <c r="K559" s="5"/>
      <c r="L559" s="5"/>
    </row>
    <row r="560" spans="3:15" x14ac:dyDescent="0.25">
      <c r="C560" s="5"/>
      <c r="D560" s="15"/>
      <c r="E560" s="4"/>
      <c r="F560" s="5"/>
      <c r="G560" s="4"/>
      <c r="H560" s="5"/>
      <c r="I560" s="5"/>
    </row>
    <row r="561" spans="3:27" x14ac:dyDescent="0.25">
      <c r="C561" s="5"/>
      <c r="D561" s="15"/>
      <c r="E561" s="4"/>
      <c r="F561" s="5"/>
      <c r="G561" s="4"/>
      <c r="H561" s="5"/>
      <c r="I561" s="5"/>
      <c r="K561" s="5"/>
      <c r="L561" s="5"/>
    </row>
    <row r="562" spans="3:27" x14ac:dyDescent="0.25">
      <c r="C562" s="5"/>
      <c r="D562" s="15"/>
      <c r="E562" s="4"/>
      <c r="F562" s="5"/>
      <c r="G562" s="4"/>
      <c r="H562" s="5"/>
      <c r="I562" s="5"/>
      <c r="K562" s="5"/>
      <c r="L562" s="5"/>
    </row>
    <row r="563" spans="3:27" x14ac:dyDescent="0.25">
      <c r="C563" s="5"/>
      <c r="D563" s="15"/>
      <c r="E563" s="4"/>
      <c r="F563" s="5"/>
      <c r="G563" s="4"/>
      <c r="H563" s="5"/>
      <c r="I563" s="5"/>
      <c r="K563" s="5"/>
      <c r="L563" s="5"/>
    </row>
    <row r="564" spans="3:27" x14ac:dyDescent="0.25">
      <c r="C564" s="5"/>
      <c r="D564" s="15"/>
      <c r="E564" s="4"/>
      <c r="F564" s="5"/>
      <c r="G564" s="4"/>
      <c r="H564" s="5"/>
      <c r="I564" s="5"/>
      <c r="K564" s="5"/>
      <c r="L564" s="5"/>
    </row>
    <row r="565" spans="3:27" x14ac:dyDescent="0.25">
      <c r="C565" s="5"/>
      <c r="D565" s="15"/>
      <c r="E565" s="4"/>
      <c r="F565" s="5"/>
      <c r="G565" s="4"/>
      <c r="H565" s="5"/>
      <c r="I565" s="5"/>
      <c r="K565" s="5"/>
      <c r="L565" s="5"/>
    </row>
    <row r="566" spans="3:27" x14ac:dyDescent="0.25">
      <c r="C566" s="5"/>
      <c r="D566" s="15"/>
      <c r="E566" s="4"/>
      <c r="F566" s="5"/>
      <c r="G566" s="4"/>
      <c r="H566" s="5"/>
      <c r="I566" s="5"/>
    </row>
    <row r="567" spans="3:27" x14ac:dyDescent="0.25">
      <c r="C567" s="5"/>
      <c r="D567" s="15"/>
      <c r="E567" s="4"/>
      <c r="F567" s="5"/>
      <c r="G567" s="4"/>
      <c r="H567" s="5"/>
      <c r="I567" s="5"/>
      <c r="K567" s="5"/>
      <c r="L567" s="5"/>
    </row>
    <row r="568" spans="3:27" x14ac:dyDescent="0.25">
      <c r="C568" s="5"/>
      <c r="D568" s="15"/>
      <c r="E568" s="4"/>
      <c r="F568" s="5"/>
      <c r="G568" s="4"/>
      <c r="H568" s="5"/>
      <c r="I568" s="5"/>
      <c r="K568" s="5"/>
      <c r="L568" s="5"/>
    </row>
    <row r="569" spans="3:27" x14ac:dyDescent="0.25">
      <c r="C569" s="5"/>
      <c r="D569" s="15"/>
      <c r="E569" s="4"/>
      <c r="F569" s="5"/>
      <c r="G569" s="4"/>
      <c r="H569" s="5"/>
      <c r="I569" s="5"/>
      <c r="K569" s="5"/>
      <c r="L569" s="5"/>
    </row>
    <row r="570" spans="3:27" x14ac:dyDescent="0.25">
      <c r="C570" s="5"/>
      <c r="D570" s="15"/>
      <c r="E570" s="4"/>
      <c r="F570" s="5"/>
      <c r="G570" s="4"/>
      <c r="H570" s="5"/>
      <c r="I570" s="5"/>
      <c r="K570" s="5"/>
      <c r="L570" s="5"/>
    </row>
    <row r="571" spans="3:27" x14ac:dyDescent="0.25">
      <c r="C571" s="5"/>
      <c r="D571" s="15"/>
      <c r="E571" s="4"/>
      <c r="F571" s="5"/>
      <c r="G571" s="4"/>
      <c r="H571" s="5"/>
      <c r="I571" s="5"/>
      <c r="K571" s="5"/>
      <c r="L571" s="5"/>
      <c r="M571" s="5"/>
      <c r="O571" s="5"/>
      <c r="P571" s="5"/>
      <c r="Q571" s="5"/>
      <c r="R571" s="5"/>
      <c r="S571" s="5"/>
      <c r="W571" s="5"/>
      <c r="AA571" s="5"/>
    </row>
    <row r="572" spans="3:27" x14ac:dyDescent="0.25">
      <c r="C572" s="5"/>
      <c r="D572" s="15"/>
      <c r="E572" s="4"/>
      <c r="F572" s="5"/>
      <c r="G572" s="4"/>
      <c r="H572" s="5"/>
      <c r="I572" s="5"/>
      <c r="K572" s="5"/>
      <c r="L572" s="5"/>
    </row>
    <row r="573" spans="3:27" x14ac:dyDescent="0.25">
      <c r="C573" s="5"/>
      <c r="D573" s="15"/>
      <c r="E573" s="4"/>
      <c r="F573" s="5"/>
      <c r="G573" s="4"/>
      <c r="H573" s="5"/>
      <c r="I573" s="5"/>
      <c r="K573" s="5"/>
      <c r="L573" s="5"/>
    </row>
    <row r="574" spans="3:27" x14ac:dyDescent="0.25">
      <c r="C574" s="5"/>
      <c r="D574" s="15"/>
      <c r="E574" s="4"/>
      <c r="F574" s="5"/>
      <c r="G574" s="4"/>
      <c r="H574" s="5"/>
      <c r="I574" s="5"/>
      <c r="K574" s="5"/>
      <c r="L574" s="5"/>
    </row>
    <row r="575" spans="3:27" x14ac:dyDescent="0.25">
      <c r="C575" s="5"/>
      <c r="D575" s="15"/>
      <c r="E575" s="4"/>
      <c r="F575" s="5"/>
      <c r="G575" s="4"/>
      <c r="H575" s="5"/>
      <c r="I575" s="5"/>
      <c r="K575" s="5"/>
      <c r="L575" s="5"/>
    </row>
    <row r="576" spans="3:27" x14ac:dyDescent="0.25">
      <c r="C576" s="5"/>
      <c r="D576" s="15"/>
      <c r="E576" s="4"/>
      <c r="F576" s="5"/>
      <c r="G576" s="4"/>
      <c r="H576" s="5"/>
      <c r="I576" s="5"/>
      <c r="K576" s="5"/>
      <c r="L576" s="5"/>
    </row>
    <row r="577" spans="3:15" x14ac:dyDescent="0.25">
      <c r="C577" s="5"/>
      <c r="D577" s="15"/>
      <c r="E577" s="4"/>
      <c r="F577" s="5"/>
      <c r="G577" s="4"/>
      <c r="H577" s="5"/>
      <c r="I577" s="5"/>
      <c r="K577" s="5"/>
      <c r="L577" s="5"/>
    </row>
    <row r="578" spans="3:15" x14ac:dyDescent="0.25">
      <c r="C578" s="5"/>
      <c r="D578" s="15"/>
      <c r="E578" s="4"/>
      <c r="F578" s="5"/>
      <c r="G578" s="4"/>
      <c r="H578" s="5"/>
      <c r="I578" s="5"/>
      <c r="K578" s="5"/>
      <c r="L578" s="5"/>
    </row>
    <row r="579" spans="3:15" x14ac:dyDescent="0.25">
      <c r="C579" s="5"/>
      <c r="D579" s="15"/>
      <c r="E579" s="4"/>
      <c r="F579" s="5"/>
      <c r="G579" s="4"/>
      <c r="H579" s="5"/>
      <c r="I579" s="5"/>
      <c r="K579" s="5"/>
      <c r="L579" s="5"/>
      <c r="O579" s="5"/>
    </row>
    <row r="580" spans="3:15" x14ac:dyDescent="0.25">
      <c r="C580" s="5"/>
      <c r="D580" s="15"/>
      <c r="E580" s="4"/>
      <c r="F580" s="5"/>
      <c r="G580" s="4"/>
      <c r="H580" s="5"/>
      <c r="I580" s="5"/>
      <c r="K580" s="5"/>
      <c r="L580" s="5"/>
    </row>
    <row r="581" spans="3:15" x14ac:dyDescent="0.25">
      <c r="C581" s="5"/>
      <c r="D581" s="15"/>
      <c r="E581" s="4"/>
      <c r="F581" s="5"/>
      <c r="G581" s="4"/>
      <c r="H581" s="5"/>
      <c r="I581" s="5"/>
      <c r="K581" s="5"/>
      <c r="L581" s="5"/>
    </row>
    <row r="582" spans="3:15" x14ac:dyDescent="0.25">
      <c r="C582" s="5"/>
      <c r="D582" s="15"/>
      <c r="E582" s="4"/>
      <c r="F582" s="5"/>
      <c r="G582" s="4"/>
      <c r="H582" s="5"/>
      <c r="I582" s="5"/>
      <c r="K582" s="5"/>
      <c r="L582" s="5"/>
    </row>
    <row r="583" spans="3:15" x14ac:dyDescent="0.25">
      <c r="C583" s="5"/>
      <c r="D583" s="15"/>
      <c r="E583" s="4"/>
      <c r="F583" s="5"/>
      <c r="G583" s="4"/>
      <c r="H583" s="5"/>
      <c r="I583" s="5"/>
      <c r="K583" s="5"/>
      <c r="L583" s="5"/>
    </row>
    <row r="584" spans="3:15" x14ac:dyDescent="0.25">
      <c r="C584" s="5"/>
      <c r="D584" s="15"/>
      <c r="E584" s="4"/>
      <c r="F584" s="5"/>
      <c r="G584" s="4"/>
      <c r="H584" s="5"/>
      <c r="I584" s="5"/>
      <c r="K584" s="5"/>
      <c r="L584" s="5"/>
    </row>
    <row r="585" spans="3:15" x14ac:dyDescent="0.25">
      <c r="C585" s="5"/>
      <c r="D585" s="15"/>
      <c r="E585" s="4"/>
      <c r="F585" s="5"/>
      <c r="G585" s="4"/>
      <c r="H585" s="5"/>
      <c r="I585" s="5"/>
      <c r="K585" s="5"/>
      <c r="L585" s="5"/>
    </row>
    <row r="586" spans="3:15" x14ac:dyDescent="0.25">
      <c r="C586" s="5"/>
      <c r="D586" s="15"/>
      <c r="E586" s="4"/>
      <c r="F586" s="5"/>
      <c r="G586" s="4"/>
      <c r="H586" s="5"/>
      <c r="I586" s="5"/>
      <c r="K586" s="5"/>
      <c r="L586" s="5"/>
    </row>
    <row r="587" spans="3:15" x14ac:dyDescent="0.25">
      <c r="C587" s="5"/>
      <c r="D587" s="15"/>
      <c r="E587" s="4"/>
      <c r="F587" s="5"/>
      <c r="G587" s="4"/>
      <c r="H587" s="5"/>
      <c r="I587" s="5"/>
      <c r="K587" s="5"/>
      <c r="L587" s="5"/>
    </row>
    <row r="588" spans="3:15" x14ac:dyDescent="0.25">
      <c r="C588" s="5"/>
      <c r="D588" s="15"/>
      <c r="E588" s="4"/>
      <c r="F588" s="5"/>
      <c r="G588" s="4"/>
      <c r="H588" s="5"/>
      <c r="I588" s="5"/>
      <c r="K588" s="5"/>
      <c r="L588" s="5"/>
    </row>
    <row r="589" spans="3:15" x14ac:dyDescent="0.25">
      <c r="C589" s="5"/>
      <c r="D589" s="15"/>
      <c r="E589" s="4"/>
      <c r="F589" s="5"/>
      <c r="G589" s="4"/>
      <c r="H589" s="5"/>
      <c r="I589" s="5"/>
      <c r="K589" s="5"/>
      <c r="L589" s="5"/>
    </row>
    <row r="590" spans="3:15" x14ac:dyDescent="0.25">
      <c r="C590" s="5"/>
      <c r="D590" s="15"/>
      <c r="E590" s="4"/>
      <c r="F590" s="5"/>
      <c r="G590" s="4"/>
      <c r="H590" s="5"/>
      <c r="I590" s="5"/>
      <c r="K590" s="5"/>
      <c r="L590" s="5"/>
    </row>
    <row r="591" spans="3:15" x14ac:dyDescent="0.25">
      <c r="C591" s="5"/>
      <c r="D591" s="15"/>
      <c r="E591" s="4"/>
      <c r="F591" s="5"/>
      <c r="G591" s="4"/>
      <c r="H591" s="5"/>
      <c r="I591" s="5"/>
    </row>
    <row r="592" spans="3:15" x14ac:dyDescent="0.25">
      <c r="C592" s="5"/>
      <c r="D592" s="15"/>
      <c r="E592" s="4"/>
      <c r="F592" s="5"/>
      <c r="G592" s="4"/>
      <c r="H592" s="5"/>
      <c r="I592" s="5"/>
      <c r="K592" s="5"/>
      <c r="L592" s="5"/>
    </row>
    <row r="593" spans="3:15" x14ac:dyDescent="0.25">
      <c r="C593" s="5"/>
      <c r="D593" s="15"/>
      <c r="E593" s="4"/>
      <c r="F593" s="5"/>
      <c r="G593" s="4"/>
      <c r="H593" s="5"/>
      <c r="I593" s="5"/>
      <c r="K593" s="5"/>
      <c r="L593" s="5"/>
    </row>
    <row r="594" spans="3:15" x14ac:dyDescent="0.25">
      <c r="C594" s="5"/>
      <c r="D594" s="15"/>
      <c r="E594" s="4"/>
      <c r="F594" s="5"/>
      <c r="G594" s="4"/>
      <c r="H594" s="5"/>
      <c r="I594" s="5"/>
      <c r="K594" s="5"/>
      <c r="L594" s="5"/>
    </row>
    <row r="595" spans="3:15" x14ac:dyDescent="0.25">
      <c r="C595" s="5"/>
      <c r="D595" s="15"/>
      <c r="E595" s="4"/>
      <c r="F595" s="5"/>
      <c r="G595" s="4"/>
      <c r="H595" s="5"/>
      <c r="I595" s="5"/>
      <c r="K595" s="5"/>
      <c r="L595" s="5"/>
    </row>
    <row r="596" spans="3:15" x14ac:dyDescent="0.25">
      <c r="C596" s="5"/>
      <c r="D596" s="15"/>
      <c r="E596" s="4"/>
      <c r="F596" s="5"/>
      <c r="G596" s="4"/>
      <c r="H596" s="5"/>
      <c r="I596" s="5"/>
      <c r="K596" s="5"/>
      <c r="L596" s="5"/>
    </row>
    <row r="597" spans="3:15" x14ac:dyDescent="0.25">
      <c r="C597" s="5"/>
      <c r="D597" s="15"/>
      <c r="E597" s="4"/>
      <c r="F597" s="5"/>
      <c r="G597" s="4"/>
      <c r="H597" s="5"/>
      <c r="I597" s="5"/>
      <c r="K597" s="5"/>
      <c r="L597" s="5"/>
    </row>
    <row r="598" spans="3:15" x14ac:dyDescent="0.25">
      <c r="C598" s="5"/>
      <c r="D598" s="15"/>
      <c r="E598" s="4"/>
      <c r="F598" s="5"/>
      <c r="G598" s="4"/>
      <c r="H598" s="5"/>
      <c r="I598" s="5"/>
      <c r="K598" s="5"/>
      <c r="L598" s="5"/>
    </row>
    <row r="599" spans="3:15" x14ac:dyDescent="0.25">
      <c r="C599" s="5"/>
      <c r="D599" s="15"/>
      <c r="E599" s="4"/>
      <c r="F599" s="5"/>
      <c r="G599" s="4"/>
      <c r="H599" s="5"/>
      <c r="I599" s="5"/>
      <c r="K599" s="5"/>
      <c r="L599" s="5"/>
    </row>
    <row r="600" spans="3:15" x14ac:dyDescent="0.25">
      <c r="C600" s="5"/>
      <c r="D600" s="15"/>
      <c r="E600" s="4"/>
      <c r="F600" s="5"/>
      <c r="G600" s="4"/>
      <c r="H600" s="5"/>
      <c r="I600" s="5"/>
      <c r="K600" s="5"/>
      <c r="L600" s="5"/>
    </row>
    <row r="601" spans="3:15" x14ac:dyDescent="0.25">
      <c r="C601" s="5"/>
      <c r="D601" s="15"/>
      <c r="E601" s="4"/>
      <c r="F601" s="5"/>
      <c r="G601" s="4"/>
      <c r="H601" s="5"/>
      <c r="I601" s="5"/>
      <c r="K601" s="5"/>
      <c r="L601" s="5"/>
    </row>
    <row r="602" spans="3:15" x14ac:dyDescent="0.25">
      <c r="C602" s="5"/>
      <c r="D602" s="15"/>
      <c r="E602" s="4"/>
      <c r="F602" s="5"/>
      <c r="G602" s="4"/>
      <c r="H602" s="5"/>
      <c r="I602" s="5"/>
      <c r="O602" s="5"/>
    </row>
    <row r="603" spans="3:15" x14ac:dyDescent="0.25">
      <c r="C603" s="5"/>
      <c r="D603" s="15"/>
      <c r="E603" s="4"/>
      <c r="F603" s="5"/>
      <c r="G603" s="4"/>
      <c r="H603" s="5"/>
      <c r="I603" s="5"/>
      <c r="K603" s="5"/>
      <c r="L603" s="5"/>
    </row>
    <row r="604" spans="3:15" x14ac:dyDescent="0.25">
      <c r="C604" s="5"/>
      <c r="D604" s="15"/>
      <c r="E604" s="4"/>
      <c r="F604" s="5"/>
      <c r="G604" s="4"/>
      <c r="H604" s="5"/>
      <c r="I604" s="5"/>
      <c r="K604" s="5"/>
      <c r="L604" s="5"/>
    </row>
    <row r="605" spans="3:15" x14ac:dyDescent="0.25">
      <c r="C605" s="5"/>
      <c r="D605" s="15"/>
      <c r="E605" s="4"/>
      <c r="F605" s="5"/>
      <c r="G605" s="4"/>
      <c r="H605" s="5"/>
      <c r="I605" s="5"/>
      <c r="K605" s="5"/>
      <c r="L605" s="5"/>
    </row>
    <row r="606" spans="3:15" x14ac:dyDescent="0.25">
      <c r="C606" s="5"/>
      <c r="D606" s="15"/>
      <c r="E606" s="4"/>
      <c r="F606" s="5"/>
      <c r="G606" s="4"/>
      <c r="H606" s="5"/>
      <c r="I606" s="5"/>
      <c r="K606" s="5"/>
      <c r="L606" s="5"/>
    </row>
    <row r="607" spans="3:15" x14ac:dyDescent="0.25">
      <c r="C607" s="5"/>
      <c r="D607" s="15"/>
      <c r="E607" s="4"/>
      <c r="F607" s="5"/>
      <c r="G607" s="4"/>
      <c r="H607" s="5"/>
      <c r="I607" s="5"/>
      <c r="K607" s="5"/>
      <c r="L607" s="5"/>
    </row>
    <row r="608" spans="3:15" x14ac:dyDescent="0.25">
      <c r="C608" s="5"/>
      <c r="D608" s="15"/>
      <c r="E608" s="4"/>
      <c r="F608" s="5"/>
      <c r="G608" s="4"/>
      <c r="H608" s="5"/>
      <c r="I608" s="5"/>
    </row>
    <row r="609" spans="3:27" x14ac:dyDescent="0.25">
      <c r="C609" s="5"/>
      <c r="D609" s="15"/>
      <c r="E609" s="4"/>
      <c r="F609" s="5"/>
      <c r="G609" s="4"/>
      <c r="H609" s="5"/>
      <c r="I609" s="5"/>
    </row>
    <row r="610" spans="3:27" x14ac:dyDescent="0.25">
      <c r="C610" s="5"/>
      <c r="D610" s="15"/>
      <c r="E610" s="4"/>
      <c r="F610" s="5"/>
      <c r="G610" s="4"/>
      <c r="H610" s="5"/>
      <c r="I610" s="5"/>
      <c r="K610" s="5"/>
      <c r="L610" s="5"/>
    </row>
    <row r="611" spans="3:27" x14ac:dyDescent="0.25">
      <c r="C611" s="5"/>
      <c r="D611" s="15"/>
      <c r="E611" s="4"/>
      <c r="F611" s="5"/>
      <c r="G611" s="4"/>
      <c r="H611" s="5"/>
      <c r="I611" s="5"/>
      <c r="K611" s="5"/>
      <c r="L611" s="5"/>
    </row>
    <row r="612" spans="3:27" x14ac:dyDescent="0.25">
      <c r="C612" s="5"/>
      <c r="D612" s="15"/>
      <c r="E612" s="4"/>
      <c r="F612" s="5"/>
      <c r="G612" s="4"/>
      <c r="H612" s="5"/>
      <c r="I612" s="5"/>
      <c r="K612" s="5"/>
      <c r="L612" s="5"/>
    </row>
    <row r="613" spans="3:27" x14ac:dyDescent="0.25">
      <c r="C613" s="5"/>
      <c r="D613" s="15"/>
      <c r="E613" s="4"/>
      <c r="F613" s="5"/>
      <c r="G613" s="4"/>
      <c r="H613" s="5"/>
      <c r="I613" s="5"/>
      <c r="K613" s="5"/>
      <c r="L613" s="5"/>
    </row>
    <row r="614" spans="3:27" x14ac:dyDescent="0.25">
      <c r="C614" s="5"/>
      <c r="D614" s="15"/>
      <c r="E614" s="4"/>
      <c r="F614" s="5"/>
      <c r="G614" s="4"/>
      <c r="H614" s="5"/>
      <c r="I614" s="5"/>
      <c r="K614" s="5"/>
      <c r="L614" s="5"/>
    </row>
    <row r="615" spans="3:27" x14ac:dyDescent="0.25">
      <c r="C615" s="5"/>
      <c r="D615" s="15"/>
      <c r="E615" s="4"/>
      <c r="F615" s="5"/>
      <c r="G615" s="4"/>
      <c r="H615" s="5"/>
      <c r="I615" s="5"/>
      <c r="K615" s="5"/>
      <c r="L615" s="5"/>
    </row>
    <row r="616" spans="3:27" x14ac:dyDescent="0.25">
      <c r="C616" s="5"/>
      <c r="D616" s="15"/>
      <c r="E616" s="4"/>
      <c r="F616" s="5"/>
      <c r="G616" s="4"/>
      <c r="H616" s="5"/>
      <c r="I616" s="5"/>
      <c r="K616" s="5"/>
      <c r="L616" s="5"/>
    </row>
    <row r="617" spans="3:27" x14ac:dyDescent="0.25">
      <c r="C617" s="5"/>
      <c r="D617" s="15"/>
      <c r="E617" s="4"/>
      <c r="F617" s="5"/>
      <c r="G617" s="4"/>
      <c r="H617" s="5"/>
      <c r="I617" s="5"/>
      <c r="K617" s="5"/>
      <c r="L617" s="5"/>
    </row>
    <row r="618" spans="3:27" x14ac:dyDescent="0.25">
      <c r="C618" s="5"/>
      <c r="D618" s="15"/>
      <c r="E618" s="4"/>
      <c r="F618" s="5"/>
      <c r="G618" s="4"/>
      <c r="H618" s="5"/>
      <c r="I618" s="5"/>
      <c r="K618" s="5"/>
      <c r="L618" s="5"/>
    </row>
    <row r="619" spans="3:27" x14ac:dyDescent="0.25">
      <c r="C619" s="5"/>
      <c r="D619" s="15"/>
      <c r="E619" s="4"/>
      <c r="F619" s="5"/>
      <c r="G619" s="4"/>
      <c r="H619" s="5"/>
      <c r="I619" s="5"/>
      <c r="K619" s="5"/>
      <c r="L619" s="5"/>
    </row>
    <row r="620" spans="3:27" x14ac:dyDescent="0.25">
      <c r="C620" s="5"/>
      <c r="D620" s="15"/>
      <c r="E620" s="4"/>
      <c r="F620" s="5"/>
      <c r="G620" s="4"/>
      <c r="H620" s="5"/>
      <c r="I620" s="5"/>
      <c r="K620" s="5"/>
      <c r="L620" s="5"/>
      <c r="M620" s="5"/>
      <c r="P620" s="5"/>
      <c r="Q620" s="5"/>
      <c r="R620" s="5"/>
      <c r="S620" s="5"/>
      <c r="W620" s="5"/>
      <c r="AA620" s="5"/>
    </row>
    <row r="621" spans="3:27" x14ac:dyDescent="0.25">
      <c r="C621" s="5"/>
      <c r="D621" s="15"/>
      <c r="E621" s="4"/>
      <c r="F621" s="5"/>
      <c r="G621" s="4"/>
      <c r="H621" s="5"/>
      <c r="I621" s="5"/>
      <c r="K621" s="5"/>
      <c r="L621" s="5"/>
    </row>
    <row r="622" spans="3:27" x14ac:dyDescent="0.25">
      <c r="C622" s="5"/>
      <c r="D622" s="15"/>
      <c r="E622" s="4"/>
      <c r="F622" s="5"/>
      <c r="G622" s="4"/>
      <c r="H622" s="5"/>
      <c r="I622" s="5"/>
      <c r="K622" s="5"/>
      <c r="L622" s="5"/>
    </row>
    <row r="623" spans="3:27" x14ac:dyDescent="0.25">
      <c r="C623" s="5"/>
      <c r="D623" s="15"/>
      <c r="E623" s="4"/>
      <c r="F623" s="5"/>
      <c r="G623" s="4"/>
      <c r="H623" s="5"/>
      <c r="I623" s="5"/>
      <c r="K623" s="5"/>
      <c r="L623" s="5"/>
    </row>
    <row r="624" spans="3:27" x14ac:dyDescent="0.25">
      <c r="C624" s="5"/>
      <c r="D624" s="15"/>
      <c r="E624" s="4"/>
      <c r="F624" s="5"/>
      <c r="G624" s="4"/>
      <c r="H624" s="5"/>
      <c r="I624" s="5"/>
      <c r="K624" s="5"/>
      <c r="L624" s="5"/>
    </row>
    <row r="625" spans="3:12" x14ac:dyDescent="0.25">
      <c r="C625" s="5"/>
      <c r="D625" s="15"/>
      <c r="E625" s="4"/>
      <c r="F625" s="5"/>
      <c r="G625" s="4"/>
      <c r="H625" s="5"/>
      <c r="I625" s="5"/>
      <c r="K625" s="5"/>
      <c r="L625" s="5"/>
    </row>
    <row r="626" spans="3:12" x14ac:dyDescent="0.25">
      <c r="C626" s="5"/>
      <c r="D626" s="15"/>
      <c r="E626" s="4"/>
      <c r="F626" s="5"/>
      <c r="G626" s="4"/>
      <c r="H626" s="5"/>
      <c r="I626" s="5"/>
      <c r="K626" s="5"/>
      <c r="L626" s="5"/>
    </row>
    <row r="627" spans="3:12" x14ac:dyDescent="0.25">
      <c r="C627" s="5"/>
      <c r="D627" s="15"/>
      <c r="E627" s="4"/>
      <c r="F627" s="5"/>
      <c r="G627" s="4"/>
      <c r="H627" s="5"/>
      <c r="I627" s="5"/>
      <c r="K627" s="5"/>
      <c r="L627" s="5"/>
    </row>
    <row r="628" spans="3:12" x14ac:dyDescent="0.25">
      <c r="C628" s="5"/>
      <c r="D628" s="15"/>
      <c r="E628" s="4"/>
      <c r="F628" s="5"/>
      <c r="G628" s="4"/>
      <c r="H628" s="5"/>
      <c r="I628" s="5"/>
      <c r="K628" s="5"/>
      <c r="L628" s="5"/>
    </row>
    <row r="629" spans="3:12" x14ac:dyDescent="0.25">
      <c r="C629" s="5"/>
      <c r="D629" s="15"/>
      <c r="E629" s="4"/>
      <c r="F629" s="5"/>
      <c r="G629" s="4"/>
      <c r="H629" s="5"/>
      <c r="I629" s="5"/>
      <c r="K629" s="5"/>
      <c r="L629" s="5"/>
    </row>
    <row r="630" spans="3:12" x14ac:dyDescent="0.25">
      <c r="C630" s="5"/>
      <c r="D630" s="15"/>
      <c r="E630" s="4"/>
      <c r="F630" s="5"/>
      <c r="G630" s="4"/>
      <c r="H630" s="5"/>
      <c r="I630" s="5"/>
      <c r="K630" s="5"/>
      <c r="L630" s="5"/>
    </row>
    <row r="631" spans="3:12" x14ac:dyDescent="0.25">
      <c r="C631" s="5"/>
      <c r="D631" s="15"/>
      <c r="E631" s="4"/>
      <c r="F631" s="5"/>
      <c r="G631" s="4"/>
      <c r="H631" s="5"/>
      <c r="I631" s="5"/>
      <c r="K631" s="5"/>
      <c r="L631" s="5"/>
    </row>
    <row r="632" spans="3:12" x14ac:dyDescent="0.25">
      <c r="C632" s="5"/>
      <c r="D632" s="15"/>
      <c r="E632" s="4"/>
      <c r="F632" s="5"/>
      <c r="G632" s="4"/>
      <c r="H632" s="5"/>
      <c r="I632" s="5"/>
      <c r="K632" s="5"/>
      <c r="L632" s="5"/>
    </row>
    <row r="633" spans="3:12" x14ac:dyDescent="0.25">
      <c r="C633" s="5"/>
      <c r="D633" s="15"/>
      <c r="E633" s="4"/>
      <c r="F633" s="5"/>
      <c r="G633" s="4"/>
      <c r="H633" s="5"/>
      <c r="I633" s="5"/>
      <c r="K633" s="5"/>
      <c r="L633" s="5"/>
    </row>
    <row r="634" spans="3:12" x14ac:dyDescent="0.25">
      <c r="C634" s="5"/>
      <c r="D634" s="15"/>
      <c r="E634" s="4"/>
      <c r="F634" s="5"/>
      <c r="G634" s="4"/>
      <c r="H634" s="5"/>
      <c r="I634" s="5"/>
      <c r="K634" s="5"/>
      <c r="L634" s="5"/>
    </row>
    <row r="635" spans="3:12" x14ac:dyDescent="0.25">
      <c r="C635" s="5"/>
      <c r="D635" s="15"/>
      <c r="E635" s="4"/>
      <c r="F635" s="5"/>
      <c r="G635" s="4"/>
      <c r="H635" s="5"/>
      <c r="I635" s="5"/>
      <c r="K635" s="5"/>
      <c r="L635" s="5"/>
    </row>
    <row r="636" spans="3:12" x14ac:dyDescent="0.25">
      <c r="C636" s="5"/>
      <c r="D636" s="15"/>
      <c r="E636" s="4"/>
      <c r="F636" s="5"/>
      <c r="G636" s="4"/>
      <c r="H636" s="5"/>
      <c r="I636" s="5"/>
      <c r="K636" s="5"/>
      <c r="L636" s="5"/>
    </row>
    <row r="637" spans="3:12" x14ac:dyDescent="0.25">
      <c r="C637" s="5"/>
      <c r="D637" s="15"/>
      <c r="E637" s="4"/>
      <c r="F637" s="5"/>
      <c r="G637" s="4"/>
      <c r="H637" s="5"/>
      <c r="I637" s="5"/>
      <c r="K637" s="5"/>
      <c r="L637" s="5"/>
    </row>
    <row r="638" spans="3:12" x14ac:dyDescent="0.25">
      <c r="C638" s="5"/>
      <c r="D638" s="15"/>
      <c r="E638" s="4"/>
      <c r="F638" s="5"/>
      <c r="G638" s="4"/>
      <c r="H638" s="5"/>
      <c r="I638" s="5"/>
      <c r="K638" s="5"/>
      <c r="L638" s="5"/>
    </row>
    <row r="639" spans="3:12" x14ac:dyDescent="0.25">
      <c r="C639" s="5"/>
      <c r="D639" s="15"/>
      <c r="E639" s="4"/>
      <c r="F639" s="5"/>
      <c r="G639" s="4"/>
      <c r="H639" s="5"/>
      <c r="I639" s="5"/>
      <c r="K639" s="5"/>
      <c r="L639" s="5"/>
    </row>
    <row r="640" spans="3:12" x14ac:dyDescent="0.25">
      <c r="C640" s="5"/>
      <c r="D640" s="15"/>
      <c r="E640" s="4"/>
      <c r="F640" s="5"/>
      <c r="G640" s="4"/>
      <c r="H640" s="5"/>
      <c r="I640" s="5"/>
      <c r="K640" s="5"/>
      <c r="L640" s="5"/>
    </row>
    <row r="641" spans="3:12" x14ac:dyDescent="0.25">
      <c r="C641" s="5"/>
      <c r="D641" s="15"/>
      <c r="E641" s="4"/>
      <c r="F641" s="5"/>
      <c r="G641" s="4"/>
      <c r="H641" s="5"/>
      <c r="I641" s="5"/>
      <c r="K641" s="5"/>
      <c r="L641" s="5"/>
    </row>
    <row r="642" spans="3:12" x14ac:dyDescent="0.25">
      <c r="C642" s="5"/>
      <c r="D642" s="15"/>
      <c r="E642" s="4"/>
      <c r="F642" s="5"/>
      <c r="G642" s="4"/>
      <c r="H642" s="5"/>
      <c r="I642" s="5"/>
    </row>
    <row r="643" spans="3:12" x14ac:dyDescent="0.25">
      <c r="C643" s="5"/>
      <c r="D643" s="15"/>
      <c r="E643" s="4"/>
      <c r="F643" s="5"/>
      <c r="G643" s="4"/>
      <c r="H643" s="5"/>
      <c r="I643" s="5"/>
      <c r="K643" s="5"/>
      <c r="L643" s="5"/>
    </row>
    <row r="644" spans="3:12" x14ac:dyDescent="0.25">
      <c r="C644" s="5"/>
      <c r="D644" s="15"/>
      <c r="E644" s="4"/>
      <c r="F644" s="5"/>
      <c r="G644" s="4"/>
      <c r="H644" s="5"/>
      <c r="I644" s="5"/>
      <c r="K644" s="5"/>
      <c r="L644" s="5"/>
    </row>
    <row r="645" spans="3:12" x14ac:dyDescent="0.25">
      <c r="C645" s="5"/>
      <c r="D645" s="15"/>
      <c r="E645" s="4"/>
      <c r="F645" s="5"/>
      <c r="G645" s="4"/>
      <c r="H645" s="5"/>
      <c r="I645" s="5"/>
      <c r="K645" s="5"/>
      <c r="L645" s="5"/>
    </row>
    <row r="646" spans="3:12" x14ac:dyDescent="0.25">
      <c r="C646" s="5"/>
      <c r="D646" s="15"/>
      <c r="E646" s="4"/>
      <c r="F646" s="5"/>
      <c r="G646" s="4"/>
      <c r="H646" s="5"/>
      <c r="I646" s="5"/>
      <c r="K646" s="5"/>
      <c r="L646" s="5"/>
    </row>
    <row r="647" spans="3:12" x14ac:dyDescent="0.25">
      <c r="C647" s="5"/>
      <c r="D647" s="15"/>
      <c r="E647" s="4"/>
      <c r="F647" s="5"/>
      <c r="G647" s="4"/>
      <c r="H647" s="5"/>
      <c r="I647" s="5"/>
      <c r="K647" s="5"/>
      <c r="L647" s="5"/>
    </row>
    <row r="648" spans="3:12" x14ac:dyDescent="0.25">
      <c r="C648" s="5"/>
      <c r="D648" s="15"/>
      <c r="E648" s="4"/>
      <c r="F648" s="5"/>
      <c r="G648" s="4"/>
      <c r="H648" s="5"/>
      <c r="I648" s="5"/>
      <c r="K648" s="5"/>
      <c r="L648" s="5"/>
    </row>
    <row r="649" spans="3:12" x14ac:dyDescent="0.25">
      <c r="C649" s="5"/>
      <c r="D649" s="15"/>
      <c r="E649" s="4"/>
      <c r="F649" s="5"/>
      <c r="G649" s="4"/>
      <c r="H649" s="5"/>
      <c r="I649" s="5"/>
      <c r="K649" s="5"/>
      <c r="L649" s="5"/>
    </row>
    <row r="650" spans="3:12" x14ac:dyDescent="0.25">
      <c r="C650" s="5"/>
      <c r="D650" s="15"/>
      <c r="E650" s="4"/>
      <c r="F650" s="5"/>
      <c r="G650" s="4"/>
      <c r="H650" s="5"/>
      <c r="I650" s="5"/>
      <c r="K650" s="5"/>
      <c r="L650" s="5"/>
    </row>
    <row r="651" spans="3:12" x14ac:dyDescent="0.25">
      <c r="C651" s="5"/>
      <c r="D651" s="15"/>
      <c r="E651" s="4"/>
      <c r="F651" s="5"/>
      <c r="G651" s="4"/>
      <c r="H651" s="5"/>
      <c r="I651" s="5"/>
      <c r="K651" s="5"/>
      <c r="L651" s="5"/>
    </row>
    <row r="652" spans="3:12" x14ac:dyDescent="0.25">
      <c r="C652" s="5"/>
      <c r="D652" s="15"/>
      <c r="E652" s="4"/>
      <c r="F652" s="5"/>
      <c r="G652" s="4"/>
      <c r="H652" s="5"/>
      <c r="I652" s="5"/>
      <c r="K652" s="5"/>
      <c r="L652" s="5"/>
    </row>
    <row r="653" spans="3:12" x14ac:dyDescent="0.25">
      <c r="C653" s="5"/>
      <c r="D653" s="15"/>
      <c r="E653" s="4"/>
      <c r="F653" s="5"/>
      <c r="G653" s="4"/>
      <c r="H653" s="5"/>
      <c r="I653" s="5"/>
      <c r="K653" s="5"/>
      <c r="L653" s="5"/>
    </row>
    <row r="654" spans="3:12" x14ac:dyDescent="0.25">
      <c r="C654" s="5"/>
      <c r="D654" s="15"/>
      <c r="E654" s="4"/>
      <c r="F654" s="5"/>
      <c r="G654" s="4"/>
      <c r="H654" s="5"/>
      <c r="I654" s="5"/>
      <c r="K654" s="5"/>
      <c r="L654" s="5"/>
    </row>
    <row r="655" spans="3:12" x14ac:dyDescent="0.25">
      <c r="C655" s="5"/>
      <c r="D655" s="15"/>
      <c r="E655" s="4"/>
      <c r="F655" s="5"/>
      <c r="G655" s="4"/>
      <c r="H655" s="5"/>
      <c r="I655" s="5"/>
      <c r="K655" s="5"/>
      <c r="L655" s="5"/>
    </row>
    <row r="656" spans="3:12" x14ac:dyDescent="0.25">
      <c r="C656" s="5"/>
      <c r="D656" s="15"/>
      <c r="E656" s="4"/>
      <c r="F656" s="5"/>
      <c r="G656" s="4"/>
      <c r="H656" s="5"/>
      <c r="I656" s="5"/>
      <c r="K656" s="5"/>
      <c r="L656" s="5"/>
    </row>
    <row r="657" spans="3:27" x14ac:dyDescent="0.25">
      <c r="C657" s="5"/>
      <c r="D657" s="15"/>
      <c r="E657" s="4"/>
      <c r="F657" s="5"/>
      <c r="G657" s="4"/>
      <c r="H657" s="5"/>
      <c r="I657" s="5"/>
      <c r="K657" s="5"/>
      <c r="L657" s="5"/>
    </row>
    <row r="658" spans="3:27" x14ac:dyDescent="0.25">
      <c r="C658" s="5"/>
      <c r="D658" s="15"/>
      <c r="E658" s="4"/>
      <c r="F658" s="5"/>
      <c r="G658" s="4"/>
      <c r="H658" s="5"/>
      <c r="I658" s="5"/>
      <c r="K658" s="5"/>
      <c r="L658" s="5"/>
      <c r="M658" s="5"/>
      <c r="O658" s="5"/>
      <c r="P658" s="5"/>
      <c r="Q658" s="5"/>
      <c r="R658" s="5"/>
      <c r="S658" s="5"/>
      <c r="W658" s="5"/>
      <c r="AA658" s="5"/>
    </row>
    <row r="659" spans="3:27" x14ac:dyDescent="0.25">
      <c r="C659" s="5"/>
      <c r="D659" s="15"/>
      <c r="E659" s="4"/>
      <c r="F659" s="5"/>
      <c r="G659" s="4"/>
      <c r="H659" s="5"/>
      <c r="I659" s="5"/>
      <c r="K659" s="5"/>
      <c r="L659" s="5"/>
    </row>
    <row r="660" spans="3:27" x14ac:dyDescent="0.25">
      <c r="C660" s="5"/>
      <c r="D660" s="15"/>
      <c r="E660" s="4"/>
      <c r="F660" s="5"/>
      <c r="G660" s="4"/>
      <c r="H660" s="5"/>
      <c r="I660" s="5"/>
      <c r="K660" s="5"/>
      <c r="L660" s="5"/>
    </row>
    <row r="661" spans="3:27" x14ac:dyDescent="0.25">
      <c r="C661" s="5"/>
      <c r="D661" s="15"/>
      <c r="E661" s="4"/>
      <c r="F661" s="5"/>
      <c r="G661" s="4"/>
      <c r="H661" s="5"/>
      <c r="I661" s="5"/>
      <c r="K661" s="5"/>
      <c r="L661" s="5"/>
    </row>
    <row r="662" spans="3:27" x14ac:dyDescent="0.25">
      <c r="C662" s="5"/>
      <c r="D662" s="15"/>
      <c r="E662" s="4"/>
      <c r="F662" s="5"/>
      <c r="G662" s="4"/>
      <c r="H662" s="5"/>
      <c r="I662" s="5"/>
      <c r="K662" s="5"/>
      <c r="L662" s="5"/>
    </row>
    <row r="663" spans="3:27" x14ac:dyDescent="0.25">
      <c r="C663" s="5"/>
      <c r="D663" s="15"/>
      <c r="E663" s="4"/>
      <c r="F663" s="5"/>
      <c r="G663" s="4"/>
      <c r="H663" s="5"/>
      <c r="I663" s="5"/>
      <c r="K663" s="5"/>
      <c r="L663" s="5"/>
    </row>
    <row r="664" spans="3:27" x14ac:dyDescent="0.25">
      <c r="C664" s="5"/>
      <c r="D664" s="15"/>
      <c r="E664" s="4"/>
      <c r="F664" s="5"/>
      <c r="G664" s="4"/>
      <c r="H664" s="5"/>
      <c r="I664" s="5"/>
      <c r="K664" s="5"/>
      <c r="L664" s="5"/>
    </row>
    <row r="665" spans="3:27" x14ac:dyDescent="0.25">
      <c r="C665" s="5"/>
      <c r="D665" s="15"/>
      <c r="E665" s="4"/>
      <c r="F665" s="5"/>
      <c r="G665" s="4"/>
      <c r="H665" s="5"/>
      <c r="I665" s="5"/>
      <c r="K665" s="5"/>
      <c r="L665" s="5"/>
    </row>
    <row r="666" spans="3:27" x14ac:dyDescent="0.25">
      <c r="C666" s="5"/>
      <c r="D666" s="15"/>
      <c r="E666" s="4"/>
      <c r="F666" s="5"/>
      <c r="G666" s="4"/>
      <c r="H666" s="5"/>
      <c r="I666" s="5"/>
    </row>
    <row r="667" spans="3:27" x14ac:dyDescent="0.25">
      <c r="C667" s="5"/>
      <c r="D667" s="15"/>
      <c r="E667" s="4"/>
      <c r="F667" s="5"/>
      <c r="G667" s="4"/>
      <c r="H667" s="5"/>
      <c r="I667" s="5"/>
      <c r="K667" s="5"/>
      <c r="L667" s="5"/>
    </row>
    <row r="668" spans="3:27" x14ac:dyDescent="0.25">
      <c r="C668" s="5"/>
      <c r="D668" s="15"/>
      <c r="E668" s="4"/>
      <c r="F668" s="5"/>
      <c r="G668" s="4"/>
      <c r="H668" s="5"/>
      <c r="I668" s="5"/>
      <c r="K668" s="5"/>
      <c r="L668" s="5"/>
    </row>
    <row r="669" spans="3:27" x14ac:dyDescent="0.25">
      <c r="C669" s="5"/>
      <c r="D669" s="15"/>
      <c r="E669" s="4"/>
      <c r="F669" s="5"/>
      <c r="G669" s="4"/>
      <c r="H669" s="5"/>
      <c r="I669" s="5"/>
      <c r="K669" s="5"/>
      <c r="L669" s="5"/>
    </row>
    <row r="670" spans="3:27" x14ac:dyDescent="0.25">
      <c r="C670" s="5"/>
      <c r="D670" s="15"/>
      <c r="E670" s="4"/>
      <c r="F670" s="5"/>
      <c r="G670" s="4"/>
      <c r="H670" s="5"/>
      <c r="I670" s="5"/>
      <c r="K670" s="5"/>
      <c r="L670" s="5"/>
    </row>
    <row r="671" spans="3:27" x14ac:dyDescent="0.25">
      <c r="C671" s="5"/>
      <c r="D671" s="15"/>
      <c r="E671" s="4"/>
      <c r="F671" s="5"/>
      <c r="G671" s="4"/>
      <c r="H671" s="5"/>
      <c r="I671" s="5"/>
      <c r="K671" s="5"/>
      <c r="L671" s="5"/>
    </row>
    <row r="672" spans="3:27" x14ac:dyDescent="0.25">
      <c r="C672" s="5"/>
      <c r="D672" s="15"/>
      <c r="E672" s="4"/>
      <c r="F672" s="5"/>
      <c r="G672" s="4"/>
      <c r="H672" s="5"/>
      <c r="I672" s="5"/>
      <c r="K672" s="5"/>
      <c r="L672" s="5"/>
    </row>
    <row r="673" spans="3:27" x14ac:dyDescent="0.25">
      <c r="C673" s="5"/>
      <c r="D673" s="15"/>
      <c r="E673" s="4"/>
      <c r="F673" s="5"/>
      <c r="G673" s="4"/>
      <c r="H673" s="5"/>
      <c r="I673" s="5"/>
      <c r="K673" s="5"/>
      <c r="L673" s="5"/>
    </row>
    <row r="674" spans="3:27" x14ac:dyDescent="0.25">
      <c r="C674" s="5"/>
      <c r="D674" s="15"/>
      <c r="E674" s="4"/>
      <c r="F674" s="5"/>
      <c r="G674" s="4"/>
      <c r="H674" s="5"/>
      <c r="I674" s="5"/>
      <c r="K674" s="5"/>
      <c r="L674" s="5"/>
    </row>
    <row r="675" spans="3:27" x14ac:dyDescent="0.25">
      <c r="C675" s="5"/>
      <c r="D675" s="15"/>
      <c r="E675" s="4"/>
      <c r="F675" s="5"/>
      <c r="G675" s="4"/>
      <c r="H675" s="5"/>
      <c r="I675" s="5"/>
      <c r="K675" s="5"/>
      <c r="L675" s="5"/>
    </row>
    <row r="676" spans="3:27" x14ac:dyDescent="0.25">
      <c r="C676" s="5"/>
      <c r="D676" s="15"/>
      <c r="E676" s="4"/>
      <c r="F676" s="5"/>
      <c r="G676" s="4"/>
      <c r="H676" s="5"/>
      <c r="I676" s="5"/>
    </row>
    <row r="677" spans="3:27" x14ac:dyDescent="0.25">
      <c r="C677" s="5"/>
      <c r="D677" s="15"/>
      <c r="E677" s="4"/>
      <c r="F677" s="5"/>
      <c r="G677" s="4"/>
      <c r="H677" s="5"/>
      <c r="I677" s="5"/>
      <c r="K677" s="5"/>
      <c r="L677" s="5"/>
    </row>
    <row r="678" spans="3:27" x14ac:dyDescent="0.25">
      <c r="C678" s="5"/>
      <c r="D678" s="15"/>
      <c r="E678" s="4"/>
      <c r="F678" s="5"/>
      <c r="G678" s="4"/>
      <c r="H678" s="5"/>
      <c r="I678" s="5"/>
      <c r="K678" s="5"/>
      <c r="L678" s="5"/>
    </row>
    <row r="679" spans="3:27" x14ac:dyDescent="0.25">
      <c r="C679" s="5"/>
      <c r="D679" s="15"/>
      <c r="E679" s="4"/>
      <c r="F679" s="5"/>
      <c r="G679" s="4"/>
      <c r="H679" s="5"/>
      <c r="I679" s="5"/>
      <c r="K679" s="5"/>
      <c r="L679" s="5"/>
    </row>
    <row r="680" spans="3:27" x14ac:dyDescent="0.25">
      <c r="C680" s="5"/>
      <c r="D680" s="15"/>
      <c r="E680" s="4"/>
      <c r="F680" s="5"/>
      <c r="G680" s="4"/>
      <c r="H680" s="5"/>
      <c r="I680" s="5"/>
      <c r="K680" s="5"/>
      <c r="L680" s="5"/>
    </row>
    <row r="681" spans="3:27" x14ac:dyDescent="0.25">
      <c r="C681" s="5"/>
      <c r="D681" s="15"/>
      <c r="E681" s="4"/>
      <c r="F681" s="5"/>
      <c r="G681" s="4"/>
      <c r="H681" s="5"/>
      <c r="I681" s="5"/>
      <c r="K681" s="5"/>
      <c r="L681" s="5"/>
      <c r="M681" s="5"/>
      <c r="P681" s="5"/>
      <c r="Q681" s="5"/>
      <c r="R681" s="5"/>
      <c r="S681" s="5"/>
      <c r="W681" s="5"/>
      <c r="AA681" s="5"/>
    </row>
    <row r="682" spans="3:27" x14ac:dyDescent="0.25">
      <c r="C682" s="5"/>
      <c r="D682" s="15"/>
      <c r="E682" s="4"/>
      <c r="F682" s="5"/>
      <c r="G682" s="4"/>
      <c r="H682" s="5"/>
      <c r="I682" s="5"/>
    </row>
    <row r="683" spans="3:27" x14ac:dyDescent="0.25">
      <c r="C683" s="5"/>
      <c r="D683" s="15"/>
      <c r="E683" s="4"/>
      <c r="F683" s="5"/>
      <c r="G683" s="4"/>
      <c r="H683" s="5"/>
      <c r="I683" s="5"/>
      <c r="K683" s="5"/>
      <c r="L683" s="5"/>
    </row>
    <row r="684" spans="3:27" x14ac:dyDescent="0.25">
      <c r="C684" s="5"/>
      <c r="D684" s="15"/>
      <c r="E684" s="4"/>
      <c r="F684" s="5"/>
      <c r="G684" s="4"/>
      <c r="H684" s="5"/>
      <c r="I684" s="5"/>
      <c r="K684" s="5"/>
      <c r="L684" s="5"/>
    </row>
    <row r="685" spans="3:27" x14ac:dyDescent="0.25">
      <c r="C685" s="5"/>
      <c r="D685" s="15"/>
      <c r="E685" s="4"/>
      <c r="F685" s="5"/>
      <c r="G685" s="4"/>
      <c r="H685" s="5"/>
      <c r="I685" s="5"/>
      <c r="K685" s="5"/>
      <c r="L685" s="5"/>
    </row>
    <row r="686" spans="3:27" x14ac:dyDescent="0.25">
      <c r="C686" s="5"/>
      <c r="D686" s="15"/>
      <c r="E686" s="4"/>
      <c r="F686" s="5"/>
      <c r="G686" s="4"/>
      <c r="H686" s="5"/>
      <c r="I686" s="5"/>
      <c r="K686" s="5"/>
      <c r="L686" s="5"/>
    </row>
    <row r="687" spans="3:27" x14ac:dyDescent="0.25">
      <c r="C687" s="5"/>
      <c r="D687" s="15"/>
      <c r="E687" s="4"/>
      <c r="F687" s="5"/>
      <c r="G687" s="4"/>
      <c r="H687" s="5"/>
      <c r="I687" s="5"/>
    </row>
    <row r="688" spans="3:27" x14ac:dyDescent="0.25">
      <c r="C688" s="5"/>
      <c r="D688" s="15"/>
      <c r="E688" s="4"/>
      <c r="F688" s="5"/>
      <c r="G688" s="4"/>
      <c r="H688" s="5"/>
      <c r="I688" s="5"/>
      <c r="K688" s="5"/>
      <c r="L688" s="5"/>
    </row>
    <row r="689" spans="3:27" x14ac:dyDescent="0.25">
      <c r="C689" s="5"/>
      <c r="D689" s="15"/>
      <c r="E689" s="4"/>
      <c r="F689" s="5"/>
      <c r="G689" s="4"/>
      <c r="H689" s="5"/>
      <c r="I689" s="5"/>
      <c r="K689" s="5"/>
      <c r="L689" s="5"/>
    </row>
    <row r="690" spans="3:27" x14ac:dyDescent="0.25">
      <c r="C690" s="5"/>
      <c r="D690" s="15"/>
      <c r="E690" s="4"/>
      <c r="F690" s="5"/>
      <c r="G690" s="4"/>
      <c r="H690" s="5"/>
      <c r="I690" s="5"/>
      <c r="K690" s="5"/>
      <c r="L690" s="5"/>
    </row>
    <row r="691" spans="3:27" x14ac:dyDescent="0.25">
      <c r="C691" s="5"/>
      <c r="D691" s="15"/>
      <c r="E691" s="4"/>
      <c r="F691" s="5"/>
      <c r="G691" s="4"/>
      <c r="H691" s="5"/>
      <c r="I691" s="5"/>
      <c r="K691" s="5"/>
      <c r="L691" s="5"/>
    </row>
    <row r="692" spans="3:27" x14ac:dyDescent="0.25">
      <c r="C692" s="5"/>
      <c r="D692" s="15"/>
      <c r="E692" s="4"/>
      <c r="F692" s="5"/>
      <c r="G692" s="4"/>
      <c r="H692" s="5"/>
      <c r="I692" s="5"/>
      <c r="K692" s="5"/>
      <c r="L692" s="5"/>
    </row>
    <row r="693" spans="3:27" x14ac:dyDescent="0.25">
      <c r="C693" s="5"/>
      <c r="D693" s="15"/>
      <c r="E693" s="4"/>
      <c r="F693" s="5"/>
      <c r="G693" s="4"/>
      <c r="H693" s="5"/>
      <c r="I693" s="5"/>
      <c r="K693" s="5"/>
      <c r="L693" s="5"/>
    </row>
    <row r="694" spans="3:27" x14ac:dyDescent="0.25">
      <c r="C694" s="5"/>
      <c r="D694" s="15"/>
      <c r="E694" s="4"/>
      <c r="F694" s="5"/>
      <c r="G694" s="4"/>
      <c r="H694" s="5"/>
      <c r="I694" s="5"/>
      <c r="K694" s="5"/>
      <c r="L694" s="5"/>
    </row>
    <row r="695" spans="3:27" x14ac:dyDescent="0.25">
      <c r="C695" s="5"/>
      <c r="D695" s="15"/>
      <c r="E695" s="4"/>
      <c r="F695" s="5"/>
      <c r="G695" s="4"/>
      <c r="H695" s="5"/>
      <c r="I695" s="5"/>
      <c r="K695" s="5"/>
      <c r="L695" s="5"/>
    </row>
    <row r="696" spans="3:27" x14ac:dyDescent="0.25">
      <c r="C696" s="5"/>
      <c r="D696" s="15"/>
      <c r="E696" s="4"/>
      <c r="F696" s="5"/>
      <c r="G696" s="4"/>
      <c r="H696" s="5"/>
      <c r="I696" s="5"/>
      <c r="K696" s="5"/>
      <c r="L696" s="5"/>
    </row>
    <row r="697" spans="3:27" x14ac:dyDescent="0.25">
      <c r="C697" s="5"/>
      <c r="D697" s="15"/>
      <c r="E697" s="4"/>
      <c r="F697" s="5"/>
      <c r="G697" s="4"/>
      <c r="H697" s="5"/>
      <c r="I697" s="5"/>
      <c r="K697" s="5"/>
      <c r="L697" s="5"/>
    </row>
    <row r="698" spans="3:27" x14ac:dyDescent="0.25">
      <c r="C698" s="5"/>
      <c r="D698" s="15"/>
      <c r="E698" s="4"/>
      <c r="F698" s="5"/>
      <c r="G698" s="4"/>
      <c r="H698" s="5"/>
      <c r="I698" s="5"/>
    </row>
    <row r="699" spans="3:27" x14ac:dyDescent="0.25">
      <c r="C699" s="5"/>
      <c r="D699" s="15"/>
      <c r="E699" s="4"/>
      <c r="F699" s="5"/>
      <c r="G699" s="4"/>
      <c r="H699" s="5"/>
      <c r="I699" s="5"/>
      <c r="K699" s="5"/>
      <c r="L699" s="5"/>
    </row>
    <row r="700" spans="3:27" x14ac:dyDescent="0.25">
      <c r="C700" s="5"/>
      <c r="D700" s="15"/>
      <c r="E700" s="4"/>
      <c r="F700" s="5"/>
      <c r="G700" s="4"/>
      <c r="H700" s="5"/>
      <c r="I700" s="5"/>
      <c r="K700" s="5"/>
      <c r="L700" s="5"/>
    </row>
    <row r="701" spans="3:27" x14ac:dyDescent="0.25">
      <c r="C701" s="5"/>
      <c r="D701" s="15"/>
      <c r="E701" s="4"/>
      <c r="F701" s="5"/>
      <c r="G701" s="4"/>
      <c r="H701" s="5"/>
      <c r="I701" s="5"/>
      <c r="K701" s="5"/>
      <c r="L701" s="5"/>
    </row>
    <row r="702" spans="3:27" x14ac:dyDescent="0.25">
      <c r="C702" s="5"/>
      <c r="D702" s="15"/>
      <c r="E702" s="4"/>
      <c r="F702" s="5"/>
      <c r="G702" s="4"/>
      <c r="H702" s="5"/>
      <c r="I702" s="5"/>
      <c r="K702" s="5"/>
      <c r="L702" s="5"/>
    </row>
    <row r="703" spans="3:27" x14ac:dyDescent="0.25">
      <c r="C703" s="5"/>
      <c r="D703" s="15"/>
      <c r="E703" s="4"/>
      <c r="F703" s="5"/>
      <c r="G703" s="4"/>
      <c r="H703" s="5"/>
      <c r="I703" s="5"/>
      <c r="K703" s="5"/>
      <c r="L703" s="5"/>
      <c r="M703" s="5"/>
      <c r="P703" s="5"/>
      <c r="Q703" s="5"/>
      <c r="R703" s="5"/>
      <c r="S703" s="5"/>
      <c r="W703" s="5"/>
      <c r="AA703" s="5"/>
    </row>
    <row r="704" spans="3:27" x14ac:dyDescent="0.25">
      <c r="C704" s="5"/>
      <c r="D704" s="15"/>
      <c r="E704" s="4"/>
      <c r="F704" s="5"/>
      <c r="G704" s="4"/>
      <c r="H704" s="5"/>
      <c r="I704" s="5"/>
      <c r="K704" s="5"/>
      <c r="L704" s="5"/>
    </row>
    <row r="705" spans="3:15" x14ac:dyDescent="0.25">
      <c r="C705" s="5"/>
      <c r="D705" s="15"/>
      <c r="E705" s="4"/>
      <c r="F705" s="5"/>
      <c r="G705" s="4"/>
      <c r="H705" s="5"/>
      <c r="I705" s="5"/>
      <c r="K705" s="5"/>
      <c r="L705" s="5"/>
    </row>
    <row r="706" spans="3:15" x14ac:dyDescent="0.25">
      <c r="C706" s="5"/>
      <c r="D706" s="15"/>
      <c r="E706" s="4"/>
      <c r="F706" s="5"/>
      <c r="G706" s="4"/>
      <c r="H706" s="5"/>
      <c r="I706" s="5"/>
      <c r="K706" s="5"/>
      <c r="L706" s="5"/>
    </row>
    <row r="707" spans="3:15" x14ac:dyDescent="0.25">
      <c r="C707" s="5"/>
      <c r="D707" s="15"/>
      <c r="E707" s="4"/>
      <c r="F707" s="5"/>
      <c r="G707" s="4"/>
      <c r="H707" s="5"/>
      <c r="I707" s="5"/>
      <c r="K707" s="5"/>
      <c r="L707" s="5"/>
    </row>
    <row r="708" spans="3:15" x14ac:dyDescent="0.25">
      <c r="C708" s="5"/>
      <c r="D708" s="15"/>
      <c r="E708" s="4"/>
      <c r="F708" s="5"/>
      <c r="G708" s="4"/>
      <c r="H708" s="5"/>
      <c r="I708" s="5"/>
      <c r="K708" s="5"/>
      <c r="L708" s="5"/>
    </row>
    <row r="709" spans="3:15" x14ac:dyDescent="0.25">
      <c r="C709" s="5"/>
      <c r="D709" s="15"/>
      <c r="E709" s="4"/>
      <c r="F709" s="5"/>
      <c r="G709" s="4"/>
      <c r="H709" s="5"/>
      <c r="I709" s="5"/>
      <c r="K709" s="5"/>
      <c r="L709" s="5"/>
    </row>
    <row r="710" spans="3:15" x14ac:dyDescent="0.25">
      <c r="C710" s="5"/>
      <c r="D710" s="15"/>
      <c r="E710" s="4"/>
      <c r="F710" s="5"/>
      <c r="G710" s="4"/>
      <c r="H710" s="5"/>
      <c r="I710" s="5"/>
      <c r="K710" s="5"/>
      <c r="L710" s="5"/>
      <c r="O710" s="5"/>
    </row>
    <row r="711" spans="3:15" x14ac:dyDescent="0.25">
      <c r="C711" s="5"/>
      <c r="D711" s="15"/>
      <c r="E711" s="4"/>
      <c r="F711" s="5"/>
      <c r="G711" s="4"/>
      <c r="H711" s="5"/>
      <c r="I711" s="5"/>
      <c r="K711" s="5"/>
      <c r="L711" s="5"/>
    </row>
    <row r="712" spans="3:15" x14ac:dyDescent="0.25">
      <c r="C712" s="5"/>
      <c r="D712" s="15"/>
      <c r="E712" s="4"/>
      <c r="F712" s="5"/>
      <c r="G712" s="4"/>
      <c r="H712" s="5"/>
      <c r="I712" s="5"/>
      <c r="K712" s="5"/>
      <c r="L712" s="5"/>
    </row>
    <row r="713" spans="3:15" x14ac:dyDescent="0.25">
      <c r="C713" s="5"/>
      <c r="D713" s="15"/>
      <c r="E713" s="4"/>
      <c r="F713" s="5"/>
      <c r="G713" s="4"/>
      <c r="H713" s="5"/>
      <c r="I713" s="5"/>
      <c r="K713" s="5"/>
      <c r="L713" s="5"/>
    </row>
    <row r="714" spans="3:15" x14ac:dyDescent="0.25">
      <c r="C714" s="5"/>
      <c r="D714" s="15"/>
      <c r="E714" s="4"/>
      <c r="F714" s="5"/>
      <c r="G714" s="4"/>
      <c r="H714" s="5"/>
      <c r="I714" s="5"/>
      <c r="K714" s="5"/>
      <c r="L714" s="5"/>
    </row>
    <row r="715" spans="3:15" x14ac:dyDescent="0.25">
      <c r="C715" s="5"/>
      <c r="D715" s="15"/>
      <c r="E715" s="4"/>
      <c r="F715" s="5"/>
      <c r="G715" s="4"/>
      <c r="H715" s="5"/>
      <c r="I715" s="5"/>
      <c r="K715" s="5"/>
      <c r="L715" s="5"/>
    </row>
    <row r="716" spans="3:15" x14ac:dyDescent="0.25">
      <c r="C716" s="5"/>
      <c r="D716" s="15"/>
      <c r="E716" s="4"/>
      <c r="F716" s="5"/>
      <c r="G716" s="4"/>
      <c r="H716" s="5"/>
      <c r="I716" s="5"/>
      <c r="K716" s="5"/>
      <c r="L716" s="5"/>
    </row>
    <row r="717" spans="3:15" x14ac:dyDescent="0.25">
      <c r="C717" s="5"/>
      <c r="D717" s="15"/>
      <c r="E717" s="4"/>
      <c r="F717" s="5"/>
      <c r="G717" s="4"/>
      <c r="H717" s="5"/>
      <c r="I717" s="5"/>
      <c r="K717" s="5"/>
      <c r="L717" s="5"/>
    </row>
    <row r="718" spans="3:15" x14ac:dyDescent="0.25">
      <c r="C718" s="5"/>
      <c r="D718" s="15"/>
      <c r="E718" s="4"/>
      <c r="F718" s="5"/>
      <c r="G718" s="4"/>
      <c r="H718" s="5"/>
      <c r="I718" s="5"/>
      <c r="K718" s="5"/>
      <c r="L718" s="5"/>
    </row>
    <row r="719" spans="3:15" x14ac:dyDescent="0.25">
      <c r="C719" s="5"/>
      <c r="D719" s="15"/>
      <c r="E719" s="4"/>
      <c r="F719" s="5"/>
      <c r="G719" s="4"/>
      <c r="H719" s="5"/>
      <c r="I719" s="5"/>
      <c r="K719" s="5"/>
      <c r="L719" s="5"/>
    </row>
    <row r="720" spans="3:15" x14ac:dyDescent="0.25">
      <c r="C720" s="5"/>
      <c r="D720" s="15"/>
      <c r="E720" s="4"/>
      <c r="F720" s="5"/>
      <c r="G720" s="4"/>
      <c r="H720" s="5"/>
      <c r="I720" s="5"/>
      <c r="K720" s="5"/>
      <c r="L720" s="5"/>
    </row>
    <row r="721" spans="3:12" x14ac:dyDescent="0.25">
      <c r="C721" s="5"/>
      <c r="D721" s="15"/>
      <c r="E721" s="4"/>
      <c r="F721" s="5"/>
      <c r="G721" s="4"/>
      <c r="H721" s="5"/>
      <c r="I721" s="5"/>
      <c r="K721" s="5"/>
      <c r="L721" s="5"/>
    </row>
    <row r="722" spans="3:12" x14ac:dyDescent="0.25">
      <c r="C722" s="5"/>
      <c r="D722" s="15"/>
      <c r="E722" s="4"/>
      <c r="F722" s="5"/>
      <c r="G722" s="4"/>
      <c r="H722" s="5"/>
      <c r="I722" s="5"/>
      <c r="K722" s="5"/>
      <c r="L722" s="5"/>
    </row>
    <row r="723" spans="3:12" x14ac:dyDescent="0.25">
      <c r="C723" s="5"/>
      <c r="D723" s="15"/>
      <c r="E723" s="4"/>
      <c r="F723" s="5"/>
      <c r="G723" s="4"/>
      <c r="H723" s="5"/>
      <c r="I723" s="5"/>
      <c r="K723" s="5"/>
      <c r="L723" s="5"/>
    </row>
    <row r="724" spans="3:12" x14ac:dyDescent="0.25">
      <c r="C724" s="5"/>
      <c r="D724" s="15"/>
      <c r="E724" s="4"/>
      <c r="F724" s="5"/>
      <c r="G724" s="4"/>
      <c r="H724" s="5"/>
      <c r="I724" s="5"/>
      <c r="K724" s="5"/>
      <c r="L724" s="5"/>
    </row>
    <row r="725" spans="3:12" x14ac:dyDescent="0.25">
      <c r="C725" s="5"/>
      <c r="D725" s="15"/>
      <c r="E725" s="4"/>
      <c r="F725" s="5"/>
      <c r="G725" s="4"/>
      <c r="H725" s="5"/>
      <c r="I725" s="5"/>
      <c r="K725" s="5"/>
      <c r="L725" s="5"/>
    </row>
    <row r="726" spans="3:12" x14ac:dyDescent="0.25">
      <c r="C726" s="5"/>
      <c r="D726" s="15"/>
      <c r="E726" s="4"/>
      <c r="F726" s="5"/>
      <c r="G726" s="4"/>
      <c r="H726" s="5"/>
      <c r="I726" s="5"/>
      <c r="K726" s="5"/>
      <c r="L726" s="5"/>
    </row>
    <row r="727" spans="3:12" x14ac:dyDescent="0.25">
      <c r="C727" s="5"/>
      <c r="D727" s="15"/>
      <c r="E727" s="4"/>
      <c r="F727" s="5"/>
      <c r="G727" s="4"/>
      <c r="H727" s="5"/>
      <c r="I727" s="5"/>
      <c r="K727" s="5"/>
      <c r="L727" s="5"/>
    </row>
    <row r="728" spans="3:12" x14ac:dyDescent="0.25">
      <c r="C728" s="5"/>
      <c r="D728" s="15"/>
      <c r="E728" s="4"/>
      <c r="F728" s="5"/>
      <c r="G728" s="4"/>
      <c r="H728" s="5"/>
      <c r="I728" s="5"/>
      <c r="K728" s="5"/>
      <c r="L728" s="5"/>
    </row>
    <row r="729" spans="3:12" x14ac:dyDescent="0.25">
      <c r="C729" s="5"/>
      <c r="D729" s="15"/>
      <c r="E729" s="4"/>
      <c r="F729" s="5"/>
      <c r="G729" s="4"/>
      <c r="H729" s="5"/>
      <c r="I729" s="5"/>
      <c r="K729" s="5"/>
      <c r="L729" s="5"/>
    </row>
    <row r="730" spans="3:12" x14ac:dyDescent="0.25">
      <c r="C730" s="5"/>
      <c r="D730" s="15"/>
      <c r="E730" s="4"/>
      <c r="F730" s="5"/>
      <c r="G730" s="4"/>
      <c r="H730" s="5"/>
      <c r="I730" s="5"/>
      <c r="K730" s="5"/>
      <c r="L730" s="5"/>
    </row>
    <row r="731" spans="3:12" x14ac:dyDescent="0.25">
      <c r="C731" s="5"/>
      <c r="D731" s="15"/>
      <c r="E731" s="4"/>
      <c r="F731" s="5"/>
      <c r="G731" s="4"/>
      <c r="H731" s="5"/>
      <c r="I731" s="5"/>
      <c r="K731" s="5"/>
      <c r="L731" s="5"/>
    </row>
    <row r="732" spans="3:12" x14ac:dyDescent="0.25">
      <c r="C732" s="5"/>
      <c r="D732" s="15"/>
      <c r="E732" s="4"/>
      <c r="F732" s="5"/>
      <c r="G732" s="4"/>
      <c r="H732" s="5"/>
      <c r="I732" s="5"/>
      <c r="K732" s="5"/>
      <c r="L732" s="5"/>
    </row>
    <row r="733" spans="3:12" x14ac:dyDescent="0.25">
      <c r="C733" s="5"/>
      <c r="D733" s="15"/>
      <c r="E733" s="4"/>
      <c r="F733" s="5"/>
      <c r="G733" s="4"/>
      <c r="H733" s="5"/>
      <c r="I733" s="5"/>
      <c r="K733" s="5"/>
      <c r="L733" s="5"/>
    </row>
    <row r="734" spans="3:12" x14ac:dyDescent="0.25">
      <c r="C734" s="5"/>
      <c r="D734" s="15"/>
      <c r="E734" s="4"/>
      <c r="F734" s="5"/>
      <c r="G734" s="4"/>
      <c r="H734" s="5"/>
      <c r="I734" s="5"/>
      <c r="K734" s="5"/>
      <c r="L734" s="5"/>
    </row>
    <row r="735" spans="3:12" x14ac:dyDescent="0.25">
      <c r="C735" s="5"/>
      <c r="D735" s="15"/>
      <c r="E735" s="4"/>
      <c r="F735" s="5"/>
      <c r="G735" s="4"/>
      <c r="H735" s="5"/>
      <c r="I735" s="5"/>
      <c r="K735" s="5"/>
      <c r="L735" s="5"/>
    </row>
    <row r="736" spans="3:12" x14ac:dyDescent="0.25">
      <c r="C736" s="5"/>
      <c r="D736" s="15"/>
      <c r="E736" s="4"/>
      <c r="F736" s="5"/>
      <c r="G736" s="4"/>
      <c r="H736" s="5"/>
      <c r="I736" s="5"/>
      <c r="K736" s="5"/>
      <c r="L736" s="5"/>
    </row>
    <row r="737" spans="3:27" x14ac:dyDescent="0.25">
      <c r="C737" s="5"/>
      <c r="D737" s="15"/>
      <c r="E737" s="4"/>
      <c r="F737" s="5"/>
      <c r="G737" s="4"/>
      <c r="H737" s="5"/>
      <c r="I737" s="5"/>
      <c r="K737" s="5"/>
      <c r="L737" s="5"/>
    </row>
    <row r="738" spans="3:27" x14ac:dyDescent="0.25">
      <c r="C738" s="5"/>
      <c r="D738" s="15"/>
      <c r="E738" s="4"/>
      <c r="F738" s="5"/>
      <c r="G738" s="4"/>
      <c r="H738" s="5"/>
      <c r="I738" s="5"/>
      <c r="K738" s="5"/>
      <c r="L738" s="5"/>
    </row>
    <row r="739" spans="3:27" x14ac:dyDescent="0.25">
      <c r="C739" s="5"/>
      <c r="D739" s="15"/>
      <c r="E739" s="4"/>
      <c r="F739" s="5"/>
      <c r="G739" s="4"/>
      <c r="H739" s="5"/>
      <c r="I739" s="5"/>
      <c r="K739" s="5"/>
      <c r="L739" s="5"/>
    </row>
    <row r="740" spans="3:27" x14ac:dyDescent="0.25">
      <c r="C740" s="5"/>
      <c r="D740" s="15"/>
      <c r="E740" s="4"/>
      <c r="F740" s="5"/>
      <c r="G740" s="4"/>
      <c r="H740" s="5"/>
      <c r="I740" s="5"/>
      <c r="K740" s="5"/>
      <c r="L740" s="5"/>
    </row>
    <row r="741" spans="3:27" x14ac:dyDescent="0.25">
      <c r="C741" s="5"/>
      <c r="D741" s="15"/>
      <c r="E741" s="4"/>
      <c r="F741" s="5"/>
      <c r="G741" s="4"/>
      <c r="H741" s="5"/>
      <c r="I741" s="5"/>
      <c r="K741" s="5"/>
      <c r="L741" s="5"/>
    </row>
    <row r="742" spans="3:27" x14ac:dyDescent="0.25">
      <c r="C742" s="5"/>
      <c r="D742" s="15"/>
      <c r="E742" s="4"/>
      <c r="F742" s="5"/>
      <c r="G742" s="4"/>
      <c r="H742" s="5"/>
      <c r="I742" s="5"/>
      <c r="K742" s="5"/>
      <c r="L742" s="5"/>
    </row>
    <row r="743" spans="3:27" x14ac:dyDescent="0.25">
      <c r="C743" s="5"/>
      <c r="D743" s="15"/>
      <c r="E743" s="4"/>
      <c r="F743" s="5"/>
      <c r="G743" s="4"/>
      <c r="H743" s="5"/>
      <c r="I743" s="5"/>
      <c r="K743" s="5"/>
      <c r="L743" s="5"/>
    </row>
    <row r="744" spans="3:27" x14ac:dyDescent="0.25">
      <c r="C744" s="5"/>
      <c r="D744" s="15"/>
      <c r="E744" s="4"/>
      <c r="F744" s="5"/>
      <c r="G744" s="4"/>
      <c r="H744" s="5"/>
      <c r="I744" s="5"/>
      <c r="K744" s="5"/>
      <c r="L744" s="5"/>
    </row>
    <row r="745" spans="3:27" x14ac:dyDescent="0.25">
      <c r="C745" s="5"/>
      <c r="D745" s="15"/>
      <c r="E745" s="4"/>
      <c r="F745" s="5"/>
      <c r="G745" s="4"/>
      <c r="H745" s="5"/>
      <c r="I745" s="5"/>
      <c r="K745" s="5"/>
      <c r="L745" s="5"/>
    </row>
    <row r="746" spans="3:27" x14ac:dyDescent="0.25">
      <c r="C746" s="5"/>
      <c r="D746" s="15"/>
      <c r="E746" s="4"/>
      <c r="F746" s="5"/>
      <c r="G746" s="4"/>
      <c r="H746" s="5"/>
      <c r="I746" s="5"/>
      <c r="K746" s="5"/>
      <c r="L746" s="5"/>
    </row>
    <row r="747" spans="3:27" x14ac:dyDescent="0.25">
      <c r="C747" s="5"/>
      <c r="D747" s="15"/>
      <c r="E747" s="4"/>
      <c r="F747" s="5"/>
      <c r="G747" s="4"/>
      <c r="H747" s="5"/>
      <c r="I747" s="5"/>
      <c r="K747" s="5"/>
      <c r="L747" s="5"/>
      <c r="M747" s="5"/>
      <c r="P747" s="5"/>
      <c r="Q747" s="5"/>
      <c r="R747" s="5"/>
      <c r="S747" s="5"/>
      <c r="W747" s="5"/>
      <c r="AA747" s="5"/>
    </row>
    <row r="748" spans="3:27" x14ac:dyDescent="0.25">
      <c r="C748" s="5"/>
      <c r="D748" s="15"/>
      <c r="E748" s="4"/>
      <c r="F748" s="5"/>
      <c r="G748" s="4"/>
      <c r="H748" s="5"/>
      <c r="I748" s="5"/>
      <c r="K748" s="5"/>
      <c r="L748" s="5"/>
    </row>
    <row r="749" spans="3:27" x14ac:dyDescent="0.25">
      <c r="C749" s="5"/>
      <c r="D749" s="15"/>
      <c r="E749" s="4"/>
      <c r="F749" s="5"/>
      <c r="G749" s="4"/>
      <c r="H749" s="5"/>
      <c r="I749" s="5"/>
      <c r="K749" s="5"/>
      <c r="L749" s="5"/>
    </row>
    <row r="750" spans="3:27" x14ac:dyDescent="0.25">
      <c r="C750" s="5"/>
      <c r="D750" s="15"/>
      <c r="E750" s="4"/>
      <c r="F750" s="5"/>
      <c r="G750" s="4"/>
      <c r="H750" s="5"/>
      <c r="I750" s="5"/>
      <c r="K750" s="5"/>
      <c r="L750" s="5"/>
    </row>
    <row r="751" spans="3:27" x14ac:dyDescent="0.25">
      <c r="C751" s="5"/>
      <c r="D751" s="15"/>
      <c r="E751" s="4"/>
      <c r="F751" s="5"/>
      <c r="G751" s="4"/>
      <c r="H751" s="5"/>
      <c r="I751" s="5"/>
      <c r="K751" s="5"/>
      <c r="L751" s="5"/>
    </row>
    <row r="752" spans="3:27" x14ac:dyDescent="0.25">
      <c r="C752" s="5"/>
      <c r="D752" s="15"/>
      <c r="E752" s="4"/>
      <c r="F752" s="5"/>
      <c r="G752" s="4"/>
      <c r="H752" s="5"/>
      <c r="I752" s="5"/>
      <c r="K752" s="5"/>
      <c r="L752" s="5"/>
    </row>
    <row r="753" spans="3:27" x14ac:dyDescent="0.25">
      <c r="C753" s="5"/>
      <c r="D753" s="15"/>
      <c r="E753" s="4"/>
      <c r="F753" s="5"/>
      <c r="G753" s="4"/>
      <c r="H753" s="5"/>
      <c r="I753" s="5"/>
      <c r="K753" s="5"/>
      <c r="L753" s="5"/>
    </row>
    <row r="754" spans="3:27" x14ac:dyDescent="0.25">
      <c r="C754" s="5"/>
      <c r="D754" s="15"/>
      <c r="E754" s="4"/>
      <c r="F754" s="5"/>
      <c r="G754" s="4"/>
      <c r="H754" s="5"/>
      <c r="I754" s="5"/>
      <c r="K754" s="5"/>
      <c r="L754" s="5"/>
    </row>
    <row r="755" spans="3:27" x14ac:dyDescent="0.25">
      <c r="C755" s="5"/>
      <c r="D755" s="15"/>
      <c r="E755" s="4"/>
      <c r="F755" s="5"/>
      <c r="G755" s="4"/>
      <c r="H755" s="5"/>
      <c r="I755" s="5"/>
      <c r="K755" s="5"/>
      <c r="L755" s="5"/>
    </row>
    <row r="756" spans="3:27" x14ac:dyDescent="0.25">
      <c r="C756" s="5"/>
      <c r="D756" s="15"/>
      <c r="E756" s="4"/>
      <c r="F756" s="5"/>
      <c r="G756" s="4"/>
      <c r="H756" s="5"/>
      <c r="I756" s="5"/>
      <c r="K756" s="5"/>
      <c r="L756" s="5"/>
    </row>
    <row r="757" spans="3:27" x14ac:dyDescent="0.25">
      <c r="C757" s="5"/>
      <c r="D757" s="15"/>
      <c r="E757" s="4"/>
      <c r="F757" s="5"/>
      <c r="G757" s="4"/>
      <c r="H757" s="5"/>
      <c r="I757" s="5"/>
      <c r="K757" s="5"/>
      <c r="L757" s="5"/>
    </row>
    <row r="758" spans="3:27" x14ac:dyDescent="0.25">
      <c r="C758" s="5"/>
      <c r="D758" s="15"/>
      <c r="E758" s="4"/>
      <c r="F758" s="5"/>
      <c r="G758" s="4"/>
      <c r="H758" s="5"/>
      <c r="I758" s="5"/>
      <c r="K758" s="5"/>
      <c r="L758" s="5"/>
      <c r="O758" s="5"/>
    </row>
    <row r="759" spans="3:27" x14ac:dyDescent="0.25">
      <c r="C759" s="5"/>
      <c r="D759" s="15"/>
      <c r="E759" s="4"/>
      <c r="F759" s="5"/>
      <c r="G759" s="4"/>
      <c r="H759" s="5"/>
      <c r="I759" s="5"/>
      <c r="K759" s="5"/>
      <c r="L759" s="5"/>
    </row>
    <row r="760" spans="3:27" x14ac:dyDescent="0.25">
      <c r="C760" s="5"/>
      <c r="D760" s="15"/>
      <c r="E760" s="4"/>
      <c r="F760" s="5"/>
      <c r="G760" s="4"/>
      <c r="H760" s="5"/>
      <c r="I760" s="5"/>
      <c r="K760" s="5"/>
      <c r="L760" s="5"/>
    </row>
    <row r="761" spans="3:27" x14ac:dyDescent="0.25">
      <c r="C761" s="5"/>
      <c r="D761" s="15"/>
      <c r="E761" s="4"/>
      <c r="F761" s="5"/>
      <c r="G761" s="4"/>
      <c r="H761" s="5"/>
      <c r="I761" s="5"/>
      <c r="K761" s="5"/>
      <c r="L761" s="5"/>
    </row>
    <row r="762" spans="3:27" x14ac:dyDescent="0.25">
      <c r="C762" s="5"/>
      <c r="D762" s="15"/>
      <c r="E762" s="4"/>
      <c r="F762" s="5"/>
      <c r="G762" s="4"/>
      <c r="H762" s="5"/>
      <c r="I762" s="5"/>
      <c r="K762" s="5"/>
      <c r="L762" s="5"/>
    </row>
    <row r="763" spans="3:27" x14ac:dyDescent="0.25">
      <c r="C763" s="5"/>
      <c r="D763" s="15"/>
      <c r="E763" s="4"/>
      <c r="F763" s="5"/>
      <c r="G763" s="4"/>
      <c r="H763" s="5"/>
      <c r="I763" s="5"/>
      <c r="K763" s="5"/>
      <c r="L763" s="5"/>
    </row>
    <row r="764" spans="3:27" x14ac:dyDescent="0.25">
      <c r="C764" s="5"/>
      <c r="D764" s="15"/>
      <c r="E764" s="4"/>
      <c r="F764" s="5"/>
      <c r="G764" s="4"/>
      <c r="H764" s="5"/>
      <c r="I764" s="5"/>
      <c r="K764" s="5"/>
      <c r="L764" s="5"/>
    </row>
    <row r="765" spans="3:27" x14ac:dyDescent="0.25">
      <c r="C765" s="5"/>
      <c r="D765" s="15"/>
      <c r="E765" s="4"/>
      <c r="F765" s="5"/>
      <c r="G765" s="4"/>
      <c r="H765" s="5"/>
      <c r="I765" s="5"/>
      <c r="K765" s="5"/>
      <c r="L765" s="5"/>
    </row>
    <row r="766" spans="3:27" x14ac:dyDescent="0.25">
      <c r="C766" s="5"/>
      <c r="D766" s="15"/>
      <c r="E766" s="4"/>
      <c r="F766" s="5"/>
      <c r="G766" s="4"/>
      <c r="H766" s="5"/>
      <c r="I766" s="5"/>
      <c r="K766" s="5"/>
      <c r="L766" s="5"/>
    </row>
    <row r="767" spans="3:27" x14ac:dyDescent="0.25">
      <c r="C767" s="5"/>
      <c r="D767" s="15"/>
      <c r="E767" s="4"/>
      <c r="F767" s="5"/>
      <c r="G767" s="4"/>
      <c r="H767" s="5"/>
      <c r="I767" s="5"/>
      <c r="K767" s="5"/>
      <c r="L767" s="5"/>
    </row>
    <row r="768" spans="3:27" x14ac:dyDescent="0.25">
      <c r="C768" s="5"/>
      <c r="D768" s="15"/>
      <c r="E768" s="4"/>
      <c r="F768" s="5"/>
      <c r="G768" s="4"/>
      <c r="H768" s="5"/>
      <c r="I768" s="5"/>
      <c r="K768" s="5"/>
      <c r="L768" s="5"/>
      <c r="M768" s="5"/>
      <c r="P768" s="5"/>
      <c r="Q768" s="5"/>
      <c r="R768" s="5"/>
      <c r="S768" s="5"/>
      <c r="W768" s="5"/>
      <c r="AA768" s="5"/>
    </row>
    <row r="769" spans="3:12" x14ac:dyDescent="0.25">
      <c r="C769" s="5"/>
      <c r="D769" s="15"/>
      <c r="E769" s="4"/>
      <c r="F769" s="5"/>
      <c r="G769" s="4"/>
      <c r="H769" s="5"/>
      <c r="I769" s="5"/>
      <c r="K769" s="5"/>
      <c r="L769" s="5"/>
    </row>
    <row r="770" spans="3:12" x14ac:dyDescent="0.25">
      <c r="C770" s="5"/>
      <c r="D770" s="15"/>
      <c r="E770" s="4"/>
      <c r="F770" s="5"/>
      <c r="G770" s="4"/>
      <c r="H770" s="5"/>
      <c r="I770" s="5"/>
      <c r="K770" s="5"/>
      <c r="L770" s="5"/>
    </row>
    <row r="771" spans="3:12" x14ac:dyDescent="0.25">
      <c r="C771" s="5"/>
      <c r="D771" s="15"/>
      <c r="E771" s="4"/>
      <c r="F771" s="5"/>
      <c r="G771" s="4"/>
      <c r="H771" s="5"/>
      <c r="I771" s="5"/>
      <c r="K771" s="5"/>
      <c r="L771" s="5"/>
    </row>
    <row r="772" spans="3:12" x14ac:dyDescent="0.25">
      <c r="C772" s="5"/>
      <c r="D772" s="15"/>
      <c r="E772" s="4"/>
      <c r="F772" s="5"/>
      <c r="G772" s="4"/>
      <c r="H772" s="5"/>
      <c r="I772" s="5"/>
      <c r="K772" s="5"/>
      <c r="L772" s="5"/>
    </row>
    <row r="773" spans="3:12" x14ac:dyDescent="0.25">
      <c r="C773" s="5"/>
      <c r="D773" s="15"/>
      <c r="E773" s="4"/>
      <c r="F773" s="5"/>
      <c r="G773" s="4"/>
      <c r="H773" s="5"/>
      <c r="I773" s="5"/>
      <c r="K773" s="5"/>
      <c r="L773" s="5"/>
    </row>
    <row r="774" spans="3:12" x14ac:dyDescent="0.25">
      <c r="C774" s="5"/>
      <c r="D774" s="15"/>
      <c r="E774" s="4"/>
      <c r="F774" s="5"/>
      <c r="G774" s="4"/>
      <c r="H774" s="5"/>
      <c r="I774" s="5"/>
      <c r="K774" s="5"/>
      <c r="L774" s="5"/>
    </row>
    <row r="775" spans="3:12" x14ac:dyDescent="0.25">
      <c r="C775" s="5"/>
      <c r="D775" s="15"/>
      <c r="E775" s="4"/>
      <c r="F775" s="5"/>
      <c r="G775" s="4"/>
      <c r="H775" s="5"/>
      <c r="I775" s="5"/>
      <c r="K775" s="5"/>
      <c r="L775" s="5"/>
    </row>
    <row r="776" spans="3:12" x14ac:dyDescent="0.25">
      <c r="C776" s="5"/>
      <c r="D776" s="15"/>
      <c r="E776" s="4"/>
      <c r="F776" s="5"/>
      <c r="G776" s="4"/>
      <c r="H776" s="5"/>
      <c r="I776" s="5"/>
      <c r="K776" s="5"/>
      <c r="L776" s="5"/>
    </row>
    <row r="777" spans="3:12" x14ac:dyDescent="0.25">
      <c r="C777" s="5"/>
      <c r="D777" s="15"/>
      <c r="E777" s="4"/>
      <c r="F777" s="5"/>
      <c r="G777" s="4"/>
      <c r="H777" s="5"/>
      <c r="I777" s="5"/>
      <c r="K777" s="5"/>
      <c r="L777" s="5"/>
    </row>
    <row r="778" spans="3:12" x14ac:dyDescent="0.25">
      <c r="C778" s="5"/>
      <c r="D778" s="15"/>
      <c r="E778" s="4"/>
      <c r="F778" s="5"/>
      <c r="G778" s="4"/>
      <c r="H778" s="5"/>
      <c r="I778" s="5"/>
      <c r="K778" s="5"/>
      <c r="L778" s="5"/>
    </row>
    <row r="779" spans="3:12" x14ac:dyDescent="0.25">
      <c r="C779" s="5"/>
      <c r="D779" s="15"/>
      <c r="E779" s="4"/>
      <c r="F779" s="5"/>
      <c r="G779" s="4"/>
      <c r="H779" s="5"/>
      <c r="I779" s="5"/>
      <c r="K779" s="5"/>
      <c r="L779" s="5"/>
    </row>
    <row r="780" spans="3:12" x14ac:dyDescent="0.25">
      <c r="C780" s="5"/>
      <c r="D780" s="15"/>
      <c r="E780" s="4"/>
      <c r="F780" s="5"/>
      <c r="G780" s="4"/>
      <c r="H780" s="5"/>
      <c r="I780" s="5"/>
      <c r="K780" s="5"/>
      <c r="L780" s="5"/>
    </row>
    <row r="781" spans="3:12" x14ac:dyDescent="0.25">
      <c r="C781" s="5"/>
      <c r="D781" s="15"/>
      <c r="E781" s="4"/>
      <c r="F781" s="5"/>
      <c r="G781" s="4"/>
      <c r="H781" s="5"/>
      <c r="I781" s="5"/>
      <c r="K781" s="5"/>
      <c r="L781" s="5"/>
    </row>
    <row r="782" spans="3:12" x14ac:dyDescent="0.25">
      <c r="C782" s="5"/>
      <c r="D782" s="15"/>
      <c r="E782" s="4"/>
      <c r="F782" s="5"/>
      <c r="G782" s="4"/>
      <c r="H782" s="5"/>
      <c r="I782" s="5"/>
      <c r="K782" s="5"/>
      <c r="L782" s="5"/>
    </row>
    <row r="783" spans="3:12" x14ac:dyDescent="0.25">
      <c r="C783" s="5"/>
      <c r="D783" s="15"/>
      <c r="E783" s="4"/>
      <c r="F783" s="5"/>
      <c r="G783" s="4"/>
      <c r="H783" s="5"/>
      <c r="I783" s="5"/>
      <c r="K783" s="5"/>
      <c r="L783" s="5"/>
    </row>
    <row r="784" spans="3:12" x14ac:dyDescent="0.25">
      <c r="C784" s="5"/>
      <c r="D784" s="15"/>
      <c r="E784" s="4"/>
      <c r="F784" s="5"/>
      <c r="G784" s="4"/>
      <c r="H784" s="5"/>
      <c r="I784" s="5"/>
      <c r="K784" s="5"/>
      <c r="L784" s="5"/>
    </row>
    <row r="785" spans="3:27" x14ac:dyDescent="0.25">
      <c r="C785" s="5"/>
      <c r="D785" s="15"/>
      <c r="E785" s="4"/>
      <c r="F785" s="5"/>
      <c r="G785" s="4"/>
      <c r="H785" s="5"/>
      <c r="I785" s="5"/>
      <c r="K785" s="5"/>
      <c r="L785" s="5"/>
    </row>
    <row r="786" spans="3:27" x14ac:dyDescent="0.25">
      <c r="C786" s="5"/>
      <c r="D786" s="15"/>
      <c r="E786" s="4"/>
      <c r="F786" s="5"/>
      <c r="G786" s="4"/>
      <c r="H786" s="5"/>
      <c r="I786" s="5"/>
      <c r="K786" s="5"/>
      <c r="L786" s="5"/>
    </row>
    <row r="787" spans="3:27" x14ac:dyDescent="0.25">
      <c r="C787" s="5"/>
      <c r="D787" s="15"/>
      <c r="E787" s="4"/>
      <c r="F787" s="5"/>
      <c r="G787" s="4"/>
      <c r="H787" s="5"/>
      <c r="I787" s="5"/>
      <c r="K787" s="5"/>
      <c r="L787" s="5"/>
    </row>
    <row r="788" spans="3:27" x14ac:dyDescent="0.25">
      <c r="C788" s="5"/>
      <c r="D788" s="15"/>
      <c r="E788" s="4"/>
      <c r="F788" s="5"/>
      <c r="G788" s="4"/>
      <c r="H788" s="5"/>
      <c r="I788" s="5"/>
      <c r="K788" s="5"/>
      <c r="L788" s="5"/>
    </row>
    <row r="789" spans="3:27" x14ac:dyDescent="0.25">
      <c r="C789" s="5"/>
      <c r="D789" s="15"/>
      <c r="E789" s="4"/>
      <c r="F789" s="5"/>
      <c r="G789" s="4"/>
      <c r="H789" s="5"/>
      <c r="I789" s="5"/>
      <c r="K789" s="5"/>
      <c r="L789" s="5"/>
    </row>
    <row r="790" spans="3:27" x14ac:dyDescent="0.25">
      <c r="C790" s="5"/>
      <c r="D790" s="15"/>
      <c r="E790" s="4"/>
      <c r="F790" s="5"/>
      <c r="G790" s="4"/>
      <c r="H790" s="5"/>
      <c r="I790" s="5"/>
      <c r="K790" s="5"/>
      <c r="L790" s="5"/>
    </row>
    <row r="791" spans="3:27" x14ac:dyDescent="0.25">
      <c r="C791" s="5"/>
      <c r="D791" s="15"/>
      <c r="E791" s="4"/>
      <c r="F791" s="5"/>
      <c r="G791" s="4"/>
      <c r="H791" s="5"/>
      <c r="I791" s="5"/>
      <c r="K791" s="5"/>
      <c r="L791" s="5"/>
    </row>
    <row r="792" spans="3:27" x14ac:dyDescent="0.25">
      <c r="C792" s="5"/>
      <c r="D792" s="15"/>
      <c r="E792" s="4"/>
      <c r="F792" s="5"/>
      <c r="G792" s="4"/>
      <c r="H792" s="5"/>
      <c r="I792" s="5"/>
      <c r="K792" s="5"/>
      <c r="L792" s="5"/>
    </row>
    <row r="793" spans="3:27" x14ac:dyDescent="0.25">
      <c r="C793" s="5"/>
      <c r="D793" s="15"/>
      <c r="E793" s="4"/>
      <c r="F793" s="5"/>
      <c r="G793" s="4"/>
      <c r="H793" s="5"/>
      <c r="I793" s="5"/>
      <c r="K793" s="5"/>
      <c r="L793" s="5"/>
    </row>
    <row r="794" spans="3:27" x14ac:dyDescent="0.25">
      <c r="C794" s="5"/>
      <c r="D794" s="15"/>
      <c r="E794" s="4"/>
      <c r="F794" s="5"/>
      <c r="G794" s="4"/>
      <c r="H794" s="5"/>
      <c r="I794" s="5"/>
      <c r="K794" s="5"/>
      <c r="L794" s="5"/>
    </row>
    <row r="795" spans="3:27" x14ac:dyDescent="0.25">
      <c r="C795" s="5"/>
      <c r="D795" s="15"/>
      <c r="E795" s="4"/>
      <c r="F795" s="5"/>
      <c r="G795" s="4"/>
      <c r="H795" s="5"/>
      <c r="I795" s="5"/>
      <c r="K795" s="5"/>
      <c r="L795" s="5"/>
    </row>
    <row r="796" spans="3:27" x14ac:dyDescent="0.25">
      <c r="C796" s="5"/>
      <c r="D796" s="15"/>
      <c r="E796" s="4"/>
      <c r="F796" s="5"/>
      <c r="G796" s="4"/>
      <c r="H796" s="5"/>
      <c r="I796" s="5"/>
      <c r="K796" s="5"/>
      <c r="L796" s="5"/>
    </row>
    <row r="797" spans="3:27" x14ac:dyDescent="0.25">
      <c r="C797" s="5"/>
      <c r="D797" s="15"/>
      <c r="E797" s="4"/>
      <c r="F797" s="5"/>
      <c r="G797" s="4"/>
      <c r="H797" s="5"/>
      <c r="I797" s="5"/>
      <c r="K797" s="5"/>
      <c r="L797" s="5"/>
    </row>
    <row r="798" spans="3:27" x14ac:dyDescent="0.25">
      <c r="C798" s="5"/>
      <c r="D798" s="15"/>
      <c r="E798" s="4"/>
      <c r="F798" s="5"/>
      <c r="G798" s="4"/>
      <c r="H798" s="5"/>
      <c r="I798" s="5"/>
      <c r="K798" s="5"/>
      <c r="L798" s="5"/>
      <c r="M798" s="5"/>
      <c r="P798" s="5"/>
      <c r="Q798" s="5"/>
      <c r="R798" s="5"/>
      <c r="S798" s="5"/>
      <c r="W798" s="5"/>
      <c r="AA798" s="5"/>
    </row>
    <row r="799" spans="3:27" x14ac:dyDescent="0.25">
      <c r="C799" s="5"/>
      <c r="D799" s="15"/>
      <c r="E799" s="4"/>
      <c r="F799" s="5"/>
      <c r="G799" s="4"/>
      <c r="H799" s="5"/>
      <c r="I799" s="5"/>
      <c r="K799" s="5"/>
      <c r="L799" s="5"/>
    </row>
    <row r="800" spans="3:27" x14ac:dyDescent="0.25">
      <c r="C800" s="5"/>
      <c r="D800" s="15"/>
      <c r="E800" s="4"/>
      <c r="F800" s="5"/>
      <c r="G800" s="4"/>
      <c r="H800" s="5"/>
      <c r="I800" s="5"/>
      <c r="K800" s="5"/>
      <c r="L800" s="5"/>
    </row>
    <row r="801" spans="3:12" x14ac:dyDescent="0.25">
      <c r="C801" s="5"/>
      <c r="D801" s="15"/>
      <c r="E801" s="4"/>
      <c r="F801" s="5"/>
      <c r="G801" s="4"/>
      <c r="H801" s="5"/>
      <c r="I801" s="5"/>
      <c r="K801" s="5"/>
      <c r="L801" s="5"/>
    </row>
    <row r="802" spans="3:12" x14ac:dyDescent="0.25">
      <c r="C802" s="5"/>
      <c r="D802" s="15"/>
      <c r="E802" s="4"/>
      <c r="F802" s="5"/>
      <c r="G802" s="4"/>
      <c r="H802" s="5"/>
      <c r="I802" s="5"/>
      <c r="K802" s="5"/>
      <c r="L802" s="5"/>
    </row>
    <row r="803" spans="3:12" x14ac:dyDescent="0.25">
      <c r="C803" s="5"/>
      <c r="D803" s="15"/>
      <c r="E803" s="4"/>
      <c r="F803" s="5"/>
      <c r="G803" s="4"/>
      <c r="H803" s="5"/>
      <c r="I803" s="5"/>
      <c r="K803" s="5"/>
      <c r="L803" s="5"/>
    </row>
    <row r="804" spans="3:12" x14ac:dyDescent="0.25">
      <c r="C804" s="5"/>
      <c r="D804" s="15"/>
      <c r="E804" s="4"/>
      <c r="F804" s="5"/>
      <c r="G804" s="4"/>
      <c r="H804" s="5"/>
      <c r="I804" s="5"/>
      <c r="K804" s="5"/>
      <c r="L804" s="5"/>
    </row>
    <row r="805" spans="3:12" x14ac:dyDescent="0.25">
      <c r="C805" s="5"/>
      <c r="D805" s="15"/>
      <c r="E805" s="4"/>
      <c r="F805" s="5"/>
      <c r="G805" s="4"/>
      <c r="H805" s="5"/>
      <c r="I805" s="5"/>
      <c r="K805" s="5"/>
      <c r="L805" s="5"/>
    </row>
    <row r="806" spans="3:12" x14ac:dyDescent="0.25">
      <c r="C806" s="5"/>
      <c r="D806" s="15"/>
      <c r="E806" s="4"/>
      <c r="F806" s="5"/>
      <c r="G806" s="4"/>
      <c r="H806" s="5"/>
      <c r="I806" s="5"/>
      <c r="K806" s="5"/>
      <c r="L806" s="5"/>
    </row>
    <row r="807" spans="3:12" x14ac:dyDescent="0.25">
      <c r="C807" s="5"/>
      <c r="D807" s="15"/>
      <c r="E807" s="4"/>
      <c r="F807" s="5"/>
      <c r="G807" s="4"/>
      <c r="H807" s="5"/>
      <c r="I807" s="5"/>
      <c r="K807" s="5"/>
      <c r="L807" s="5"/>
    </row>
    <row r="808" spans="3:12" x14ac:dyDescent="0.25">
      <c r="C808" s="5"/>
      <c r="D808" s="15"/>
      <c r="E808" s="4"/>
      <c r="F808" s="5"/>
      <c r="G808" s="4"/>
      <c r="H808" s="5"/>
      <c r="I808" s="5"/>
      <c r="K808" s="5"/>
      <c r="L808" s="5"/>
    </row>
    <row r="809" spans="3:12" x14ac:dyDescent="0.25">
      <c r="C809" s="5"/>
      <c r="D809" s="15"/>
      <c r="E809" s="4"/>
      <c r="F809" s="5"/>
      <c r="G809" s="4"/>
      <c r="H809" s="5"/>
      <c r="I809" s="5"/>
      <c r="K809" s="5"/>
      <c r="L809" s="5"/>
    </row>
    <row r="810" spans="3:12" x14ac:dyDescent="0.25">
      <c r="C810" s="5"/>
      <c r="D810" s="15"/>
      <c r="E810" s="4"/>
      <c r="F810" s="5"/>
      <c r="G810" s="4"/>
      <c r="H810" s="5"/>
      <c r="I810" s="5"/>
      <c r="K810" s="5"/>
      <c r="L810" s="5"/>
    </row>
    <row r="811" spans="3:12" x14ac:dyDescent="0.25">
      <c r="C811" s="5"/>
      <c r="D811" s="15"/>
      <c r="E811" s="4"/>
      <c r="F811" s="5"/>
      <c r="G811" s="4"/>
      <c r="H811" s="5"/>
      <c r="I811" s="5"/>
      <c r="K811" s="5"/>
      <c r="L811" s="5"/>
    </row>
    <row r="812" spans="3:12" x14ac:dyDescent="0.25">
      <c r="C812" s="5"/>
      <c r="D812" s="15"/>
      <c r="E812" s="4"/>
      <c r="F812" s="5"/>
      <c r="G812" s="4"/>
      <c r="H812" s="5"/>
      <c r="I812" s="5"/>
      <c r="K812" s="5"/>
      <c r="L812" s="5"/>
    </row>
    <row r="813" spans="3:12" x14ac:dyDescent="0.25">
      <c r="C813" s="5"/>
      <c r="D813" s="15"/>
      <c r="E813" s="4"/>
      <c r="F813" s="5"/>
      <c r="G813" s="4"/>
      <c r="H813" s="5"/>
      <c r="I813" s="5"/>
      <c r="K813" s="5"/>
      <c r="L813" s="5"/>
    </row>
    <row r="814" spans="3:12" x14ac:dyDescent="0.25">
      <c r="C814" s="5"/>
      <c r="D814" s="15"/>
      <c r="E814" s="4"/>
      <c r="F814" s="5"/>
      <c r="G814" s="4"/>
      <c r="H814" s="5"/>
      <c r="I814" s="5"/>
      <c r="K814" s="5"/>
      <c r="L814" s="5"/>
    </row>
    <row r="815" spans="3:12" x14ac:dyDescent="0.25">
      <c r="C815" s="5"/>
      <c r="D815" s="15"/>
      <c r="E815" s="4"/>
      <c r="F815" s="5"/>
      <c r="G815" s="4"/>
      <c r="H815" s="5"/>
      <c r="I815" s="5"/>
      <c r="K815" s="5"/>
      <c r="L815" s="5"/>
    </row>
    <row r="816" spans="3:12" x14ac:dyDescent="0.25">
      <c r="C816" s="5"/>
      <c r="D816" s="15"/>
      <c r="E816" s="4"/>
      <c r="F816" s="5"/>
      <c r="G816" s="4"/>
      <c r="H816" s="5"/>
      <c r="I816" s="5"/>
      <c r="K816" s="5"/>
      <c r="L816" s="5"/>
    </row>
    <row r="817" spans="3:12" x14ac:dyDescent="0.25">
      <c r="C817" s="5"/>
      <c r="D817" s="15"/>
      <c r="E817" s="4"/>
      <c r="F817" s="5"/>
      <c r="G817" s="4"/>
      <c r="H817" s="5"/>
      <c r="I817" s="5"/>
      <c r="K817" s="5"/>
      <c r="L817" s="5"/>
    </row>
    <row r="818" spans="3:12" x14ac:dyDescent="0.25">
      <c r="C818" s="5"/>
      <c r="D818" s="15"/>
      <c r="E818" s="4"/>
      <c r="F818" s="5"/>
      <c r="G818" s="4"/>
      <c r="H818" s="5"/>
      <c r="I818" s="5"/>
      <c r="K818" s="5"/>
      <c r="L818" s="5"/>
    </row>
    <row r="819" spans="3:12" x14ac:dyDescent="0.25">
      <c r="C819" s="5"/>
      <c r="D819" s="15"/>
      <c r="E819" s="4"/>
      <c r="F819" s="5"/>
      <c r="G819" s="4"/>
      <c r="H819" s="5"/>
      <c r="I819" s="5"/>
    </row>
    <row r="820" spans="3:12" x14ac:dyDescent="0.25">
      <c r="C820" s="5"/>
      <c r="D820" s="15"/>
      <c r="E820" s="4"/>
      <c r="F820" s="5"/>
      <c r="G820" s="4"/>
      <c r="H820" s="5"/>
      <c r="I820" s="5"/>
      <c r="K820" s="5"/>
      <c r="L820" s="5"/>
    </row>
    <row r="821" spans="3:12" x14ac:dyDescent="0.25">
      <c r="C821" s="5"/>
      <c r="D821" s="15"/>
      <c r="E821" s="4"/>
      <c r="F821" s="5"/>
      <c r="G821" s="4"/>
      <c r="H821" s="5"/>
      <c r="I821" s="5"/>
      <c r="K821" s="5"/>
      <c r="L821" s="5"/>
    </row>
    <row r="822" spans="3:12" x14ac:dyDescent="0.25">
      <c r="C822" s="5"/>
      <c r="D822" s="15"/>
      <c r="E822" s="4"/>
      <c r="F822" s="5"/>
      <c r="G822" s="4"/>
      <c r="H822" s="5"/>
      <c r="I822" s="5"/>
      <c r="K822" s="5"/>
      <c r="L822" s="5"/>
    </row>
    <row r="823" spans="3:12" x14ac:dyDescent="0.25">
      <c r="C823" s="5"/>
      <c r="D823" s="15"/>
      <c r="E823" s="4"/>
      <c r="F823" s="5"/>
      <c r="G823" s="4"/>
      <c r="H823" s="5"/>
      <c r="I823" s="5"/>
      <c r="K823" s="5"/>
      <c r="L823" s="5"/>
    </row>
    <row r="824" spans="3:12" x14ac:dyDescent="0.25">
      <c r="C824" s="5"/>
      <c r="D824" s="15"/>
      <c r="E824" s="4"/>
      <c r="F824" s="5"/>
      <c r="G824" s="4"/>
      <c r="H824" s="5"/>
      <c r="I824" s="5"/>
      <c r="K824" s="5"/>
      <c r="L824" s="5"/>
    </row>
    <row r="825" spans="3:12" x14ac:dyDescent="0.25">
      <c r="C825" s="5"/>
      <c r="D825" s="15"/>
      <c r="E825" s="4"/>
      <c r="F825" s="5"/>
      <c r="G825" s="4"/>
      <c r="H825" s="5"/>
      <c r="I825" s="5"/>
      <c r="K825" s="5"/>
      <c r="L825" s="5"/>
    </row>
    <row r="826" spans="3:12" x14ac:dyDescent="0.25">
      <c r="C826" s="5"/>
      <c r="D826" s="15"/>
      <c r="E826" s="4"/>
      <c r="F826" s="5"/>
      <c r="G826" s="4"/>
      <c r="H826" s="5"/>
      <c r="I826" s="5"/>
      <c r="K826" s="5"/>
      <c r="L826" s="5"/>
    </row>
    <row r="827" spans="3:12" x14ac:dyDescent="0.25">
      <c r="C827" s="5"/>
      <c r="D827" s="15"/>
      <c r="E827" s="4"/>
      <c r="F827" s="5"/>
      <c r="G827" s="4"/>
      <c r="H827" s="5"/>
      <c r="I827" s="5"/>
      <c r="K827" s="5"/>
      <c r="L827" s="5"/>
    </row>
    <row r="828" spans="3:12" x14ac:dyDescent="0.25">
      <c r="C828" s="5"/>
      <c r="D828" s="15"/>
      <c r="E828" s="4"/>
      <c r="F828" s="5"/>
      <c r="G828" s="4"/>
      <c r="H828" s="5"/>
      <c r="I828" s="5"/>
      <c r="K828" s="5"/>
      <c r="L828" s="5"/>
    </row>
    <row r="829" spans="3:12" x14ac:dyDescent="0.25">
      <c r="C829" s="5"/>
      <c r="D829" s="15"/>
      <c r="E829" s="4"/>
      <c r="F829" s="5"/>
      <c r="G829" s="4"/>
      <c r="H829" s="5"/>
      <c r="I829" s="5"/>
      <c r="K829" s="5"/>
      <c r="L829" s="5"/>
    </row>
    <row r="830" spans="3:12" x14ac:dyDescent="0.25">
      <c r="C830" s="5"/>
      <c r="D830" s="15"/>
      <c r="E830" s="4"/>
      <c r="F830" s="5"/>
      <c r="G830" s="4"/>
      <c r="H830" s="5"/>
      <c r="I830" s="5"/>
      <c r="K830" s="5"/>
      <c r="L830" s="5"/>
    </row>
    <row r="831" spans="3:12" x14ac:dyDescent="0.25">
      <c r="C831" s="5"/>
      <c r="D831" s="15"/>
      <c r="E831" s="4"/>
      <c r="F831" s="5"/>
      <c r="G831" s="4"/>
      <c r="H831" s="5"/>
      <c r="I831" s="5"/>
      <c r="K831" s="5"/>
      <c r="L831" s="5"/>
    </row>
    <row r="832" spans="3:12" x14ac:dyDescent="0.25">
      <c r="C832" s="5"/>
      <c r="D832" s="15"/>
      <c r="E832" s="4"/>
      <c r="F832" s="5"/>
      <c r="G832" s="4"/>
      <c r="H832" s="5"/>
      <c r="I832" s="5"/>
      <c r="K832" s="5"/>
      <c r="L832" s="5"/>
    </row>
    <row r="833" spans="3:12" x14ac:dyDescent="0.25">
      <c r="C833" s="5"/>
      <c r="D833" s="15"/>
      <c r="E833" s="4"/>
      <c r="F833" s="5"/>
      <c r="G833" s="4"/>
      <c r="H833" s="5"/>
      <c r="I833" s="5"/>
      <c r="K833" s="5"/>
      <c r="L833" s="5"/>
    </row>
    <row r="834" spans="3:12" x14ac:dyDescent="0.25">
      <c r="C834" s="5"/>
      <c r="D834" s="15"/>
      <c r="E834" s="4"/>
      <c r="F834" s="5"/>
      <c r="G834" s="4"/>
      <c r="H834" s="5"/>
      <c r="I834" s="5"/>
      <c r="K834" s="5"/>
      <c r="L834" s="5"/>
    </row>
    <row r="835" spans="3:12" x14ac:dyDescent="0.25">
      <c r="C835" s="5"/>
      <c r="D835" s="15"/>
      <c r="E835" s="4"/>
      <c r="F835" s="5"/>
      <c r="G835" s="4"/>
      <c r="H835" s="5"/>
      <c r="I835" s="5"/>
      <c r="K835" s="5"/>
      <c r="L835" s="5"/>
    </row>
    <row r="836" spans="3:12" x14ac:dyDescent="0.25">
      <c r="C836" s="5"/>
      <c r="D836" s="15"/>
      <c r="E836" s="4"/>
      <c r="F836" s="5"/>
      <c r="G836" s="4"/>
      <c r="H836" s="5"/>
      <c r="I836" s="5"/>
      <c r="K836" s="5"/>
      <c r="L836" s="5"/>
    </row>
    <row r="837" spans="3:12" x14ac:dyDescent="0.25">
      <c r="C837" s="5"/>
      <c r="D837" s="15"/>
      <c r="E837" s="4"/>
      <c r="F837" s="5"/>
      <c r="G837" s="4"/>
      <c r="H837" s="5"/>
      <c r="I837" s="5"/>
      <c r="K837" s="5"/>
      <c r="L837" s="5"/>
    </row>
    <row r="838" spans="3:12" x14ac:dyDescent="0.25">
      <c r="C838" s="5"/>
      <c r="D838" s="15"/>
      <c r="E838" s="4"/>
      <c r="F838" s="5"/>
      <c r="G838" s="4"/>
      <c r="H838" s="5"/>
      <c r="I838" s="5"/>
      <c r="K838" s="5"/>
      <c r="L838" s="5"/>
    </row>
    <row r="839" spans="3:12" x14ac:dyDescent="0.25">
      <c r="C839" s="5"/>
      <c r="D839" s="15"/>
      <c r="E839" s="4"/>
      <c r="F839" s="5"/>
      <c r="G839" s="4"/>
      <c r="H839" s="5"/>
      <c r="I839" s="5"/>
      <c r="K839" s="5"/>
      <c r="L839" s="5"/>
    </row>
    <row r="840" spans="3:12" x14ac:dyDescent="0.25">
      <c r="C840" s="5"/>
      <c r="D840" s="15"/>
      <c r="E840" s="4"/>
      <c r="F840" s="5"/>
      <c r="G840" s="4"/>
      <c r="H840" s="5"/>
      <c r="I840" s="5"/>
      <c r="K840" s="5"/>
      <c r="L840" s="5"/>
    </row>
    <row r="841" spans="3:12" x14ac:dyDescent="0.25">
      <c r="C841" s="5"/>
      <c r="D841" s="15"/>
      <c r="E841" s="4"/>
      <c r="F841" s="5"/>
      <c r="G841" s="4"/>
      <c r="H841" s="5"/>
      <c r="I841" s="5"/>
      <c r="K841" s="5"/>
      <c r="L841" s="5"/>
    </row>
    <row r="842" spans="3:12" x14ac:dyDescent="0.25">
      <c r="C842" s="5"/>
      <c r="D842" s="15"/>
      <c r="E842" s="4"/>
      <c r="F842" s="5"/>
      <c r="G842" s="4"/>
      <c r="H842" s="5"/>
      <c r="I842" s="5"/>
    </row>
    <row r="843" spans="3:12" x14ac:dyDescent="0.25">
      <c r="C843" s="5"/>
      <c r="D843" s="15"/>
      <c r="E843" s="4"/>
      <c r="F843" s="5"/>
      <c r="G843" s="4"/>
      <c r="H843" s="5"/>
      <c r="I843" s="5"/>
      <c r="K843" s="5"/>
      <c r="L843" s="5"/>
    </row>
    <row r="844" spans="3:12" x14ac:dyDescent="0.25">
      <c r="C844" s="5"/>
      <c r="D844" s="15"/>
      <c r="E844" s="4"/>
      <c r="F844" s="5"/>
      <c r="G844" s="4"/>
      <c r="H844" s="5"/>
      <c r="I844" s="5"/>
      <c r="K844" s="5"/>
      <c r="L844" s="5"/>
    </row>
    <row r="845" spans="3:12" x14ac:dyDescent="0.25">
      <c r="C845" s="5"/>
      <c r="D845" s="15"/>
      <c r="E845" s="4"/>
      <c r="F845" s="5"/>
      <c r="G845" s="4"/>
      <c r="H845" s="5"/>
      <c r="I845" s="5"/>
      <c r="K845" s="5"/>
      <c r="L845" s="5"/>
    </row>
    <row r="846" spans="3:12" x14ac:dyDescent="0.25">
      <c r="C846" s="5"/>
      <c r="D846" s="15"/>
      <c r="E846" s="4"/>
      <c r="F846" s="5"/>
      <c r="G846" s="4"/>
      <c r="H846" s="5"/>
      <c r="I846" s="5"/>
      <c r="K846" s="5"/>
      <c r="L846" s="5"/>
    </row>
    <row r="847" spans="3:12" x14ac:dyDescent="0.25">
      <c r="C847" s="5"/>
      <c r="D847" s="15"/>
      <c r="E847" s="4"/>
      <c r="F847" s="5"/>
      <c r="G847" s="4"/>
      <c r="H847" s="5"/>
      <c r="I847" s="5"/>
      <c r="K847" s="5"/>
      <c r="L847" s="5"/>
    </row>
    <row r="848" spans="3:12" x14ac:dyDescent="0.25">
      <c r="C848" s="5"/>
      <c r="D848" s="15"/>
      <c r="E848" s="4"/>
      <c r="F848" s="5"/>
      <c r="G848" s="4"/>
      <c r="H848" s="5"/>
      <c r="I848" s="5"/>
      <c r="K848" s="5"/>
      <c r="L848" s="5"/>
    </row>
    <row r="849" spans="3:27" x14ac:dyDescent="0.25">
      <c r="C849" s="5"/>
      <c r="D849" s="15"/>
      <c r="E849" s="4"/>
      <c r="F849" s="5"/>
      <c r="G849" s="4"/>
      <c r="H849" s="5"/>
      <c r="I849" s="5"/>
      <c r="K849" s="5"/>
      <c r="L849" s="5"/>
    </row>
    <row r="850" spans="3:27" x14ac:dyDescent="0.25">
      <c r="C850" s="5"/>
      <c r="D850" s="15"/>
      <c r="E850" s="4"/>
      <c r="F850" s="5"/>
      <c r="G850" s="4"/>
      <c r="H850" s="5"/>
      <c r="I850" s="5"/>
      <c r="K850" s="5"/>
      <c r="L850" s="5"/>
    </row>
    <row r="851" spans="3:27" x14ac:dyDescent="0.25">
      <c r="C851" s="5"/>
      <c r="D851" s="15"/>
      <c r="E851" s="4"/>
      <c r="F851" s="5"/>
      <c r="G851" s="4"/>
      <c r="H851" s="5"/>
      <c r="I851" s="5"/>
      <c r="K851" s="5"/>
      <c r="L851" s="5"/>
    </row>
    <row r="852" spans="3:27" x14ac:dyDescent="0.25">
      <c r="C852" s="5"/>
      <c r="D852" s="15"/>
      <c r="E852" s="4"/>
      <c r="F852" s="5"/>
      <c r="G852" s="4"/>
      <c r="H852" s="5"/>
      <c r="I852" s="5"/>
    </row>
    <row r="853" spans="3:27" x14ac:dyDescent="0.25">
      <c r="C853" s="5"/>
      <c r="D853" s="15"/>
      <c r="E853" s="4"/>
      <c r="F853" s="5"/>
      <c r="G853" s="4"/>
      <c r="H853" s="5"/>
      <c r="I853" s="5"/>
      <c r="K853" s="5"/>
      <c r="L853" s="5"/>
    </row>
    <row r="854" spans="3:27" x14ac:dyDescent="0.25">
      <c r="C854" s="5"/>
      <c r="D854" s="15"/>
      <c r="E854" s="4"/>
      <c r="F854" s="5"/>
      <c r="G854" s="4"/>
      <c r="H854" s="5"/>
      <c r="I854" s="5"/>
      <c r="K854" s="5"/>
      <c r="L854" s="5"/>
    </row>
    <row r="855" spans="3:27" x14ac:dyDescent="0.25">
      <c r="C855" s="5"/>
      <c r="D855" s="15"/>
      <c r="E855" s="4"/>
      <c r="F855" s="5"/>
      <c r="G855" s="4"/>
      <c r="H855" s="5"/>
      <c r="I855" s="5"/>
      <c r="K855" s="5"/>
      <c r="L855" s="5"/>
      <c r="O855" s="5"/>
    </row>
    <row r="856" spans="3:27" x14ac:dyDescent="0.25">
      <c r="C856" s="5"/>
      <c r="D856" s="15"/>
      <c r="E856" s="4"/>
      <c r="F856" s="5"/>
      <c r="G856" s="4"/>
      <c r="H856" s="5"/>
      <c r="I856" s="5"/>
      <c r="K856" s="5"/>
      <c r="L856" s="5"/>
    </row>
    <row r="857" spans="3:27" x14ac:dyDescent="0.25">
      <c r="C857" s="5"/>
      <c r="D857" s="15"/>
      <c r="E857" s="4"/>
      <c r="F857" s="5"/>
      <c r="G857" s="4"/>
      <c r="H857" s="5"/>
      <c r="I857" s="5"/>
      <c r="K857" s="5"/>
      <c r="L857" s="5"/>
    </row>
    <row r="858" spans="3:27" x14ac:dyDescent="0.25">
      <c r="C858" s="5"/>
      <c r="D858" s="15"/>
      <c r="E858" s="4"/>
      <c r="F858" s="5"/>
      <c r="G858" s="4"/>
      <c r="H858" s="5"/>
      <c r="I858" s="5"/>
      <c r="K858" s="5"/>
      <c r="L858" s="5"/>
    </row>
    <row r="859" spans="3:27" x14ac:dyDescent="0.25">
      <c r="C859" s="5"/>
      <c r="D859" s="15"/>
      <c r="E859" s="4"/>
      <c r="F859" s="5"/>
      <c r="G859" s="4"/>
      <c r="H859" s="5"/>
      <c r="I859" s="5"/>
      <c r="K859" s="5"/>
      <c r="L859" s="5"/>
    </row>
    <row r="860" spans="3:27" x14ac:dyDescent="0.25">
      <c r="C860" s="5"/>
      <c r="D860" s="15"/>
      <c r="E860" s="4"/>
      <c r="F860" s="5"/>
      <c r="G860" s="4"/>
      <c r="H860" s="5"/>
      <c r="I860" s="5"/>
      <c r="K860" s="5"/>
      <c r="L860" s="5"/>
    </row>
    <row r="861" spans="3:27" x14ac:dyDescent="0.25">
      <c r="C861" s="5"/>
      <c r="D861" s="15"/>
      <c r="E861" s="4"/>
      <c r="F861" s="5"/>
      <c r="G861" s="4"/>
      <c r="H861" s="5"/>
      <c r="I861" s="5"/>
      <c r="K861" s="5"/>
      <c r="L861" s="5"/>
    </row>
    <row r="862" spans="3:27" x14ac:dyDescent="0.25">
      <c r="C862" s="5"/>
      <c r="D862" s="15"/>
      <c r="E862" s="4"/>
      <c r="F862" s="5"/>
      <c r="G862" s="4"/>
      <c r="H862" s="5"/>
      <c r="I862" s="5"/>
      <c r="K862" s="5"/>
      <c r="L862" s="5"/>
    </row>
    <row r="863" spans="3:27" x14ac:dyDescent="0.25">
      <c r="C863" s="5"/>
      <c r="D863" s="15"/>
      <c r="E863" s="4"/>
      <c r="F863" s="5"/>
      <c r="G863" s="4"/>
      <c r="H863" s="5"/>
      <c r="I863" s="5"/>
      <c r="K863" s="5"/>
      <c r="L863" s="5"/>
      <c r="M863" s="5"/>
      <c r="P863" s="5"/>
      <c r="Q863" s="5"/>
      <c r="R863" s="5"/>
      <c r="S863" s="5"/>
      <c r="W863" s="5"/>
      <c r="AA863" s="5"/>
    </row>
    <row r="864" spans="3:27" x14ac:dyDescent="0.25">
      <c r="C864" s="5"/>
      <c r="D864" s="15"/>
      <c r="E864" s="4"/>
      <c r="F864" s="5"/>
      <c r="G864" s="4"/>
      <c r="H864" s="5"/>
      <c r="I864" s="5"/>
      <c r="K864" s="5"/>
      <c r="L864" s="5"/>
    </row>
    <row r="865" spans="3:12" x14ac:dyDescent="0.25">
      <c r="C865" s="5"/>
      <c r="D865" s="15"/>
      <c r="E865" s="4"/>
      <c r="F865" s="5"/>
      <c r="G865" s="4"/>
      <c r="H865" s="5"/>
      <c r="I865" s="5"/>
      <c r="K865" s="5"/>
      <c r="L865" s="5"/>
    </row>
    <row r="866" spans="3:12" x14ac:dyDescent="0.25">
      <c r="C866" s="5"/>
      <c r="D866" s="15"/>
      <c r="E866" s="4"/>
      <c r="F866" s="5"/>
      <c r="G866" s="4"/>
      <c r="H866" s="5"/>
      <c r="I866" s="5"/>
      <c r="K866" s="5"/>
      <c r="L866" s="5"/>
    </row>
    <row r="867" spans="3:12" x14ac:dyDescent="0.25">
      <c r="C867" s="5"/>
      <c r="D867" s="15"/>
      <c r="E867" s="4"/>
      <c r="F867" s="5"/>
      <c r="G867" s="4"/>
      <c r="H867" s="5"/>
      <c r="I867" s="5"/>
      <c r="K867" s="5"/>
      <c r="L867" s="5"/>
    </row>
    <row r="868" spans="3:12" x14ac:dyDescent="0.25">
      <c r="C868" s="5"/>
      <c r="D868" s="15"/>
      <c r="E868" s="4"/>
      <c r="F868" s="5"/>
      <c r="G868" s="4"/>
      <c r="H868" s="5"/>
      <c r="I868" s="5"/>
      <c r="K868" s="5"/>
      <c r="L868" s="5"/>
    </row>
    <row r="869" spans="3:12" x14ac:dyDescent="0.25">
      <c r="C869" s="5"/>
      <c r="D869" s="15"/>
      <c r="E869" s="4"/>
      <c r="F869" s="5"/>
      <c r="G869" s="4"/>
      <c r="H869" s="5"/>
      <c r="I869" s="5"/>
      <c r="K869" s="5"/>
      <c r="L869" s="5"/>
    </row>
    <row r="870" spans="3:12" x14ac:dyDescent="0.25">
      <c r="C870" s="5"/>
      <c r="D870" s="15"/>
      <c r="E870" s="4"/>
      <c r="F870" s="5"/>
      <c r="G870" s="4"/>
      <c r="H870" s="5"/>
      <c r="I870" s="5"/>
      <c r="K870" s="5"/>
      <c r="L870" s="5"/>
    </row>
    <row r="871" spans="3:12" x14ac:dyDescent="0.25">
      <c r="C871" s="5"/>
      <c r="D871" s="15"/>
      <c r="E871" s="4"/>
      <c r="F871" s="5"/>
      <c r="G871" s="4"/>
      <c r="H871" s="5"/>
      <c r="I871" s="5"/>
      <c r="K871" s="5"/>
      <c r="L871" s="5"/>
    </row>
    <row r="872" spans="3:12" x14ac:dyDescent="0.25">
      <c r="C872" s="5"/>
      <c r="D872" s="15"/>
      <c r="E872" s="4"/>
      <c r="F872" s="5"/>
      <c r="G872" s="4"/>
      <c r="H872" s="5"/>
      <c r="I872" s="5"/>
      <c r="K872" s="5"/>
      <c r="L872" s="5"/>
    </row>
    <row r="873" spans="3:12" x14ac:dyDescent="0.25">
      <c r="C873" s="5"/>
      <c r="D873" s="15"/>
      <c r="E873" s="4"/>
      <c r="F873" s="5"/>
      <c r="G873" s="4"/>
      <c r="H873" s="5"/>
      <c r="I873" s="5"/>
      <c r="K873" s="5"/>
      <c r="L873" s="5"/>
    </row>
    <row r="874" spans="3:12" x14ac:dyDescent="0.25">
      <c r="C874" s="5"/>
      <c r="D874" s="15"/>
      <c r="E874" s="4"/>
      <c r="F874" s="5"/>
      <c r="G874" s="4"/>
      <c r="H874" s="5"/>
      <c r="I874" s="5"/>
    </row>
    <row r="875" spans="3:12" x14ac:dyDescent="0.25">
      <c r="C875" s="5"/>
      <c r="D875" s="15"/>
      <c r="E875" s="4"/>
      <c r="F875" s="5"/>
      <c r="G875" s="4"/>
      <c r="H875" s="5"/>
      <c r="I875" s="5"/>
      <c r="K875" s="5"/>
      <c r="L875" s="5"/>
    </row>
    <row r="876" spans="3:12" x14ac:dyDescent="0.25">
      <c r="C876" s="5"/>
      <c r="D876" s="15"/>
      <c r="E876" s="4"/>
      <c r="F876" s="5"/>
      <c r="G876" s="4"/>
      <c r="H876" s="5"/>
      <c r="I876" s="5"/>
      <c r="K876" s="5"/>
      <c r="L876" s="5"/>
    </row>
    <row r="877" spans="3:12" x14ac:dyDescent="0.25">
      <c r="C877" s="5"/>
      <c r="D877" s="15"/>
      <c r="E877" s="4"/>
      <c r="F877" s="5"/>
      <c r="G877" s="4"/>
      <c r="H877" s="5"/>
      <c r="I877" s="5"/>
      <c r="K877" s="5"/>
      <c r="L877" s="5"/>
    </row>
    <row r="878" spans="3:12" x14ac:dyDescent="0.25">
      <c r="C878" s="5"/>
      <c r="D878" s="15"/>
      <c r="E878" s="4"/>
      <c r="F878" s="5"/>
      <c r="G878" s="4"/>
      <c r="H878" s="5"/>
      <c r="I878" s="5"/>
      <c r="K878" s="5"/>
      <c r="L878" s="5"/>
    </row>
    <row r="879" spans="3:12" x14ac:dyDescent="0.25">
      <c r="C879" s="5"/>
      <c r="D879" s="15"/>
      <c r="E879" s="4"/>
      <c r="F879" s="5"/>
      <c r="G879" s="4"/>
      <c r="H879" s="5"/>
      <c r="I879" s="5"/>
      <c r="K879" s="5"/>
      <c r="L879" s="5"/>
    </row>
    <row r="880" spans="3:12" x14ac:dyDescent="0.25">
      <c r="C880" s="5"/>
      <c r="D880" s="15"/>
      <c r="E880" s="4"/>
      <c r="F880" s="5"/>
      <c r="G880" s="4"/>
      <c r="H880" s="5"/>
      <c r="I880" s="5"/>
      <c r="K880" s="5"/>
      <c r="L880" s="5"/>
    </row>
    <row r="881" spans="3:27" x14ac:dyDescent="0.25">
      <c r="C881" s="5"/>
      <c r="D881" s="15"/>
      <c r="E881" s="4"/>
      <c r="F881" s="5"/>
      <c r="G881" s="4"/>
      <c r="H881" s="5"/>
      <c r="I881" s="5"/>
      <c r="K881" s="5"/>
      <c r="L881" s="5"/>
    </row>
    <row r="882" spans="3:27" x14ac:dyDescent="0.25">
      <c r="C882" s="5"/>
      <c r="D882" s="15"/>
      <c r="E882" s="4"/>
      <c r="F882" s="5"/>
      <c r="G882" s="4"/>
      <c r="H882" s="5"/>
      <c r="I882" s="5"/>
      <c r="K882" s="5"/>
      <c r="L882" s="5"/>
    </row>
    <row r="883" spans="3:27" x14ac:dyDescent="0.25">
      <c r="C883" s="5"/>
      <c r="D883" s="15"/>
      <c r="E883" s="4"/>
      <c r="F883" s="5"/>
      <c r="G883" s="4"/>
      <c r="H883" s="5"/>
      <c r="I883" s="5"/>
      <c r="K883" s="5"/>
      <c r="L883" s="5"/>
      <c r="O883" s="5"/>
    </row>
    <row r="884" spans="3:27" x14ac:dyDescent="0.25">
      <c r="C884" s="5"/>
      <c r="D884" s="15"/>
      <c r="E884" s="4"/>
      <c r="F884" s="5"/>
      <c r="G884" s="4"/>
      <c r="H884" s="5"/>
      <c r="I884" s="5"/>
      <c r="K884" s="5"/>
      <c r="L884" s="5"/>
    </row>
    <row r="885" spans="3:27" x14ac:dyDescent="0.25">
      <c r="C885" s="5"/>
      <c r="D885" s="15"/>
      <c r="E885" s="4"/>
      <c r="F885" s="5"/>
      <c r="G885" s="4"/>
      <c r="H885" s="5"/>
      <c r="I885" s="5"/>
      <c r="K885" s="5"/>
      <c r="L885" s="5"/>
    </row>
    <row r="886" spans="3:27" x14ac:dyDescent="0.25">
      <c r="C886" s="5"/>
      <c r="D886" s="15"/>
      <c r="E886" s="4"/>
      <c r="F886" s="5"/>
      <c r="G886" s="4"/>
      <c r="H886" s="5"/>
      <c r="I886" s="5"/>
      <c r="K886" s="5"/>
      <c r="L886" s="5"/>
    </row>
    <row r="887" spans="3:27" x14ac:dyDescent="0.25">
      <c r="C887" s="5"/>
      <c r="D887" s="15"/>
      <c r="E887" s="4"/>
      <c r="F887" s="5"/>
      <c r="G887" s="4"/>
      <c r="H887" s="5"/>
      <c r="I887" s="5"/>
      <c r="K887" s="5"/>
      <c r="L887" s="5"/>
    </row>
    <row r="888" spans="3:27" x14ac:dyDescent="0.25">
      <c r="C888" s="5"/>
      <c r="D888" s="15"/>
      <c r="E888" s="4"/>
      <c r="F888" s="5"/>
      <c r="G888" s="4"/>
      <c r="H888" s="5"/>
      <c r="I888" s="5"/>
      <c r="K888" s="5"/>
      <c r="L888" s="5"/>
    </row>
    <row r="889" spans="3:27" x14ac:dyDescent="0.25">
      <c r="C889" s="5"/>
      <c r="D889" s="15"/>
      <c r="E889" s="4"/>
      <c r="F889" s="5"/>
      <c r="G889" s="4"/>
      <c r="H889" s="5"/>
      <c r="I889" s="5"/>
      <c r="K889" s="5"/>
      <c r="L889" s="5"/>
    </row>
    <row r="890" spans="3:27" x14ac:dyDescent="0.25">
      <c r="C890" s="5"/>
      <c r="D890" s="15"/>
      <c r="E890" s="4"/>
      <c r="F890" s="5"/>
      <c r="G890" s="4"/>
      <c r="H890" s="5"/>
      <c r="I890" s="5"/>
      <c r="K890" s="5"/>
      <c r="L890" s="5"/>
    </row>
    <row r="891" spans="3:27" x14ac:dyDescent="0.25">
      <c r="C891" s="5"/>
      <c r="D891" s="15"/>
      <c r="E891" s="4"/>
      <c r="F891" s="5"/>
      <c r="G891" s="4"/>
      <c r="H891" s="5"/>
      <c r="I891" s="5"/>
      <c r="K891" s="5"/>
      <c r="L891" s="5"/>
      <c r="O891" s="5"/>
    </row>
    <row r="892" spans="3:27" x14ac:dyDescent="0.25">
      <c r="C892" s="5"/>
      <c r="D892" s="15"/>
      <c r="E892" s="4"/>
      <c r="F892" s="5"/>
      <c r="G892" s="4"/>
      <c r="H892" s="5"/>
      <c r="I892" s="5"/>
      <c r="K892" s="5"/>
      <c r="L892" s="5"/>
      <c r="M892" s="5"/>
      <c r="P892" s="5"/>
      <c r="Q892" s="5"/>
      <c r="R892" s="5"/>
      <c r="S892" s="5"/>
      <c r="W892" s="5"/>
      <c r="AA892" s="5"/>
    </row>
    <row r="893" spans="3:27" x14ac:dyDescent="0.25">
      <c r="C893" s="5"/>
      <c r="D893" s="15"/>
      <c r="E893" s="4"/>
      <c r="F893" s="5"/>
      <c r="G893" s="4"/>
      <c r="H893" s="5"/>
      <c r="I893" s="5"/>
      <c r="K893" s="5"/>
      <c r="L893" s="5"/>
    </row>
    <row r="894" spans="3:27" x14ac:dyDescent="0.25">
      <c r="C894" s="5"/>
      <c r="D894" s="15"/>
      <c r="E894" s="4"/>
      <c r="F894" s="5"/>
      <c r="G894" s="4"/>
      <c r="H894" s="5"/>
      <c r="I894" s="5"/>
      <c r="K894" s="5"/>
      <c r="L894" s="5"/>
    </row>
    <row r="895" spans="3:27" x14ac:dyDescent="0.25">
      <c r="C895" s="5"/>
      <c r="D895" s="15"/>
      <c r="E895" s="4"/>
      <c r="F895" s="5"/>
      <c r="G895" s="4"/>
      <c r="H895" s="5"/>
      <c r="I895" s="5"/>
      <c r="K895" s="5"/>
      <c r="L895" s="5"/>
    </row>
    <row r="896" spans="3:27" x14ac:dyDescent="0.25">
      <c r="C896" s="5"/>
      <c r="D896" s="15"/>
      <c r="E896" s="4"/>
      <c r="F896" s="5"/>
      <c r="G896" s="4"/>
      <c r="H896" s="5"/>
      <c r="I896" s="5"/>
      <c r="K896" s="5"/>
      <c r="L896" s="5"/>
    </row>
    <row r="897" spans="3:27" x14ac:dyDescent="0.25">
      <c r="C897" s="5"/>
      <c r="D897" s="15"/>
      <c r="E897" s="4"/>
      <c r="F897" s="5"/>
      <c r="G897" s="4"/>
      <c r="H897" s="5"/>
      <c r="I897" s="5"/>
      <c r="K897" s="5"/>
      <c r="L897" s="5"/>
      <c r="M897" s="5"/>
      <c r="P897" s="5"/>
      <c r="Q897" s="5"/>
      <c r="R897" s="5"/>
      <c r="S897" s="5"/>
      <c r="W897" s="5"/>
      <c r="AA897" s="5"/>
    </row>
    <row r="898" spans="3:27" x14ac:dyDescent="0.25">
      <c r="C898" s="5"/>
      <c r="D898" s="15"/>
      <c r="E898" s="4"/>
      <c r="F898" s="5"/>
      <c r="G898" s="4"/>
      <c r="H898" s="5"/>
      <c r="I898" s="5"/>
      <c r="K898" s="5"/>
      <c r="L898" s="5"/>
    </row>
    <row r="899" spans="3:27" x14ac:dyDescent="0.25">
      <c r="C899" s="5"/>
      <c r="D899" s="15"/>
      <c r="E899" s="4"/>
      <c r="F899" s="5"/>
      <c r="G899" s="4"/>
      <c r="H899" s="5"/>
      <c r="I899" s="5"/>
      <c r="K899" s="5"/>
      <c r="L899" s="5"/>
    </row>
    <row r="900" spans="3:27" x14ac:dyDescent="0.25">
      <c r="C900" s="5"/>
      <c r="D900" s="15"/>
      <c r="E900" s="4"/>
      <c r="F900" s="5"/>
      <c r="G900" s="4"/>
      <c r="H900" s="5"/>
      <c r="I900" s="5"/>
      <c r="K900" s="5"/>
      <c r="L900" s="5"/>
    </row>
    <row r="901" spans="3:27" x14ac:dyDescent="0.25">
      <c r="C901" s="5"/>
      <c r="D901" s="15"/>
      <c r="E901" s="4"/>
      <c r="F901" s="5"/>
      <c r="G901" s="4"/>
      <c r="H901" s="5"/>
      <c r="I901" s="5"/>
      <c r="K901" s="5"/>
      <c r="L901" s="5"/>
    </row>
    <row r="902" spans="3:27" x14ac:dyDescent="0.25">
      <c r="C902" s="5"/>
      <c r="D902" s="15"/>
      <c r="E902" s="4"/>
      <c r="F902" s="5"/>
      <c r="G902" s="4"/>
      <c r="H902" s="5"/>
      <c r="I902" s="5"/>
      <c r="K902" s="5"/>
      <c r="L902" s="5"/>
    </row>
    <row r="903" spans="3:27" x14ac:dyDescent="0.25">
      <c r="C903" s="5"/>
      <c r="D903" s="15"/>
      <c r="E903" s="4"/>
      <c r="F903" s="5"/>
      <c r="G903" s="4"/>
      <c r="H903" s="5"/>
      <c r="I903" s="5"/>
      <c r="K903" s="5"/>
      <c r="L903" s="5"/>
    </row>
    <row r="904" spans="3:27" x14ac:dyDescent="0.25">
      <c r="C904" s="5"/>
      <c r="D904" s="15"/>
      <c r="E904" s="4"/>
      <c r="F904" s="5"/>
      <c r="G904" s="4"/>
      <c r="H904" s="5"/>
      <c r="I904" s="5"/>
      <c r="K904" s="5"/>
      <c r="L904" s="5"/>
    </row>
    <row r="905" spans="3:27" x14ac:dyDescent="0.25">
      <c r="C905" s="5"/>
      <c r="D905" s="15"/>
      <c r="E905" s="4"/>
      <c r="F905" s="5"/>
      <c r="G905" s="4"/>
      <c r="H905" s="5"/>
      <c r="I905" s="5"/>
      <c r="K905" s="5"/>
      <c r="L905" s="5"/>
    </row>
    <row r="906" spans="3:27" x14ac:dyDescent="0.25">
      <c r="C906" s="5"/>
      <c r="D906" s="15"/>
      <c r="E906" s="4"/>
      <c r="F906" s="5"/>
      <c r="G906" s="4"/>
      <c r="H906" s="5"/>
      <c r="I906" s="5"/>
      <c r="K906" s="5"/>
      <c r="L906" s="5"/>
    </row>
    <row r="907" spans="3:27" x14ac:dyDescent="0.25">
      <c r="C907" s="5"/>
      <c r="D907" s="15"/>
      <c r="E907" s="4"/>
      <c r="F907" s="5"/>
      <c r="G907" s="4"/>
      <c r="H907" s="5"/>
      <c r="I907" s="5"/>
      <c r="K907" s="5"/>
      <c r="L907" s="5"/>
      <c r="O907" s="5"/>
    </row>
    <row r="908" spans="3:27" x14ac:dyDescent="0.25">
      <c r="C908" s="5"/>
      <c r="D908" s="15"/>
      <c r="E908" s="4"/>
      <c r="F908" s="5"/>
      <c r="G908" s="4"/>
      <c r="H908" s="5"/>
      <c r="I908" s="5"/>
      <c r="K908" s="5"/>
      <c r="L908" s="5"/>
    </row>
    <row r="909" spans="3:27" x14ac:dyDescent="0.25">
      <c r="C909" s="5"/>
      <c r="D909" s="15"/>
      <c r="E909" s="4"/>
      <c r="F909" s="5"/>
      <c r="G909" s="4"/>
      <c r="H909" s="5"/>
      <c r="I909" s="5"/>
      <c r="K909" s="5"/>
      <c r="L909" s="5"/>
    </row>
    <row r="910" spans="3:27" x14ac:dyDescent="0.25">
      <c r="C910" s="5"/>
      <c r="D910" s="15"/>
      <c r="E910" s="4"/>
      <c r="F910" s="5"/>
      <c r="G910" s="4"/>
      <c r="H910" s="5"/>
      <c r="I910" s="5"/>
      <c r="K910" s="5"/>
      <c r="L910" s="5"/>
    </row>
    <row r="911" spans="3:27" x14ac:dyDescent="0.25">
      <c r="C911" s="5"/>
      <c r="D911" s="15"/>
      <c r="E911" s="4"/>
      <c r="F911" s="5"/>
      <c r="G911" s="4"/>
      <c r="H911" s="5"/>
      <c r="I911" s="5"/>
      <c r="K911" s="5"/>
      <c r="L911" s="5"/>
    </row>
    <row r="912" spans="3:27" x14ac:dyDescent="0.25">
      <c r="C912" s="5"/>
      <c r="D912" s="15"/>
      <c r="E912" s="4"/>
      <c r="F912" s="5"/>
      <c r="G912" s="4"/>
      <c r="H912" s="5"/>
      <c r="I912" s="5"/>
      <c r="K912" s="5"/>
      <c r="L912" s="5"/>
    </row>
    <row r="913" spans="3:27" x14ac:dyDescent="0.25">
      <c r="C913" s="5"/>
      <c r="D913" s="15"/>
      <c r="E913" s="4"/>
      <c r="F913" s="5"/>
      <c r="G913" s="4"/>
      <c r="H913" s="5"/>
      <c r="I913" s="5"/>
      <c r="K913" s="5"/>
      <c r="L913" s="5"/>
    </row>
    <row r="914" spans="3:27" x14ac:dyDescent="0.25">
      <c r="C914" s="5"/>
      <c r="D914" s="15"/>
      <c r="E914" s="4"/>
      <c r="F914" s="5"/>
      <c r="G914" s="4"/>
      <c r="H914" s="5"/>
      <c r="I914" s="5"/>
      <c r="K914" s="5"/>
      <c r="L914" s="5"/>
    </row>
    <row r="915" spans="3:27" x14ac:dyDescent="0.25">
      <c r="C915" s="5"/>
      <c r="D915" s="15"/>
      <c r="E915" s="4"/>
      <c r="F915" s="5"/>
      <c r="G915" s="4"/>
      <c r="H915" s="5"/>
      <c r="I915" s="5"/>
      <c r="K915" s="5"/>
      <c r="L915" s="5"/>
      <c r="M915" s="5"/>
      <c r="P915" s="5"/>
      <c r="Q915" s="5"/>
      <c r="R915" s="5"/>
      <c r="S915" s="5"/>
      <c r="W915" s="5"/>
      <c r="AA915" s="5"/>
    </row>
    <row r="916" spans="3:27" x14ac:dyDescent="0.25">
      <c r="C916" s="5"/>
      <c r="D916" s="15"/>
      <c r="E916" s="4"/>
      <c r="F916" s="5"/>
      <c r="G916" s="4"/>
      <c r="H916" s="5"/>
      <c r="I916" s="5"/>
      <c r="K916" s="5"/>
      <c r="L916" s="5"/>
    </row>
    <row r="917" spans="3:27" x14ac:dyDescent="0.25">
      <c r="C917" s="5"/>
      <c r="D917" s="15"/>
      <c r="E917" s="4"/>
      <c r="F917" s="5"/>
      <c r="G917" s="4"/>
      <c r="H917" s="5"/>
      <c r="I917" s="5"/>
      <c r="K917" s="5"/>
      <c r="L917" s="5"/>
    </row>
    <row r="918" spans="3:27" x14ac:dyDescent="0.25">
      <c r="C918" s="5"/>
      <c r="D918" s="15"/>
      <c r="E918" s="4"/>
      <c r="F918" s="5"/>
      <c r="G918" s="4"/>
      <c r="H918" s="5"/>
      <c r="I918" s="5"/>
      <c r="K918" s="5"/>
      <c r="L918" s="5"/>
    </row>
    <row r="919" spans="3:27" x14ac:dyDescent="0.25">
      <c r="C919" s="5"/>
      <c r="D919" s="15"/>
      <c r="E919" s="4"/>
      <c r="F919" s="5"/>
      <c r="G919" s="4"/>
      <c r="H919" s="5"/>
      <c r="I919" s="5"/>
      <c r="K919" s="5"/>
      <c r="L919" s="5"/>
    </row>
    <row r="920" spans="3:27" x14ac:dyDescent="0.25">
      <c r="C920" s="5"/>
      <c r="D920" s="15"/>
      <c r="E920" s="4"/>
      <c r="F920" s="5"/>
      <c r="G920" s="4"/>
      <c r="H920" s="5"/>
      <c r="I920" s="5"/>
      <c r="K920" s="5"/>
      <c r="L920" s="5"/>
    </row>
    <row r="921" spans="3:27" x14ac:dyDescent="0.25">
      <c r="C921" s="5"/>
      <c r="D921" s="15"/>
      <c r="E921" s="4"/>
      <c r="F921" s="5"/>
      <c r="G921" s="4"/>
      <c r="H921" s="5"/>
      <c r="I921" s="5"/>
      <c r="K921" s="5"/>
      <c r="L921" s="5"/>
    </row>
    <row r="922" spans="3:27" x14ac:dyDescent="0.25">
      <c r="C922" s="5"/>
      <c r="D922" s="15"/>
      <c r="E922" s="4"/>
      <c r="F922" s="5"/>
      <c r="G922" s="4"/>
      <c r="H922" s="5"/>
      <c r="I922" s="5"/>
      <c r="K922" s="5"/>
      <c r="L922" s="5"/>
    </row>
    <row r="923" spans="3:27" x14ac:dyDescent="0.25">
      <c r="C923" s="5"/>
      <c r="D923" s="15"/>
      <c r="E923" s="4"/>
      <c r="F923" s="5"/>
      <c r="G923" s="4"/>
      <c r="H923" s="5"/>
      <c r="I923" s="5"/>
      <c r="K923" s="5"/>
      <c r="L923" s="5"/>
    </row>
    <row r="924" spans="3:27" x14ac:dyDescent="0.25">
      <c r="C924" s="5"/>
      <c r="D924" s="15"/>
      <c r="E924" s="4"/>
      <c r="F924" s="5"/>
      <c r="G924" s="4"/>
      <c r="H924" s="5"/>
      <c r="I924" s="5"/>
      <c r="K924" s="5"/>
      <c r="L924" s="5"/>
    </row>
    <row r="925" spans="3:27" x14ac:dyDescent="0.25">
      <c r="C925" s="5"/>
      <c r="D925" s="15"/>
      <c r="E925" s="4"/>
      <c r="F925" s="5"/>
      <c r="G925" s="4"/>
      <c r="H925" s="5"/>
      <c r="I925" s="5"/>
      <c r="K925" s="5"/>
      <c r="L925" s="5"/>
    </row>
    <row r="926" spans="3:27" x14ac:dyDescent="0.25">
      <c r="C926" s="5"/>
      <c r="D926" s="15"/>
      <c r="E926" s="4"/>
      <c r="F926" s="5"/>
      <c r="G926" s="4"/>
      <c r="H926" s="5"/>
      <c r="I926" s="5"/>
      <c r="K926" s="5"/>
      <c r="L926" s="5"/>
    </row>
    <row r="927" spans="3:27" x14ac:dyDescent="0.25">
      <c r="C927" s="5"/>
      <c r="D927" s="15"/>
      <c r="E927" s="4"/>
      <c r="F927" s="5"/>
      <c r="G927" s="4"/>
      <c r="H927" s="5"/>
      <c r="I927" s="5"/>
      <c r="K927" s="5"/>
      <c r="L927" s="5"/>
    </row>
    <row r="928" spans="3:27" x14ac:dyDescent="0.25">
      <c r="C928" s="5"/>
      <c r="D928" s="15"/>
      <c r="E928" s="4"/>
      <c r="F928" s="5"/>
      <c r="G928" s="4"/>
      <c r="H928" s="5"/>
      <c r="I928" s="5"/>
      <c r="K928" s="5"/>
      <c r="L928" s="5"/>
    </row>
    <row r="929" spans="3:12" x14ac:dyDescent="0.25">
      <c r="C929" s="5"/>
      <c r="D929" s="15"/>
      <c r="E929" s="4"/>
      <c r="F929" s="5"/>
      <c r="G929" s="4"/>
      <c r="H929" s="5"/>
      <c r="I929" s="5"/>
      <c r="K929" s="5"/>
      <c r="L929" s="5"/>
    </row>
    <row r="930" spans="3:12" x14ac:dyDescent="0.25">
      <c r="C930" s="5"/>
      <c r="D930" s="15"/>
      <c r="E930" s="4"/>
      <c r="F930" s="5"/>
      <c r="G930" s="4"/>
      <c r="H930" s="5"/>
      <c r="I930" s="5"/>
      <c r="K930" s="5"/>
      <c r="L930" s="5"/>
    </row>
    <row r="931" spans="3:12" x14ac:dyDescent="0.25">
      <c r="C931" s="5"/>
      <c r="D931" s="15"/>
      <c r="E931" s="4"/>
      <c r="F931" s="5"/>
      <c r="G931" s="4"/>
      <c r="H931" s="5"/>
      <c r="I931" s="5"/>
      <c r="K931" s="5"/>
      <c r="L931" s="5"/>
    </row>
    <row r="932" spans="3:12" x14ac:dyDescent="0.25">
      <c r="C932" s="5"/>
      <c r="D932" s="15"/>
      <c r="E932" s="4"/>
      <c r="F932" s="5"/>
      <c r="G932" s="4"/>
      <c r="H932" s="5"/>
      <c r="I932" s="5"/>
      <c r="K932" s="5"/>
      <c r="L932" s="5"/>
    </row>
    <row r="933" spans="3:12" x14ac:dyDescent="0.25">
      <c r="C933" s="5"/>
      <c r="D933" s="15"/>
      <c r="E933" s="4"/>
      <c r="F933" s="5"/>
      <c r="G933" s="4"/>
      <c r="H933" s="5"/>
      <c r="I933" s="5"/>
      <c r="K933" s="5"/>
      <c r="L933" s="5"/>
    </row>
    <row r="934" spans="3:12" x14ac:dyDescent="0.25">
      <c r="C934" s="5"/>
      <c r="D934" s="15"/>
      <c r="E934" s="4"/>
      <c r="F934" s="5"/>
      <c r="G934" s="4"/>
      <c r="H934" s="5"/>
      <c r="I934" s="5"/>
      <c r="K934" s="5"/>
      <c r="L934" s="5"/>
    </row>
    <row r="935" spans="3:12" x14ac:dyDescent="0.25">
      <c r="C935" s="5"/>
      <c r="D935" s="15"/>
      <c r="E935" s="4"/>
      <c r="F935" s="5"/>
      <c r="G935" s="4"/>
      <c r="H935" s="5"/>
      <c r="I935" s="5"/>
      <c r="K935" s="5"/>
      <c r="L935" s="5"/>
    </row>
    <row r="936" spans="3:12" x14ac:dyDescent="0.25">
      <c r="C936" s="5"/>
      <c r="D936" s="15"/>
      <c r="E936" s="4"/>
      <c r="F936" s="5"/>
      <c r="G936" s="4"/>
      <c r="H936" s="5"/>
      <c r="I936" s="5"/>
      <c r="K936" s="5"/>
      <c r="L936" s="5"/>
    </row>
    <row r="937" spans="3:12" x14ac:dyDescent="0.25">
      <c r="C937" s="5"/>
      <c r="D937" s="15"/>
      <c r="E937" s="4"/>
      <c r="F937" s="5"/>
      <c r="G937" s="4"/>
      <c r="H937" s="5"/>
      <c r="I937" s="5"/>
      <c r="K937" s="5"/>
      <c r="L937" s="5"/>
    </row>
    <row r="938" spans="3:12" x14ac:dyDescent="0.25">
      <c r="C938" s="5"/>
      <c r="D938" s="15"/>
      <c r="E938" s="4"/>
      <c r="F938" s="5"/>
      <c r="G938" s="4"/>
      <c r="H938" s="5"/>
      <c r="I938" s="5"/>
      <c r="K938" s="5"/>
      <c r="L938" s="5"/>
    </row>
    <row r="939" spans="3:12" x14ac:dyDescent="0.25">
      <c r="C939" s="5"/>
      <c r="D939" s="15"/>
      <c r="E939" s="4"/>
      <c r="F939" s="5"/>
      <c r="G939" s="4"/>
      <c r="H939" s="5"/>
      <c r="I939" s="5"/>
      <c r="K939" s="5"/>
      <c r="L939" s="5"/>
    </row>
    <row r="940" spans="3:12" x14ac:dyDescent="0.25">
      <c r="C940" s="5"/>
      <c r="D940" s="15"/>
      <c r="E940" s="4"/>
      <c r="F940" s="5"/>
      <c r="G940" s="4"/>
      <c r="H940" s="5"/>
      <c r="I940" s="5"/>
      <c r="K940" s="5"/>
      <c r="L940" s="5"/>
    </row>
    <row r="941" spans="3:12" x14ac:dyDescent="0.25">
      <c r="C941" s="5"/>
      <c r="D941" s="15"/>
      <c r="E941" s="4"/>
      <c r="F941" s="5"/>
      <c r="G941" s="4"/>
      <c r="H941" s="5"/>
      <c r="I941" s="5"/>
      <c r="K941" s="5"/>
      <c r="L941" s="5"/>
    </row>
    <row r="942" spans="3:12" x14ac:dyDescent="0.25">
      <c r="C942" s="5"/>
      <c r="D942" s="15"/>
      <c r="E942" s="4"/>
      <c r="F942" s="5"/>
      <c r="G942" s="4"/>
      <c r="H942" s="5"/>
      <c r="I942" s="5"/>
      <c r="K942" s="5"/>
      <c r="L942" s="5"/>
    </row>
    <row r="943" spans="3:12" x14ac:dyDescent="0.25">
      <c r="C943" s="5"/>
      <c r="D943" s="15"/>
      <c r="E943" s="4"/>
      <c r="F943" s="5"/>
      <c r="G943" s="4"/>
      <c r="H943" s="5"/>
      <c r="I943" s="5"/>
      <c r="K943" s="5"/>
      <c r="L943" s="5"/>
    </row>
    <row r="944" spans="3:12" x14ac:dyDescent="0.25">
      <c r="C944" s="5"/>
      <c r="D944" s="15"/>
      <c r="E944" s="4"/>
      <c r="F944" s="5"/>
      <c r="G944" s="4"/>
      <c r="H944" s="5"/>
      <c r="I944" s="5"/>
      <c r="K944" s="5"/>
      <c r="L944" s="5"/>
    </row>
    <row r="945" spans="3:27" x14ac:dyDescent="0.25">
      <c r="C945" s="5"/>
      <c r="D945" s="15"/>
      <c r="E945" s="4"/>
      <c r="F945" s="5"/>
      <c r="G945" s="4"/>
      <c r="H945" s="5"/>
      <c r="I945" s="5"/>
    </row>
    <row r="946" spans="3:27" x14ac:dyDescent="0.25">
      <c r="C946" s="5"/>
      <c r="D946" s="15"/>
      <c r="E946" s="4"/>
      <c r="F946" s="5"/>
      <c r="G946" s="4"/>
      <c r="H946" s="5"/>
      <c r="I946" s="5"/>
    </row>
    <row r="947" spans="3:27" x14ac:dyDescent="0.25">
      <c r="C947" s="5"/>
      <c r="D947" s="15"/>
      <c r="E947" s="4"/>
      <c r="F947" s="5"/>
      <c r="G947" s="4"/>
      <c r="H947" s="5"/>
      <c r="I947" s="5"/>
      <c r="K947" s="5"/>
      <c r="L947" s="5"/>
    </row>
    <row r="948" spans="3:27" x14ac:dyDescent="0.25">
      <c r="C948" s="5"/>
      <c r="D948" s="15"/>
      <c r="E948" s="4"/>
      <c r="F948" s="5"/>
      <c r="G948" s="4"/>
      <c r="H948" s="5"/>
      <c r="I948" s="5"/>
      <c r="K948" s="5"/>
      <c r="L948" s="5"/>
    </row>
    <row r="949" spans="3:27" x14ac:dyDescent="0.25">
      <c r="C949" s="5"/>
      <c r="D949" s="15"/>
      <c r="E949" s="4"/>
      <c r="F949" s="5"/>
      <c r="G949" s="4"/>
      <c r="H949" s="5"/>
      <c r="I949" s="5"/>
      <c r="K949" s="5"/>
      <c r="L949" s="5"/>
    </row>
    <row r="950" spans="3:27" x14ac:dyDescent="0.25">
      <c r="C950" s="5"/>
      <c r="D950" s="15"/>
      <c r="E950" s="4"/>
      <c r="F950" s="5"/>
      <c r="G950" s="4"/>
      <c r="H950" s="5"/>
      <c r="I950" s="5"/>
      <c r="K950" s="5"/>
      <c r="L950" s="5"/>
    </row>
    <row r="951" spans="3:27" x14ac:dyDescent="0.25">
      <c r="C951" s="5"/>
      <c r="D951" s="15"/>
      <c r="E951" s="4"/>
      <c r="F951" s="5"/>
      <c r="G951" s="4"/>
      <c r="H951" s="5"/>
      <c r="I951" s="5"/>
      <c r="K951" s="5"/>
      <c r="L951" s="5"/>
    </row>
    <row r="952" spans="3:27" x14ac:dyDescent="0.25">
      <c r="C952" s="5"/>
      <c r="D952" s="15"/>
      <c r="E952" s="4"/>
      <c r="F952" s="5"/>
      <c r="G952" s="4"/>
      <c r="H952" s="5"/>
      <c r="I952" s="5"/>
      <c r="K952" s="5"/>
      <c r="L952" s="5"/>
    </row>
    <row r="953" spans="3:27" x14ac:dyDescent="0.25">
      <c r="C953" s="5"/>
      <c r="D953" s="15"/>
      <c r="E953" s="4"/>
      <c r="F953" s="5"/>
      <c r="G953" s="4"/>
      <c r="H953" s="5"/>
      <c r="I953" s="5"/>
      <c r="K953" s="5"/>
      <c r="L953" s="5"/>
    </row>
    <row r="954" spans="3:27" x14ac:dyDescent="0.25">
      <c r="C954" s="5"/>
      <c r="D954" s="15"/>
      <c r="E954" s="4"/>
      <c r="F954" s="5"/>
      <c r="G954" s="4"/>
      <c r="H954" s="5"/>
      <c r="I954" s="5"/>
      <c r="K954" s="5"/>
      <c r="L954" s="5"/>
    </row>
    <row r="955" spans="3:27" x14ac:dyDescent="0.25">
      <c r="C955" s="5"/>
      <c r="D955" s="15"/>
      <c r="E955" s="4"/>
      <c r="F955" s="5"/>
      <c r="G955" s="4"/>
      <c r="H955" s="5"/>
      <c r="I955" s="5"/>
      <c r="K955" s="5"/>
      <c r="L955" s="5"/>
    </row>
    <row r="956" spans="3:27" x14ac:dyDescent="0.25">
      <c r="C956" s="5"/>
      <c r="D956" s="15"/>
      <c r="E956" s="4"/>
      <c r="F956" s="5"/>
      <c r="G956" s="4"/>
      <c r="H956" s="5"/>
      <c r="I956" s="5"/>
      <c r="K956" s="5"/>
      <c r="L956" s="5"/>
      <c r="M956" s="5"/>
      <c r="O956" s="5"/>
      <c r="P956" s="5"/>
      <c r="Q956" s="5"/>
      <c r="R956" s="5"/>
      <c r="S956" s="5"/>
      <c r="W956" s="5"/>
      <c r="AA956" s="5"/>
    </row>
    <row r="957" spans="3:27" x14ac:dyDescent="0.25">
      <c r="C957" s="5"/>
      <c r="D957" s="15"/>
      <c r="E957" s="4"/>
      <c r="F957" s="5"/>
      <c r="G957" s="4"/>
      <c r="H957" s="5"/>
      <c r="I957" s="5"/>
      <c r="K957" s="5"/>
      <c r="L957" s="5"/>
    </row>
    <row r="958" spans="3:27" x14ac:dyDescent="0.25">
      <c r="C958" s="5"/>
      <c r="D958" s="15"/>
      <c r="E958" s="4"/>
      <c r="F958" s="5"/>
      <c r="G958" s="4"/>
      <c r="H958" s="5"/>
      <c r="I958" s="5"/>
      <c r="K958" s="5"/>
      <c r="L958" s="5"/>
    </row>
    <row r="959" spans="3:27" x14ac:dyDescent="0.25">
      <c r="C959" s="5"/>
      <c r="D959" s="15"/>
      <c r="E959" s="4"/>
      <c r="F959" s="5"/>
      <c r="G959" s="4"/>
      <c r="H959" s="5"/>
      <c r="I959" s="5"/>
      <c r="K959" s="5"/>
      <c r="L959" s="5"/>
    </row>
    <row r="960" spans="3:27" x14ac:dyDescent="0.25">
      <c r="C960" s="5"/>
      <c r="D960" s="15"/>
      <c r="E960" s="4"/>
      <c r="F960" s="5"/>
      <c r="G960" s="4"/>
      <c r="H960" s="5"/>
      <c r="I960" s="5"/>
      <c r="K960" s="5"/>
      <c r="L960" s="5"/>
    </row>
    <row r="961" spans="3:27" x14ac:dyDescent="0.25">
      <c r="C961" s="5"/>
      <c r="D961" s="15"/>
      <c r="E961" s="4"/>
      <c r="F961" s="5"/>
      <c r="G961" s="4"/>
      <c r="H961" s="5"/>
      <c r="I961" s="5"/>
      <c r="K961" s="5"/>
      <c r="L961" s="5"/>
    </row>
    <row r="962" spans="3:27" x14ac:dyDescent="0.25">
      <c r="C962" s="5"/>
      <c r="D962" s="15"/>
      <c r="E962" s="4"/>
      <c r="F962" s="5"/>
      <c r="G962" s="4"/>
      <c r="H962" s="5"/>
      <c r="I962" s="5"/>
      <c r="K962" s="5"/>
      <c r="L962" s="5"/>
    </row>
    <row r="963" spans="3:27" x14ac:dyDescent="0.25">
      <c r="C963" s="5"/>
      <c r="D963" s="15"/>
      <c r="E963" s="4"/>
      <c r="F963" s="5"/>
      <c r="G963" s="4"/>
      <c r="H963" s="5"/>
      <c r="I963" s="5"/>
      <c r="K963" s="5"/>
      <c r="L963" s="5"/>
    </row>
    <row r="964" spans="3:27" x14ac:dyDescent="0.25">
      <c r="C964" s="5"/>
      <c r="D964" s="15"/>
      <c r="E964" s="4"/>
      <c r="F964" s="5"/>
      <c r="G964" s="4"/>
      <c r="H964" s="5"/>
      <c r="I964" s="5"/>
      <c r="K964" s="5"/>
      <c r="L964" s="5"/>
    </row>
    <row r="965" spans="3:27" x14ac:dyDescent="0.25">
      <c r="C965" s="5"/>
      <c r="D965" s="15"/>
      <c r="E965" s="4"/>
      <c r="F965" s="5"/>
      <c r="G965" s="4"/>
      <c r="H965" s="5"/>
      <c r="I965" s="5"/>
      <c r="K965" s="5"/>
      <c r="L965" s="5"/>
    </row>
    <row r="966" spans="3:27" x14ac:dyDescent="0.25">
      <c r="C966" s="5"/>
      <c r="D966" s="15"/>
      <c r="E966" s="4"/>
      <c r="F966" s="5"/>
      <c r="G966" s="4"/>
      <c r="H966" s="5"/>
      <c r="I966" s="5"/>
      <c r="K966" s="5"/>
      <c r="L966" s="5"/>
    </row>
    <row r="967" spans="3:27" x14ac:dyDescent="0.25">
      <c r="C967" s="5"/>
      <c r="D967" s="15"/>
      <c r="E967" s="4"/>
      <c r="F967" s="5"/>
      <c r="G967" s="4"/>
      <c r="H967" s="5"/>
      <c r="I967" s="5"/>
      <c r="K967" s="5"/>
      <c r="L967" s="5"/>
    </row>
    <row r="968" spans="3:27" x14ac:dyDescent="0.25">
      <c r="C968" s="5"/>
      <c r="D968" s="15"/>
      <c r="E968" s="4"/>
      <c r="F968" s="5"/>
      <c r="G968" s="4"/>
      <c r="H968" s="5"/>
      <c r="I968" s="5"/>
      <c r="K968" s="5"/>
      <c r="L968" s="5"/>
    </row>
    <row r="969" spans="3:27" x14ac:dyDescent="0.25">
      <c r="C969" s="5"/>
      <c r="D969" s="15"/>
      <c r="E969" s="4"/>
      <c r="F969" s="5"/>
      <c r="G969" s="4"/>
      <c r="H969" s="5"/>
      <c r="I969" s="5"/>
    </row>
    <row r="970" spans="3:27" x14ac:dyDescent="0.25">
      <c r="C970" s="5"/>
      <c r="D970" s="15"/>
      <c r="E970" s="4"/>
      <c r="F970" s="5"/>
      <c r="G970" s="4"/>
      <c r="H970" s="5"/>
      <c r="I970" s="5"/>
      <c r="K970" s="5"/>
      <c r="L970" s="5"/>
    </row>
    <row r="971" spans="3:27" x14ac:dyDescent="0.25">
      <c r="C971" s="5"/>
      <c r="D971" s="15"/>
      <c r="E971" s="4"/>
      <c r="F971" s="5"/>
      <c r="G971" s="4"/>
      <c r="H971" s="5"/>
      <c r="I971" s="5"/>
      <c r="K971" s="5"/>
      <c r="L971" s="5"/>
    </row>
    <row r="972" spans="3:27" x14ac:dyDescent="0.25">
      <c r="C972" s="5"/>
      <c r="D972" s="15"/>
      <c r="E972" s="4"/>
      <c r="F972" s="5"/>
      <c r="G972" s="4"/>
      <c r="H972" s="5"/>
      <c r="I972" s="5"/>
      <c r="K972" s="5"/>
      <c r="L972" s="5"/>
      <c r="M972" s="5"/>
      <c r="P972" s="5"/>
      <c r="Q972" s="5"/>
      <c r="R972" s="5"/>
      <c r="S972" s="5"/>
      <c r="W972" s="5"/>
      <c r="AA972" s="5"/>
    </row>
    <row r="973" spans="3:27" x14ac:dyDescent="0.25">
      <c r="C973" s="5"/>
      <c r="D973" s="15"/>
      <c r="E973" s="4"/>
      <c r="F973" s="5"/>
      <c r="G973" s="4"/>
      <c r="H973" s="5"/>
      <c r="I973" s="5"/>
      <c r="K973" s="5"/>
      <c r="L973" s="5"/>
    </row>
    <row r="974" spans="3:27" x14ac:dyDescent="0.25">
      <c r="C974" s="5"/>
      <c r="D974" s="15"/>
      <c r="E974" s="4"/>
      <c r="F974" s="5"/>
      <c r="G974" s="4"/>
      <c r="H974" s="5"/>
      <c r="I974" s="5"/>
      <c r="K974" s="5"/>
      <c r="L974" s="5"/>
    </row>
    <row r="975" spans="3:27" x14ac:dyDescent="0.25">
      <c r="C975" s="5"/>
      <c r="D975" s="15"/>
      <c r="E975" s="4"/>
      <c r="F975" s="5"/>
      <c r="G975" s="4"/>
      <c r="H975" s="5"/>
      <c r="I975" s="5"/>
      <c r="K975" s="5"/>
      <c r="L975" s="5"/>
      <c r="O975" s="5"/>
    </row>
    <row r="976" spans="3:27" x14ac:dyDescent="0.25">
      <c r="C976" s="5"/>
      <c r="D976" s="15"/>
      <c r="E976" s="4"/>
      <c r="F976" s="5"/>
      <c r="G976" s="4"/>
      <c r="H976" s="5"/>
      <c r="I976" s="5"/>
      <c r="K976" s="5"/>
      <c r="L976" s="5"/>
    </row>
    <row r="977" spans="3:15" x14ac:dyDescent="0.25">
      <c r="C977" s="5"/>
      <c r="D977" s="15"/>
      <c r="E977" s="4"/>
      <c r="F977" s="5"/>
      <c r="G977" s="4"/>
      <c r="H977" s="5"/>
      <c r="I977" s="5"/>
      <c r="K977" s="5"/>
      <c r="L977" s="5"/>
    </row>
    <row r="978" spans="3:15" x14ac:dyDescent="0.25">
      <c r="C978" s="5"/>
      <c r="D978" s="15"/>
      <c r="E978" s="4"/>
      <c r="F978" s="5"/>
      <c r="G978" s="4"/>
      <c r="H978" s="5"/>
      <c r="I978" s="5"/>
      <c r="K978" s="5"/>
      <c r="L978" s="5"/>
    </row>
    <row r="979" spans="3:15" x14ac:dyDescent="0.25">
      <c r="C979" s="5"/>
      <c r="D979" s="15"/>
      <c r="E979" s="4"/>
      <c r="F979" s="5"/>
      <c r="G979" s="4"/>
      <c r="H979" s="5"/>
      <c r="I979" s="5"/>
      <c r="K979" s="5"/>
      <c r="L979" s="5"/>
    </row>
    <row r="980" spans="3:15" x14ac:dyDescent="0.25">
      <c r="C980" s="5"/>
      <c r="D980" s="15"/>
      <c r="E980" s="4"/>
      <c r="F980" s="5"/>
      <c r="G980" s="4"/>
      <c r="H980" s="5"/>
      <c r="I980" s="5"/>
      <c r="K980" s="5"/>
      <c r="L980" s="5"/>
    </row>
    <row r="981" spans="3:15" x14ac:dyDescent="0.25">
      <c r="C981" s="5"/>
      <c r="D981" s="15"/>
      <c r="E981" s="4"/>
      <c r="F981" s="5"/>
      <c r="G981" s="4"/>
      <c r="H981" s="5"/>
      <c r="I981" s="5"/>
      <c r="K981" s="5"/>
      <c r="L981" s="5"/>
    </row>
    <row r="982" spans="3:15" x14ac:dyDescent="0.25">
      <c r="C982" s="5"/>
      <c r="D982" s="15"/>
      <c r="E982" s="4"/>
      <c r="F982" s="5"/>
      <c r="G982" s="4"/>
      <c r="H982" s="5"/>
      <c r="I982" s="5"/>
      <c r="K982" s="5"/>
      <c r="L982" s="5"/>
    </row>
    <row r="983" spans="3:15" x14ac:dyDescent="0.25">
      <c r="C983" s="5"/>
      <c r="D983" s="15"/>
      <c r="E983" s="4"/>
      <c r="F983" s="5"/>
      <c r="G983" s="4"/>
      <c r="H983" s="5"/>
      <c r="I983" s="5"/>
      <c r="K983" s="5"/>
      <c r="L983" s="5"/>
    </row>
    <row r="984" spans="3:15" x14ac:dyDescent="0.25">
      <c r="C984" s="5"/>
      <c r="D984" s="15"/>
      <c r="E984" s="4"/>
      <c r="F984" s="5"/>
      <c r="G984" s="4"/>
      <c r="H984" s="5"/>
      <c r="I984" s="5"/>
      <c r="K984" s="5"/>
      <c r="L984" s="5"/>
    </row>
    <row r="985" spans="3:15" x14ac:dyDescent="0.25">
      <c r="C985" s="5"/>
      <c r="D985" s="15"/>
      <c r="E985" s="4"/>
      <c r="F985" s="5"/>
      <c r="G985" s="4"/>
      <c r="H985" s="5"/>
      <c r="I985" s="5"/>
      <c r="K985" s="5"/>
      <c r="L985" s="5"/>
    </row>
    <row r="986" spans="3:15" x14ac:dyDescent="0.25">
      <c r="C986" s="5"/>
      <c r="D986" s="15"/>
      <c r="E986" s="4"/>
      <c r="F986" s="5"/>
      <c r="G986" s="4"/>
      <c r="H986" s="5"/>
      <c r="I986" s="5"/>
      <c r="K986" s="5"/>
      <c r="L986" s="5"/>
    </row>
    <row r="987" spans="3:15" x14ac:dyDescent="0.25">
      <c r="C987" s="5"/>
      <c r="D987" s="15"/>
      <c r="E987" s="4"/>
      <c r="F987" s="5"/>
      <c r="G987" s="4"/>
      <c r="H987" s="5"/>
      <c r="I987" s="5"/>
      <c r="K987" s="5"/>
      <c r="L987" s="5"/>
    </row>
    <row r="988" spans="3:15" x14ac:dyDescent="0.25">
      <c r="C988" s="5"/>
      <c r="D988" s="15"/>
      <c r="E988" s="4"/>
      <c r="F988" s="5"/>
      <c r="G988" s="4"/>
      <c r="H988" s="5"/>
      <c r="I988" s="5"/>
      <c r="K988" s="5"/>
      <c r="L988" s="5"/>
    </row>
    <row r="989" spans="3:15" x14ac:dyDescent="0.25">
      <c r="C989" s="5"/>
      <c r="D989" s="15"/>
      <c r="E989" s="4"/>
      <c r="F989" s="5"/>
      <c r="G989" s="4"/>
      <c r="H989" s="5"/>
      <c r="I989" s="5"/>
      <c r="K989" s="5"/>
      <c r="L989" s="5"/>
    </row>
    <row r="990" spans="3:15" x14ac:dyDescent="0.25">
      <c r="C990" s="5"/>
      <c r="D990" s="15"/>
      <c r="E990" s="4"/>
      <c r="F990" s="5"/>
      <c r="G990" s="4"/>
      <c r="H990" s="5"/>
      <c r="I990" s="5"/>
      <c r="K990" s="5"/>
      <c r="L990" s="5"/>
    </row>
    <row r="991" spans="3:15" x14ac:dyDescent="0.25">
      <c r="C991" s="5"/>
      <c r="D991" s="15"/>
      <c r="E991" s="4"/>
      <c r="F991" s="5"/>
      <c r="G991" s="4"/>
      <c r="H991" s="5"/>
      <c r="I991" s="5"/>
      <c r="K991" s="5"/>
      <c r="L991" s="5"/>
    </row>
    <row r="992" spans="3:15" x14ac:dyDescent="0.25">
      <c r="C992" s="5"/>
      <c r="D992" s="15"/>
      <c r="E992" s="4"/>
      <c r="F992" s="5"/>
      <c r="G992" s="4"/>
      <c r="H992" s="5"/>
      <c r="I992" s="5"/>
      <c r="K992" s="5"/>
      <c r="L992" s="5"/>
      <c r="O992" s="5"/>
    </row>
    <row r="993" spans="3:27" x14ac:dyDescent="0.25">
      <c r="C993" s="5"/>
      <c r="D993" s="15"/>
      <c r="E993" s="4"/>
      <c r="F993" s="5"/>
      <c r="G993" s="4"/>
      <c r="H993" s="5"/>
      <c r="I993" s="5"/>
      <c r="K993" s="5"/>
      <c r="L993" s="5"/>
    </row>
    <row r="994" spans="3:27" x14ac:dyDescent="0.25">
      <c r="C994" s="5"/>
      <c r="D994" s="15"/>
      <c r="E994" s="4"/>
      <c r="F994" s="5"/>
      <c r="G994" s="4"/>
      <c r="H994" s="5"/>
      <c r="I994" s="5"/>
      <c r="K994" s="5"/>
      <c r="L994" s="5"/>
    </row>
    <row r="995" spans="3:27" x14ac:dyDescent="0.25">
      <c r="C995" s="5"/>
      <c r="D995" s="15"/>
      <c r="E995" s="4"/>
      <c r="F995" s="5"/>
      <c r="G995" s="4"/>
      <c r="H995" s="5"/>
      <c r="I995" s="5"/>
      <c r="K995" s="5"/>
      <c r="L995" s="5"/>
      <c r="O995" s="5"/>
    </row>
    <row r="996" spans="3:27" x14ac:dyDescent="0.25">
      <c r="C996" s="5"/>
      <c r="D996" s="15"/>
      <c r="E996" s="4"/>
      <c r="F996" s="5"/>
      <c r="G996" s="4"/>
      <c r="H996" s="5"/>
      <c r="I996" s="5"/>
      <c r="K996" s="5"/>
      <c r="L996" s="5"/>
      <c r="O996" s="5"/>
    </row>
    <row r="997" spans="3:27" x14ac:dyDescent="0.25">
      <c r="C997" s="5"/>
      <c r="D997" s="15"/>
      <c r="E997" s="4"/>
      <c r="F997" s="5"/>
      <c r="G997" s="4"/>
      <c r="H997" s="5"/>
      <c r="I997" s="5"/>
      <c r="K997" s="5"/>
      <c r="L997" s="5"/>
    </row>
    <row r="998" spans="3:27" x14ac:dyDescent="0.25">
      <c r="C998" s="5"/>
      <c r="D998" s="15"/>
      <c r="E998" s="4"/>
      <c r="F998" s="5"/>
      <c r="G998" s="4"/>
      <c r="H998" s="5"/>
      <c r="I998" s="5"/>
      <c r="K998" s="5"/>
      <c r="L998" s="5"/>
    </row>
    <row r="999" spans="3:27" x14ac:dyDescent="0.25">
      <c r="C999" s="5"/>
      <c r="D999" s="15"/>
      <c r="E999" s="4"/>
      <c r="F999" s="5"/>
      <c r="G999" s="4"/>
      <c r="H999" s="5"/>
      <c r="I999" s="5"/>
      <c r="K999" s="5"/>
      <c r="L999" s="5"/>
    </row>
    <row r="1000" spans="3:27" x14ac:dyDescent="0.25">
      <c r="C1000" s="5"/>
      <c r="D1000" s="15"/>
      <c r="E1000" s="4"/>
      <c r="F1000" s="5"/>
      <c r="G1000" s="4"/>
      <c r="H1000" s="5"/>
      <c r="I1000" s="5"/>
      <c r="K1000" s="5"/>
      <c r="L1000" s="5"/>
    </row>
    <row r="1001" spans="3:27" x14ac:dyDescent="0.25">
      <c r="C1001" s="5"/>
      <c r="D1001" s="15"/>
      <c r="E1001" s="4"/>
      <c r="F1001" s="5"/>
      <c r="G1001" s="4"/>
      <c r="H1001" s="5"/>
      <c r="I1001" s="5"/>
      <c r="K1001" s="5"/>
      <c r="L1001" s="5"/>
      <c r="M1001" s="5"/>
      <c r="P1001" s="5"/>
      <c r="Q1001" s="5"/>
      <c r="R1001" s="5"/>
      <c r="S1001" s="5"/>
      <c r="W1001" s="5"/>
      <c r="AA1001" s="5"/>
    </row>
    <row r="1002" spans="3:27" x14ac:dyDescent="0.25">
      <c r="C1002" s="5"/>
      <c r="D1002" s="15"/>
      <c r="E1002" s="4"/>
      <c r="F1002" s="5"/>
      <c r="G1002" s="4"/>
      <c r="H1002" s="5"/>
      <c r="I1002" s="5"/>
      <c r="K1002" s="5"/>
      <c r="L1002" s="5"/>
    </row>
    <row r="1003" spans="3:27" x14ac:dyDescent="0.25">
      <c r="C1003" s="5"/>
      <c r="D1003" s="15"/>
      <c r="E1003" s="4"/>
      <c r="F1003" s="5"/>
      <c r="G1003" s="4"/>
      <c r="H1003" s="5"/>
      <c r="I1003" s="5"/>
      <c r="K1003" s="5"/>
      <c r="L1003" s="5"/>
    </row>
    <row r="1004" spans="3:27" x14ac:dyDescent="0.25">
      <c r="C1004" s="5"/>
      <c r="D1004" s="15"/>
      <c r="E1004" s="4"/>
      <c r="F1004" s="5"/>
      <c r="G1004" s="4"/>
      <c r="H1004" s="5"/>
      <c r="I1004" s="5"/>
      <c r="K1004" s="5"/>
      <c r="L1004" s="5"/>
    </row>
    <row r="1005" spans="3:27" x14ac:dyDescent="0.25">
      <c r="C1005" s="5"/>
      <c r="D1005" s="15"/>
      <c r="E1005" s="4"/>
      <c r="F1005" s="5"/>
      <c r="G1005" s="4"/>
      <c r="H1005" s="5"/>
      <c r="I1005" s="5"/>
      <c r="K1005" s="5"/>
      <c r="L1005" s="5"/>
    </row>
    <row r="1006" spans="3:27" x14ac:dyDescent="0.25">
      <c r="C1006" s="5"/>
      <c r="D1006" s="15"/>
      <c r="E1006" s="4"/>
      <c r="F1006" s="5"/>
      <c r="G1006" s="4"/>
      <c r="H1006" s="5"/>
      <c r="I1006" s="5"/>
      <c r="K1006" s="5"/>
      <c r="L1006" s="5"/>
    </row>
    <row r="1007" spans="3:27" x14ac:dyDescent="0.25">
      <c r="C1007" s="5"/>
      <c r="D1007" s="15"/>
      <c r="E1007" s="4"/>
      <c r="F1007" s="5"/>
      <c r="G1007" s="4"/>
      <c r="H1007" s="5"/>
      <c r="I1007" s="5"/>
      <c r="K1007" s="5"/>
      <c r="L1007" s="5"/>
    </row>
    <row r="1008" spans="3:27" x14ac:dyDescent="0.25">
      <c r="C1008" s="5"/>
      <c r="D1008" s="15"/>
      <c r="E1008" s="4"/>
      <c r="F1008" s="5"/>
      <c r="G1008" s="4"/>
      <c r="H1008" s="5"/>
      <c r="I1008" s="5"/>
      <c r="K1008" s="5"/>
      <c r="L1008" s="5"/>
    </row>
    <row r="1009" spans="3:12" x14ac:dyDescent="0.25">
      <c r="C1009" s="5"/>
      <c r="D1009" s="15"/>
      <c r="E1009" s="4"/>
      <c r="F1009" s="5"/>
      <c r="G1009" s="4"/>
      <c r="H1009" s="5"/>
      <c r="I1009" s="5"/>
    </row>
    <row r="1010" spans="3:12" x14ac:dyDescent="0.25">
      <c r="C1010" s="5"/>
      <c r="D1010" s="15"/>
      <c r="E1010" s="4"/>
      <c r="F1010" s="5"/>
      <c r="G1010" s="4"/>
      <c r="H1010" s="5"/>
      <c r="I1010" s="5"/>
      <c r="K1010" s="5"/>
      <c r="L1010" s="5"/>
    </row>
    <row r="1011" spans="3:12" x14ac:dyDescent="0.25">
      <c r="C1011" s="5"/>
      <c r="D1011" s="15"/>
      <c r="E1011" s="4"/>
      <c r="F1011" s="5"/>
      <c r="G1011" s="4"/>
      <c r="H1011" s="5"/>
      <c r="I1011" s="5"/>
      <c r="K1011" s="5"/>
      <c r="L1011" s="5"/>
    </row>
    <row r="1012" spans="3:12" x14ac:dyDescent="0.25">
      <c r="C1012" s="5"/>
      <c r="D1012" s="15"/>
      <c r="E1012" s="4"/>
      <c r="F1012" s="5"/>
      <c r="G1012" s="4"/>
      <c r="H1012" s="5"/>
      <c r="I1012" s="5"/>
      <c r="K1012" s="5"/>
      <c r="L1012" s="5"/>
    </row>
    <row r="1013" spans="3:12" x14ac:dyDescent="0.25">
      <c r="C1013" s="5"/>
      <c r="D1013" s="15"/>
      <c r="E1013" s="4"/>
      <c r="F1013" s="5"/>
      <c r="G1013" s="4"/>
      <c r="H1013" s="5"/>
      <c r="I1013" s="5"/>
      <c r="K1013" s="5"/>
      <c r="L1013" s="5"/>
    </row>
    <row r="1014" spans="3:12" x14ac:dyDescent="0.25">
      <c r="C1014" s="5"/>
      <c r="D1014" s="15"/>
      <c r="E1014" s="4"/>
      <c r="F1014" s="5"/>
      <c r="G1014" s="4"/>
      <c r="H1014" s="5"/>
      <c r="I1014" s="5"/>
    </row>
    <row r="1015" spans="3:12" x14ac:dyDescent="0.25">
      <c r="C1015" s="5"/>
      <c r="D1015" s="15"/>
      <c r="E1015" s="4"/>
      <c r="F1015" s="5"/>
      <c r="G1015" s="4"/>
      <c r="H1015" s="5"/>
      <c r="I1015" s="5"/>
    </row>
    <row r="1016" spans="3:12" x14ac:dyDescent="0.25">
      <c r="C1016" s="5"/>
      <c r="D1016" s="15"/>
      <c r="E1016" s="4"/>
      <c r="F1016" s="5"/>
      <c r="G1016" s="4"/>
      <c r="H1016" s="5"/>
      <c r="I1016" s="5"/>
    </row>
    <row r="1017" spans="3:12" x14ac:dyDescent="0.25">
      <c r="C1017" s="5"/>
      <c r="D1017" s="15"/>
      <c r="E1017" s="4"/>
      <c r="F1017" s="5"/>
      <c r="G1017" s="4"/>
      <c r="H1017" s="5"/>
      <c r="I1017" s="5"/>
    </row>
    <row r="1018" spans="3:12" x14ac:dyDescent="0.25">
      <c r="C1018" s="5"/>
      <c r="D1018" s="15"/>
      <c r="E1018" s="4"/>
      <c r="F1018" s="5"/>
      <c r="G1018" s="4"/>
      <c r="H1018" s="5"/>
      <c r="I1018" s="5"/>
    </row>
    <row r="1019" spans="3:12" x14ac:dyDescent="0.25">
      <c r="C1019" s="5"/>
      <c r="D1019" s="15"/>
      <c r="E1019" s="4"/>
      <c r="F1019" s="5"/>
      <c r="G1019" s="4"/>
      <c r="H1019" s="5"/>
      <c r="I1019" s="5"/>
    </row>
    <row r="1020" spans="3:12" x14ac:dyDescent="0.25">
      <c r="C1020" s="5"/>
      <c r="D1020" s="15"/>
      <c r="E1020" s="4"/>
      <c r="F1020" s="5"/>
      <c r="G1020" s="4"/>
      <c r="H1020" s="5"/>
      <c r="I1020" s="5"/>
    </row>
    <row r="1021" spans="3:12" x14ac:dyDescent="0.25">
      <c r="C1021" s="5"/>
      <c r="D1021" s="15"/>
      <c r="E1021" s="4"/>
      <c r="F1021" s="5"/>
      <c r="G1021" s="4"/>
      <c r="H1021" s="5"/>
      <c r="I1021" s="5"/>
    </row>
    <row r="1022" spans="3:12" x14ac:dyDescent="0.25">
      <c r="C1022" s="5"/>
      <c r="D1022" s="15"/>
      <c r="E1022" s="4"/>
      <c r="F1022" s="5"/>
      <c r="G1022" s="4"/>
      <c r="H1022" s="5"/>
      <c r="I1022" s="5"/>
    </row>
    <row r="1023" spans="3:12" x14ac:dyDescent="0.25">
      <c r="C1023" s="5"/>
      <c r="D1023" s="15"/>
      <c r="E1023" s="4"/>
      <c r="F1023" s="5"/>
      <c r="G1023" s="4"/>
      <c r="H1023" s="5"/>
      <c r="I1023" s="5"/>
    </row>
    <row r="1024" spans="3:12" x14ac:dyDescent="0.25">
      <c r="C1024" s="5"/>
      <c r="D1024" s="15"/>
      <c r="E1024" s="4"/>
      <c r="F1024" s="5"/>
      <c r="G1024" s="4"/>
      <c r="H1024" s="5"/>
      <c r="I1024" s="5"/>
    </row>
    <row r="1025" spans="3:9" x14ac:dyDescent="0.25">
      <c r="C1025" s="5"/>
      <c r="D1025" s="15"/>
      <c r="E1025" s="4"/>
      <c r="F1025" s="5"/>
      <c r="G1025" s="4"/>
      <c r="H1025" s="5"/>
      <c r="I1025" s="5"/>
    </row>
    <row r="1026" spans="3:9" x14ac:dyDescent="0.25">
      <c r="C1026" s="5"/>
      <c r="D1026" s="15"/>
      <c r="E1026" s="4"/>
      <c r="F1026" s="5"/>
      <c r="G1026" s="4"/>
      <c r="H1026" s="5"/>
      <c r="I1026" s="5"/>
    </row>
    <row r="1027" spans="3:9" x14ac:dyDescent="0.25">
      <c r="C1027" s="5"/>
      <c r="D1027" s="15"/>
      <c r="E1027" s="4"/>
      <c r="F1027" s="5"/>
      <c r="G1027" s="4"/>
      <c r="H1027" s="5"/>
      <c r="I1027" s="5"/>
    </row>
    <row r="1028" spans="3:9" x14ac:dyDescent="0.25">
      <c r="C1028" s="5"/>
      <c r="D1028" s="15"/>
      <c r="E1028" s="4"/>
      <c r="F1028" s="5"/>
      <c r="G1028" s="4"/>
      <c r="H1028" s="5"/>
      <c r="I1028" s="5"/>
    </row>
    <row r="1029" spans="3:9" x14ac:dyDescent="0.25">
      <c r="C1029" s="5"/>
      <c r="D1029" s="15"/>
      <c r="E1029" s="4"/>
      <c r="F1029" s="5"/>
      <c r="G1029" s="4"/>
      <c r="H1029" s="5"/>
      <c r="I1029" s="5"/>
    </row>
    <row r="1030" spans="3:9" x14ac:dyDescent="0.25">
      <c r="C1030" s="5"/>
      <c r="D1030" s="15"/>
      <c r="E1030" s="4"/>
      <c r="F1030" s="5"/>
      <c r="G1030" s="4"/>
      <c r="H1030" s="5"/>
      <c r="I1030" s="5"/>
    </row>
    <row r="1031" spans="3:9" x14ac:dyDescent="0.25">
      <c r="C1031" s="5"/>
      <c r="D1031" s="15"/>
      <c r="E1031" s="4"/>
      <c r="F1031" s="5"/>
      <c r="G1031" s="4"/>
      <c r="H1031" s="5"/>
      <c r="I1031" s="5"/>
    </row>
    <row r="1032" spans="3:9" x14ac:dyDescent="0.25">
      <c r="C1032" s="5"/>
      <c r="D1032" s="15"/>
      <c r="E1032" s="4"/>
      <c r="F1032" s="5"/>
      <c r="G1032" s="4"/>
      <c r="H1032" s="5"/>
      <c r="I1032" s="5"/>
    </row>
    <row r="1033" spans="3:9" x14ac:dyDescent="0.25">
      <c r="C1033" s="5"/>
      <c r="D1033" s="15"/>
      <c r="E1033" s="4"/>
      <c r="F1033" s="5"/>
      <c r="G1033" s="4"/>
      <c r="H1033" s="5"/>
      <c r="I1033" s="5"/>
    </row>
    <row r="1034" spans="3:9" x14ac:dyDescent="0.25">
      <c r="C1034" s="5"/>
      <c r="D1034" s="15"/>
      <c r="E1034" s="4"/>
      <c r="F1034" s="5"/>
      <c r="G1034" s="4"/>
      <c r="H1034" s="5"/>
      <c r="I1034" s="5"/>
    </row>
    <row r="1035" spans="3:9" x14ac:dyDescent="0.25">
      <c r="C1035" s="5"/>
      <c r="D1035" s="15"/>
      <c r="E1035" s="4"/>
      <c r="F1035" s="5"/>
      <c r="G1035" s="4"/>
      <c r="H1035" s="5"/>
      <c r="I1035" s="5"/>
    </row>
    <row r="1036" spans="3:9" x14ac:dyDescent="0.25">
      <c r="C1036" s="5"/>
      <c r="D1036" s="15"/>
      <c r="E1036" s="4"/>
      <c r="F1036" s="5"/>
      <c r="G1036" s="4"/>
      <c r="H1036" s="5"/>
      <c r="I1036" s="5"/>
    </row>
    <row r="1037" spans="3:9" x14ac:dyDescent="0.25">
      <c r="C1037" s="5"/>
      <c r="D1037" s="15"/>
      <c r="E1037" s="4"/>
      <c r="F1037" s="5"/>
      <c r="G1037" s="4"/>
      <c r="H1037" s="5"/>
      <c r="I1037" s="5"/>
    </row>
    <row r="1038" spans="3:9" x14ac:dyDescent="0.25">
      <c r="C1038" s="5"/>
      <c r="D1038" s="15"/>
      <c r="E1038" s="4"/>
      <c r="F1038" s="5"/>
      <c r="G1038" s="4"/>
      <c r="H1038" s="5"/>
      <c r="I1038" s="5"/>
    </row>
    <row r="1039" spans="3:9" x14ac:dyDescent="0.25">
      <c r="C1039" s="5"/>
      <c r="D1039" s="15"/>
      <c r="E1039" s="4"/>
      <c r="F1039" s="5"/>
      <c r="G1039" s="4"/>
      <c r="H1039" s="5"/>
      <c r="I1039" s="5"/>
    </row>
    <row r="1040" spans="3:9" x14ac:dyDescent="0.25">
      <c r="C1040" s="5"/>
      <c r="D1040" s="15"/>
      <c r="E1040" s="4"/>
      <c r="F1040" s="5"/>
      <c r="G1040" s="4"/>
      <c r="H1040" s="5"/>
      <c r="I1040" s="5"/>
    </row>
    <row r="1041" spans="3:9" x14ac:dyDescent="0.25">
      <c r="C1041" s="5"/>
      <c r="D1041" s="15"/>
      <c r="E1041" s="4"/>
      <c r="F1041" s="5"/>
      <c r="G1041" s="4"/>
      <c r="H1041" s="5"/>
      <c r="I1041" s="5"/>
    </row>
    <row r="1042" spans="3:9" x14ac:dyDescent="0.25">
      <c r="C1042" s="5"/>
      <c r="D1042" s="15"/>
      <c r="E1042" s="4"/>
      <c r="F1042" s="5"/>
      <c r="G1042" s="4"/>
      <c r="H1042" s="5"/>
      <c r="I1042" s="5"/>
    </row>
    <row r="1043" spans="3:9" x14ac:dyDescent="0.25">
      <c r="C1043" s="5"/>
      <c r="D1043" s="15"/>
      <c r="E1043" s="4"/>
      <c r="F1043" s="5"/>
      <c r="G1043" s="4"/>
      <c r="H1043" s="5"/>
      <c r="I1043" s="5"/>
    </row>
    <row r="1044" spans="3:9" x14ac:dyDescent="0.25">
      <c r="C1044" s="5"/>
      <c r="D1044" s="15"/>
      <c r="E1044" s="4"/>
      <c r="F1044" s="5"/>
      <c r="G1044" s="4"/>
      <c r="H1044" s="5"/>
      <c r="I1044" s="5"/>
    </row>
    <row r="1045" spans="3:9" x14ac:dyDescent="0.25">
      <c r="C1045" s="5"/>
      <c r="D1045" s="15"/>
      <c r="E1045" s="4"/>
      <c r="F1045" s="5"/>
      <c r="G1045" s="4"/>
      <c r="H1045" s="5"/>
      <c r="I1045" s="5"/>
    </row>
    <row r="1046" spans="3:9" x14ac:dyDescent="0.25">
      <c r="C1046" s="5"/>
      <c r="D1046" s="15"/>
      <c r="E1046" s="4"/>
      <c r="F1046" s="5"/>
      <c r="G1046" s="4"/>
      <c r="H1046" s="5"/>
      <c r="I1046" s="5"/>
    </row>
    <row r="1047" spans="3:9" x14ac:dyDescent="0.25">
      <c r="C1047" s="5"/>
      <c r="D1047" s="15"/>
      <c r="E1047" s="4"/>
      <c r="F1047" s="5"/>
      <c r="G1047" s="4"/>
      <c r="H1047" s="5"/>
      <c r="I1047" s="5"/>
    </row>
    <row r="1048" spans="3:9" x14ac:dyDescent="0.25">
      <c r="C1048" s="5"/>
      <c r="D1048" s="15"/>
      <c r="E1048" s="4"/>
      <c r="F1048" s="5"/>
      <c r="G1048" s="4"/>
      <c r="H1048" s="5"/>
      <c r="I1048" s="5"/>
    </row>
    <row r="1049" spans="3:9" x14ac:dyDescent="0.25">
      <c r="C1049" s="5"/>
      <c r="D1049" s="15"/>
      <c r="E1049" s="4"/>
      <c r="F1049" s="5"/>
      <c r="G1049" s="4"/>
      <c r="H1049" s="5"/>
      <c r="I1049" s="5"/>
    </row>
    <row r="1050" spans="3:9" x14ac:dyDescent="0.25">
      <c r="C1050" s="5"/>
      <c r="D1050" s="15"/>
      <c r="E1050" s="4"/>
      <c r="F1050" s="5"/>
      <c r="G1050" s="4"/>
      <c r="H1050" s="5"/>
      <c r="I1050" s="5"/>
    </row>
    <row r="1051" spans="3:9" x14ac:dyDescent="0.25">
      <c r="C1051" s="5"/>
      <c r="D1051" s="15"/>
      <c r="E1051" s="4"/>
      <c r="F1051" s="5"/>
      <c r="G1051" s="4"/>
      <c r="H1051" s="5"/>
      <c r="I1051" s="5"/>
    </row>
    <row r="1052" spans="3:9" x14ac:dyDescent="0.25">
      <c r="C1052" s="5"/>
      <c r="D1052" s="15"/>
      <c r="E1052" s="4"/>
      <c r="F1052" s="5"/>
      <c r="G1052" s="4"/>
      <c r="H1052" s="5"/>
      <c r="I1052" s="5"/>
    </row>
    <row r="1053" spans="3:9" x14ac:dyDescent="0.25">
      <c r="C1053" s="5"/>
      <c r="D1053" s="15"/>
      <c r="E1053" s="4"/>
      <c r="F1053" s="5"/>
      <c r="G1053" s="4"/>
      <c r="H1053" s="5"/>
      <c r="I1053" s="5"/>
    </row>
    <row r="1054" spans="3:9" x14ac:dyDescent="0.25">
      <c r="C1054" s="5"/>
      <c r="D1054" s="15"/>
      <c r="E1054" s="4"/>
      <c r="F1054" s="5"/>
      <c r="G1054" s="4"/>
      <c r="H1054" s="5"/>
      <c r="I1054" s="5"/>
    </row>
    <row r="1055" spans="3:9" x14ac:dyDescent="0.25">
      <c r="C1055" s="5"/>
      <c r="D1055" s="15"/>
      <c r="E1055" s="4"/>
      <c r="F1055" s="5"/>
      <c r="G1055" s="4"/>
      <c r="H1055" s="5"/>
      <c r="I1055" s="5"/>
    </row>
    <row r="1056" spans="3:9" x14ac:dyDescent="0.25">
      <c r="C1056" s="5"/>
      <c r="D1056" s="15"/>
      <c r="E1056" s="4"/>
      <c r="F1056" s="5"/>
      <c r="G1056" s="4"/>
      <c r="H1056" s="5"/>
      <c r="I1056" s="5"/>
    </row>
    <row r="1057" spans="3:15" x14ac:dyDescent="0.25">
      <c r="C1057" s="5"/>
      <c r="D1057" s="15"/>
      <c r="E1057" s="4"/>
      <c r="F1057" s="5"/>
      <c r="G1057" s="4"/>
      <c r="H1057" s="5"/>
      <c r="I1057" s="5"/>
    </row>
    <row r="1058" spans="3:15" x14ac:dyDescent="0.25">
      <c r="C1058" s="5"/>
      <c r="D1058" s="15"/>
      <c r="E1058" s="4"/>
      <c r="F1058" s="5"/>
      <c r="G1058" s="4"/>
      <c r="H1058" s="5"/>
      <c r="I1058" s="5"/>
    </row>
    <row r="1059" spans="3:15" x14ac:dyDescent="0.25">
      <c r="C1059" s="5"/>
      <c r="D1059" s="15"/>
      <c r="E1059" s="4"/>
      <c r="F1059" s="5"/>
      <c r="G1059" s="4"/>
      <c r="H1059" s="5"/>
      <c r="I1059" s="5"/>
    </row>
    <row r="1060" spans="3:15" x14ac:dyDescent="0.25">
      <c r="C1060" s="5"/>
      <c r="D1060" s="15"/>
      <c r="E1060" s="4"/>
      <c r="F1060" s="5"/>
      <c r="G1060" s="4"/>
      <c r="H1060" s="5"/>
      <c r="I1060" s="5"/>
    </row>
    <row r="1061" spans="3:15" x14ac:dyDescent="0.25">
      <c r="C1061" s="5"/>
      <c r="D1061" s="15"/>
      <c r="E1061" s="4"/>
      <c r="F1061" s="5"/>
      <c r="G1061" s="4"/>
      <c r="H1061" s="5"/>
      <c r="I1061" s="5"/>
    </row>
    <row r="1062" spans="3:15" x14ac:dyDescent="0.25">
      <c r="C1062" s="5"/>
      <c r="D1062" s="15"/>
      <c r="E1062" s="4"/>
      <c r="F1062" s="5"/>
      <c r="G1062" s="4"/>
      <c r="H1062" s="5"/>
      <c r="I1062" s="5"/>
    </row>
    <row r="1063" spans="3:15" x14ac:dyDescent="0.25">
      <c r="C1063" s="5"/>
      <c r="D1063" s="15"/>
      <c r="E1063" s="4"/>
      <c r="F1063" s="5"/>
      <c r="G1063" s="4"/>
      <c r="H1063" s="5"/>
      <c r="I1063" s="5"/>
    </row>
    <row r="1064" spans="3:15" x14ac:dyDescent="0.25">
      <c r="C1064" s="5"/>
      <c r="D1064" s="15"/>
      <c r="E1064" s="4"/>
      <c r="F1064" s="5"/>
      <c r="G1064" s="4"/>
      <c r="H1064" s="5"/>
      <c r="I1064" s="5"/>
    </row>
    <row r="1065" spans="3:15" x14ac:dyDescent="0.25">
      <c r="C1065" s="5"/>
      <c r="D1065" s="15"/>
      <c r="E1065" s="4"/>
      <c r="F1065" s="5"/>
      <c r="G1065" s="4"/>
      <c r="H1065" s="5"/>
      <c r="I1065" s="5"/>
    </row>
    <row r="1066" spans="3:15" x14ac:dyDescent="0.25">
      <c r="C1066" s="5"/>
      <c r="D1066" s="15"/>
      <c r="E1066" s="4"/>
      <c r="F1066" s="5"/>
      <c r="G1066" s="4"/>
      <c r="H1066" s="5"/>
      <c r="I1066" s="5"/>
    </row>
    <row r="1067" spans="3:15" x14ac:dyDescent="0.25">
      <c r="C1067" s="5"/>
      <c r="D1067" s="15"/>
      <c r="E1067" s="4"/>
      <c r="F1067" s="5"/>
      <c r="G1067" s="4"/>
      <c r="H1067" s="5"/>
      <c r="I1067" s="5"/>
    </row>
    <row r="1068" spans="3:15" x14ac:dyDescent="0.25">
      <c r="C1068" s="5"/>
      <c r="D1068" s="15"/>
      <c r="E1068" s="4"/>
      <c r="F1068" s="5"/>
      <c r="G1068" s="4"/>
      <c r="H1068" s="5"/>
      <c r="I1068" s="5"/>
    </row>
    <row r="1069" spans="3:15" x14ac:dyDescent="0.25">
      <c r="C1069" s="5"/>
      <c r="D1069" s="15"/>
      <c r="E1069" s="4"/>
      <c r="F1069" s="5"/>
      <c r="G1069" s="4"/>
      <c r="H1069" s="5"/>
      <c r="I1069" s="5"/>
    </row>
    <row r="1070" spans="3:15" x14ac:dyDescent="0.25">
      <c r="C1070" s="5"/>
      <c r="D1070" s="15"/>
      <c r="E1070" s="4"/>
      <c r="F1070" s="5"/>
      <c r="G1070" s="4"/>
      <c r="H1070" s="5"/>
      <c r="I1070" s="5"/>
    </row>
    <row r="1071" spans="3:15" x14ac:dyDescent="0.25">
      <c r="C1071" s="5"/>
      <c r="D1071" s="15"/>
      <c r="E1071" s="4"/>
      <c r="F1071" s="5"/>
      <c r="G1071" s="4"/>
      <c r="H1071" s="5"/>
      <c r="I1071" s="5"/>
    </row>
    <row r="1072" spans="3:15" x14ac:dyDescent="0.25">
      <c r="C1072" s="5"/>
      <c r="D1072" s="15"/>
      <c r="E1072" s="4"/>
      <c r="F1072" s="5"/>
      <c r="G1072" s="4"/>
      <c r="H1072" s="5"/>
      <c r="I1072" s="5"/>
      <c r="K1072" s="5"/>
      <c r="O1072" s="5"/>
    </row>
    <row r="1073" spans="3:9" x14ac:dyDescent="0.25">
      <c r="C1073" s="5"/>
      <c r="D1073" s="15"/>
      <c r="E1073" s="4"/>
      <c r="F1073" s="5"/>
      <c r="G1073" s="4"/>
      <c r="H1073" s="5"/>
      <c r="I1073" s="5"/>
    </row>
    <row r="1074" spans="3:9" x14ac:dyDescent="0.25">
      <c r="C1074" s="5"/>
      <c r="D1074" s="15"/>
      <c r="E1074" s="4"/>
      <c r="F1074" s="5"/>
      <c r="G1074" s="4"/>
      <c r="H1074" s="5"/>
      <c r="I1074" s="5"/>
    </row>
    <row r="1075" spans="3:9" x14ac:dyDescent="0.25">
      <c r="C1075" s="5"/>
      <c r="D1075" s="15"/>
      <c r="E1075" s="4"/>
      <c r="F1075" s="5"/>
      <c r="G1075" s="4"/>
      <c r="H1075" s="5"/>
      <c r="I1075" s="5"/>
    </row>
    <row r="1076" spans="3:9" x14ac:dyDescent="0.25">
      <c r="C1076" s="5"/>
      <c r="D1076" s="15"/>
      <c r="E1076" s="4"/>
      <c r="F1076" s="5"/>
      <c r="G1076" s="4"/>
      <c r="H1076" s="5"/>
      <c r="I1076" s="5"/>
    </row>
    <row r="1077" spans="3:9" x14ac:dyDescent="0.25">
      <c r="C1077" s="5"/>
      <c r="D1077" s="15"/>
      <c r="E1077" s="4"/>
      <c r="F1077" s="5"/>
      <c r="G1077" s="4"/>
      <c r="H1077" s="5"/>
      <c r="I1077" s="5"/>
    </row>
    <row r="1078" spans="3:9" x14ac:dyDescent="0.25">
      <c r="C1078" s="5"/>
      <c r="D1078" s="15"/>
      <c r="E1078" s="4"/>
      <c r="F1078" s="5"/>
      <c r="G1078" s="4"/>
      <c r="H1078" s="5"/>
      <c r="I1078" s="5"/>
    </row>
    <row r="1079" spans="3:9" x14ac:dyDescent="0.25">
      <c r="C1079" s="5"/>
      <c r="D1079" s="15"/>
      <c r="E1079" s="4"/>
      <c r="F1079" s="5"/>
      <c r="G1079" s="4"/>
      <c r="H1079" s="5"/>
      <c r="I1079" s="5"/>
    </row>
    <row r="1080" spans="3:9" x14ac:dyDescent="0.25">
      <c r="C1080" s="5"/>
      <c r="D1080" s="15"/>
      <c r="E1080" s="4"/>
      <c r="F1080" s="5"/>
      <c r="G1080" s="4"/>
      <c r="H1080" s="5"/>
      <c r="I1080" s="5"/>
    </row>
    <row r="1081" spans="3:9" x14ac:dyDescent="0.25">
      <c r="C1081" s="5"/>
      <c r="D1081" s="15"/>
      <c r="E1081" s="4"/>
      <c r="F1081" s="5"/>
      <c r="G1081" s="4"/>
      <c r="H1081" s="5"/>
      <c r="I1081" s="5"/>
    </row>
    <row r="1082" spans="3:9" x14ac:dyDescent="0.25">
      <c r="C1082" s="5"/>
      <c r="D1082" s="15"/>
      <c r="E1082" s="4"/>
      <c r="F1082" s="5"/>
      <c r="G1082" s="4"/>
      <c r="H1082" s="5"/>
      <c r="I1082" s="5"/>
    </row>
    <row r="1083" spans="3:9" x14ac:dyDescent="0.25">
      <c r="C1083" s="5"/>
      <c r="D1083" s="15"/>
      <c r="E1083" s="4"/>
      <c r="F1083" s="5"/>
      <c r="G1083" s="4"/>
      <c r="H1083" s="5"/>
      <c r="I1083" s="5"/>
    </row>
    <row r="1084" spans="3:9" x14ac:dyDescent="0.25">
      <c r="C1084" s="5"/>
      <c r="D1084" s="15"/>
      <c r="E1084" s="4"/>
      <c r="F1084" s="5"/>
      <c r="G1084" s="4"/>
      <c r="H1084" s="5"/>
      <c r="I1084" s="5"/>
    </row>
    <row r="1085" spans="3:9" x14ac:dyDescent="0.25">
      <c r="C1085" s="5"/>
      <c r="D1085" s="15"/>
      <c r="E1085" s="4"/>
      <c r="F1085" s="5"/>
      <c r="G1085" s="4"/>
      <c r="H1085" s="5"/>
      <c r="I1085" s="5"/>
    </row>
    <row r="1086" spans="3:9" x14ac:dyDescent="0.25">
      <c r="C1086" s="5"/>
      <c r="D1086" s="15"/>
      <c r="E1086" s="4"/>
      <c r="F1086" s="5"/>
      <c r="G1086" s="4"/>
      <c r="H1086" s="5"/>
      <c r="I1086" s="5"/>
    </row>
    <row r="1087" spans="3:9" x14ac:dyDescent="0.25">
      <c r="C1087" s="5"/>
      <c r="D1087" s="15"/>
      <c r="E1087" s="4"/>
      <c r="F1087" s="5"/>
      <c r="G1087" s="4"/>
      <c r="H1087" s="5"/>
      <c r="I1087" s="5"/>
    </row>
    <row r="1088" spans="3:9" x14ac:dyDescent="0.25">
      <c r="C1088" s="5"/>
      <c r="D1088" s="15"/>
      <c r="E1088" s="4"/>
      <c r="F1088" s="5"/>
      <c r="G1088" s="4"/>
      <c r="H1088" s="5"/>
      <c r="I1088" s="5"/>
    </row>
    <row r="1089" spans="3:15" x14ac:dyDescent="0.25">
      <c r="C1089" s="5"/>
      <c r="D1089" s="15"/>
      <c r="E1089" s="4"/>
      <c r="F1089" s="5"/>
      <c r="G1089" s="4"/>
      <c r="H1089" s="5"/>
      <c r="I1089" s="5"/>
    </row>
    <row r="1090" spans="3:15" x14ac:dyDescent="0.25">
      <c r="C1090" s="5"/>
      <c r="D1090" s="15"/>
      <c r="E1090" s="4"/>
      <c r="F1090" s="5"/>
      <c r="G1090" s="4"/>
      <c r="H1090" s="5"/>
      <c r="I1090" s="5"/>
      <c r="O1090" s="5"/>
    </row>
    <row r="1091" spans="3:15" x14ac:dyDescent="0.25">
      <c r="C1091" s="5"/>
      <c r="D1091" s="15"/>
      <c r="E1091" s="4"/>
      <c r="F1091" s="5"/>
      <c r="G1091" s="4"/>
      <c r="H1091" s="5"/>
      <c r="I1091" s="5"/>
      <c r="K1091" s="5"/>
      <c r="O1091" s="5"/>
    </row>
    <row r="1092" spans="3:15" x14ac:dyDescent="0.25">
      <c r="C1092" s="5"/>
      <c r="D1092" s="15"/>
      <c r="E1092" s="4"/>
      <c r="F1092" s="5"/>
      <c r="G1092" s="4"/>
      <c r="H1092" s="5"/>
      <c r="I1092" s="5"/>
    </row>
    <row r="1093" spans="3:15" x14ac:dyDescent="0.25">
      <c r="C1093" s="5"/>
      <c r="D1093" s="15"/>
      <c r="E1093" s="4"/>
      <c r="F1093" s="5"/>
      <c r="G1093" s="4"/>
      <c r="H1093" s="5"/>
      <c r="I1093" s="5"/>
    </row>
    <row r="1094" spans="3:15" x14ac:dyDescent="0.25">
      <c r="C1094" s="5"/>
      <c r="D1094" s="15"/>
      <c r="E1094" s="4"/>
      <c r="F1094" s="5"/>
      <c r="G1094" s="4"/>
      <c r="H1094" s="5"/>
      <c r="I1094" s="5"/>
    </row>
    <row r="1095" spans="3:15" x14ac:dyDescent="0.25">
      <c r="C1095" s="5"/>
      <c r="D1095" s="15"/>
      <c r="E1095" s="4"/>
      <c r="F1095" s="5"/>
      <c r="G1095" s="4"/>
      <c r="H1095" s="5"/>
      <c r="I1095" s="5"/>
    </row>
    <row r="1096" spans="3:15" x14ac:dyDescent="0.25">
      <c r="C1096" s="5"/>
      <c r="D1096" s="15"/>
      <c r="E1096" s="4"/>
      <c r="F1096" s="5"/>
      <c r="G1096" s="4"/>
      <c r="H1096" s="5"/>
      <c r="I1096" s="5"/>
    </row>
    <row r="1097" spans="3:15" x14ac:dyDescent="0.25">
      <c r="C1097" s="5"/>
      <c r="D1097" s="15"/>
      <c r="E1097" s="4"/>
      <c r="F1097" s="5"/>
      <c r="G1097" s="4"/>
      <c r="H1097" s="5"/>
      <c r="I1097" s="5"/>
    </row>
    <row r="1098" spans="3:15" x14ac:dyDescent="0.25">
      <c r="C1098" s="5"/>
      <c r="D1098" s="15"/>
      <c r="E1098" s="4"/>
      <c r="F1098" s="5"/>
      <c r="G1098" s="4"/>
      <c r="H1098" s="5"/>
      <c r="I1098" s="5"/>
    </row>
    <row r="1099" spans="3:15" x14ac:dyDescent="0.25">
      <c r="C1099" s="5"/>
      <c r="D1099" s="15"/>
      <c r="E1099" s="4"/>
      <c r="F1099" s="5"/>
      <c r="G1099" s="4"/>
      <c r="H1099" s="5"/>
      <c r="I1099" s="5"/>
    </row>
    <row r="1100" spans="3:15" x14ac:dyDescent="0.25">
      <c r="C1100" s="5"/>
      <c r="D1100" s="15"/>
      <c r="E1100" s="4"/>
      <c r="F1100" s="5"/>
      <c r="G1100" s="4"/>
      <c r="H1100" s="5"/>
      <c r="I1100" s="5"/>
    </row>
    <row r="1101" spans="3:15" x14ac:dyDescent="0.25">
      <c r="C1101" s="5"/>
      <c r="D1101" s="15"/>
      <c r="E1101" s="4"/>
      <c r="F1101" s="5"/>
      <c r="G1101" s="4"/>
      <c r="H1101" s="5"/>
      <c r="I1101" s="5"/>
    </row>
    <row r="1102" spans="3:15" x14ac:dyDescent="0.25">
      <c r="C1102" s="5"/>
      <c r="D1102" s="15"/>
      <c r="E1102" s="4"/>
      <c r="F1102" s="5"/>
      <c r="G1102" s="4"/>
      <c r="H1102" s="5"/>
      <c r="I1102" s="5"/>
    </row>
    <row r="1103" spans="3:15" x14ac:dyDescent="0.25">
      <c r="C1103" s="5"/>
      <c r="D1103" s="15"/>
      <c r="E1103" s="4"/>
      <c r="F1103" s="5"/>
      <c r="G1103" s="4"/>
      <c r="H1103" s="5"/>
      <c r="I1103" s="5"/>
    </row>
    <row r="1104" spans="3:15" x14ac:dyDescent="0.25">
      <c r="C1104" s="5"/>
      <c r="D1104" s="15"/>
      <c r="E1104" s="4"/>
      <c r="F1104" s="5"/>
      <c r="G1104" s="4"/>
      <c r="H1104" s="5"/>
      <c r="I1104" s="5"/>
    </row>
    <row r="1105" spans="3:15" x14ac:dyDescent="0.25">
      <c r="C1105" s="5"/>
      <c r="D1105" s="15"/>
      <c r="E1105" s="4"/>
      <c r="F1105" s="5"/>
      <c r="G1105" s="4"/>
      <c r="H1105" s="5"/>
      <c r="I1105" s="5"/>
    </row>
    <row r="1106" spans="3:15" x14ac:dyDescent="0.25">
      <c r="C1106" s="5"/>
      <c r="D1106" s="15"/>
      <c r="E1106" s="4"/>
      <c r="F1106" s="5"/>
      <c r="G1106" s="4"/>
      <c r="H1106" s="5"/>
      <c r="I1106" s="5"/>
    </row>
    <row r="1107" spans="3:15" x14ac:dyDescent="0.25">
      <c r="C1107" s="5"/>
      <c r="D1107" s="15"/>
      <c r="E1107" s="4"/>
      <c r="F1107" s="5"/>
      <c r="G1107" s="4"/>
      <c r="H1107" s="5"/>
      <c r="I1107" s="5"/>
    </row>
    <row r="1108" spans="3:15" x14ac:dyDescent="0.25">
      <c r="C1108" s="5"/>
      <c r="D1108" s="15"/>
      <c r="E1108" s="4"/>
      <c r="F1108" s="5"/>
      <c r="G1108" s="4"/>
      <c r="H1108" s="5"/>
      <c r="I1108" s="5"/>
    </row>
    <row r="1109" spans="3:15" x14ac:dyDescent="0.25">
      <c r="C1109" s="5"/>
      <c r="D1109" s="15"/>
      <c r="E1109" s="4"/>
      <c r="F1109" s="5"/>
      <c r="G1109" s="4"/>
      <c r="H1109" s="5"/>
      <c r="I1109" s="5"/>
    </row>
    <row r="1110" spans="3:15" x14ac:dyDescent="0.25">
      <c r="C1110" s="5"/>
      <c r="D1110" s="15"/>
      <c r="E1110" s="4"/>
      <c r="F1110" s="5"/>
      <c r="G1110" s="4"/>
      <c r="H1110" s="5"/>
      <c r="I1110" s="5"/>
    </row>
    <row r="1111" spans="3:15" x14ac:dyDescent="0.25">
      <c r="C1111" s="5"/>
      <c r="D1111" s="15"/>
      <c r="E1111" s="4"/>
      <c r="F1111" s="5"/>
      <c r="G1111" s="4"/>
      <c r="H1111" s="5"/>
      <c r="I1111" s="5"/>
    </row>
    <row r="1112" spans="3:15" x14ac:dyDescent="0.25">
      <c r="C1112" s="5"/>
      <c r="D1112" s="15"/>
      <c r="E1112" s="4"/>
      <c r="F1112" s="5"/>
      <c r="G1112" s="4"/>
      <c r="H1112" s="5"/>
      <c r="I1112" s="5"/>
      <c r="K1112" s="5"/>
      <c r="O1112" s="5"/>
    </row>
    <row r="1113" spans="3:15" x14ac:dyDescent="0.25">
      <c r="C1113" s="5"/>
      <c r="D1113" s="15"/>
      <c r="E1113" s="4"/>
      <c r="F1113" s="5"/>
      <c r="G1113" s="4"/>
      <c r="H1113" s="5"/>
      <c r="I1113" s="5"/>
    </row>
    <row r="1114" spans="3:15" x14ac:dyDescent="0.25">
      <c r="C1114" s="5"/>
      <c r="D1114" s="15"/>
      <c r="E1114" s="4"/>
      <c r="F1114" s="5"/>
      <c r="G1114" s="4"/>
      <c r="H1114" s="5"/>
      <c r="I1114" s="5"/>
      <c r="K1114" s="5"/>
      <c r="L1114" s="5"/>
    </row>
    <row r="1115" spans="3:15" x14ac:dyDescent="0.25">
      <c r="C1115" s="5"/>
      <c r="D1115" s="15"/>
      <c r="E1115" s="4"/>
      <c r="F1115" s="5"/>
      <c r="G1115" s="4"/>
      <c r="H1115" s="5"/>
      <c r="I1115" s="5"/>
    </row>
    <row r="1116" spans="3:15" x14ac:dyDescent="0.25">
      <c r="C1116" s="5"/>
      <c r="D1116" s="15"/>
      <c r="E1116" s="4"/>
      <c r="F1116" s="5"/>
      <c r="G1116" s="4"/>
      <c r="H1116" s="5"/>
      <c r="I1116" s="5"/>
      <c r="K1116" s="5"/>
      <c r="L1116" s="5"/>
    </row>
    <row r="1117" spans="3:15" x14ac:dyDescent="0.25">
      <c r="C1117" s="5"/>
      <c r="D1117" s="15"/>
      <c r="E1117" s="4"/>
      <c r="F1117" s="5"/>
      <c r="G1117" s="4"/>
      <c r="H1117" s="5"/>
      <c r="I1117" s="5"/>
      <c r="K1117" s="5"/>
      <c r="L1117" s="5"/>
    </row>
    <row r="1118" spans="3:15" x14ac:dyDescent="0.25">
      <c r="C1118" s="5"/>
      <c r="D1118" s="15"/>
      <c r="E1118" s="4"/>
      <c r="F1118" s="5"/>
      <c r="G1118" s="4"/>
      <c r="H1118" s="5"/>
      <c r="I1118" s="5"/>
      <c r="K1118" s="5"/>
      <c r="L1118" s="5"/>
    </row>
    <row r="1119" spans="3:15" x14ac:dyDescent="0.25">
      <c r="C1119" s="5"/>
      <c r="D1119" s="15"/>
      <c r="E1119" s="4"/>
      <c r="F1119" s="5"/>
      <c r="G1119" s="4"/>
      <c r="H1119" s="5"/>
      <c r="I1119" s="5"/>
      <c r="K1119" s="5"/>
      <c r="L1119" s="5"/>
      <c r="O1119" s="5"/>
    </row>
    <row r="1120" spans="3:15" x14ac:dyDescent="0.25">
      <c r="C1120" s="5"/>
      <c r="D1120" s="15"/>
      <c r="E1120" s="4"/>
      <c r="F1120" s="5"/>
      <c r="G1120" s="4"/>
      <c r="H1120" s="5"/>
      <c r="I1120" s="5"/>
      <c r="K1120" s="5"/>
      <c r="L1120" s="5"/>
    </row>
    <row r="1121" spans="3:27" x14ac:dyDescent="0.25">
      <c r="C1121" s="5"/>
      <c r="D1121" s="15"/>
      <c r="E1121" s="4"/>
      <c r="F1121" s="5"/>
      <c r="G1121" s="4"/>
      <c r="H1121" s="5"/>
      <c r="I1121" s="5"/>
      <c r="K1121" s="5"/>
      <c r="L1121" s="5"/>
    </row>
    <row r="1122" spans="3:27" x14ac:dyDescent="0.25">
      <c r="C1122" s="5"/>
      <c r="D1122" s="15"/>
      <c r="E1122" s="4"/>
      <c r="F1122" s="5"/>
      <c r="G1122" s="4"/>
      <c r="H1122" s="5"/>
      <c r="I1122" s="5"/>
      <c r="K1122" s="5"/>
      <c r="L1122" s="5"/>
    </row>
    <row r="1123" spans="3:27" x14ac:dyDescent="0.25">
      <c r="C1123" s="5"/>
      <c r="D1123" s="15"/>
      <c r="E1123" s="4"/>
      <c r="F1123" s="5"/>
      <c r="G1123" s="4"/>
      <c r="H1123" s="5"/>
      <c r="I1123" s="5"/>
      <c r="K1123" s="5"/>
      <c r="L1123" s="5"/>
      <c r="O1123" s="5"/>
    </row>
    <row r="1124" spans="3:27" x14ac:dyDescent="0.25">
      <c r="C1124" s="5"/>
      <c r="D1124" s="15"/>
      <c r="E1124" s="4"/>
      <c r="F1124" s="5"/>
      <c r="G1124" s="4"/>
      <c r="H1124" s="5"/>
      <c r="I1124" s="5"/>
      <c r="K1124" s="5"/>
      <c r="L1124" s="5"/>
    </row>
    <row r="1125" spans="3:27" x14ac:dyDescent="0.25">
      <c r="C1125" s="5"/>
      <c r="D1125" s="15"/>
      <c r="E1125" s="4"/>
      <c r="F1125" s="5"/>
      <c r="G1125" s="4"/>
      <c r="H1125" s="5"/>
      <c r="I1125" s="5"/>
      <c r="K1125" s="5"/>
      <c r="L1125" s="5"/>
    </row>
    <row r="1126" spans="3:27" x14ac:dyDescent="0.25">
      <c r="C1126" s="5"/>
      <c r="D1126" s="15"/>
      <c r="E1126" s="4"/>
      <c r="F1126" s="5"/>
      <c r="G1126" s="4"/>
      <c r="H1126" s="5"/>
      <c r="I1126" s="5"/>
      <c r="K1126" s="5"/>
      <c r="L1126" s="5"/>
    </row>
    <row r="1127" spans="3:27" x14ac:dyDescent="0.25">
      <c r="C1127" s="5"/>
      <c r="D1127" s="15"/>
      <c r="E1127" s="4"/>
      <c r="F1127" s="5"/>
      <c r="G1127" s="4"/>
      <c r="H1127" s="5"/>
      <c r="I1127" s="5"/>
      <c r="K1127" s="5"/>
      <c r="L1127" s="5"/>
    </row>
    <row r="1128" spans="3:27" x14ac:dyDescent="0.25">
      <c r="C1128" s="5"/>
      <c r="D1128" s="15"/>
      <c r="E1128" s="4"/>
      <c r="F1128" s="5"/>
      <c r="G1128" s="4"/>
      <c r="H1128" s="5"/>
      <c r="I1128" s="5"/>
      <c r="K1128" s="5"/>
      <c r="L1128" s="5"/>
    </row>
    <row r="1129" spans="3:27" x14ac:dyDescent="0.25">
      <c r="C1129" s="5"/>
      <c r="D1129" s="15"/>
      <c r="E1129" s="4"/>
      <c r="F1129" s="5"/>
      <c r="G1129" s="4"/>
      <c r="H1129" s="5"/>
      <c r="I1129" s="5"/>
      <c r="K1129" s="5"/>
      <c r="L1129" s="5"/>
    </row>
    <row r="1130" spans="3:27" x14ac:dyDescent="0.25">
      <c r="C1130" s="5"/>
      <c r="D1130" s="15"/>
      <c r="E1130" s="4"/>
      <c r="F1130" s="5"/>
      <c r="G1130" s="4"/>
      <c r="H1130" s="5"/>
      <c r="I1130" s="5"/>
      <c r="K1130" s="5"/>
      <c r="L1130" s="5"/>
    </row>
    <row r="1131" spans="3:27" x14ac:dyDescent="0.25">
      <c r="C1131" s="5"/>
      <c r="D1131" s="15"/>
      <c r="E1131" s="4"/>
      <c r="F1131" s="5"/>
      <c r="G1131" s="4"/>
      <c r="H1131" s="5"/>
      <c r="I1131" s="5"/>
      <c r="K1131" s="5"/>
      <c r="L1131" s="5"/>
    </row>
    <row r="1132" spans="3:27" x14ac:dyDescent="0.25">
      <c r="C1132" s="5"/>
      <c r="D1132" s="15"/>
      <c r="E1132" s="4"/>
      <c r="F1132" s="5"/>
      <c r="G1132" s="4"/>
      <c r="H1132" s="5"/>
      <c r="I1132" s="5"/>
      <c r="L1132" s="5"/>
    </row>
    <row r="1133" spans="3:27" x14ac:dyDescent="0.25">
      <c r="C1133" s="5"/>
      <c r="D1133" s="15"/>
      <c r="E1133" s="4"/>
      <c r="F1133" s="5"/>
      <c r="G1133" s="4"/>
      <c r="H1133" s="5"/>
      <c r="I1133" s="5"/>
      <c r="K1133" s="5"/>
      <c r="L1133" s="5"/>
      <c r="M1133" s="5"/>
      <c r="AA1133" s="5"/>
    </row>
    <row r="1134" spans="3:27" x14ac:dyDescent="0.25">
      <c r="C1134" s="5"/>
      <c r="D1134" s="15"/>
      <c r="E1134" s="4"/>
      <c r="F1134" s="5"/>
      <c r="G1134" s="4"/>
      <c r="H1134" s="5"/>
      <c r="I1134" s="5"/>
      <c r="K1134" s="5"/>
      <c r="L1134" s="5"/>
    </row>
    <row r="1135" spans="3:27" x14ac:dyDescent="0.25">
      <c r="C1135" s="5"/>
      <c r="D1135" s="15"/>
      <c r="E1135" s="4"/>
      <c r="F1135" s="5"/>
      <c r="G1135" s="4"/>
      <c r="H1135" s="5"/>
      <c r="I1135" s="5"/>
      <c r="K1135" s="5"/>
      <c r="L1135" s="5"/>
    </row>
    <row r="1136" spans="3:27" x14ac:dyDescent="0.25">
      <c r="C1136" s="5"/>
      <c r="D1136" s="15"/>
      <c r="E1136" s="4"/>
      <c r="F1136" s="5"/>
      <c r="G1136" s="4"/>
      <c r="H1136" s="5"/>
      <c r="I1136" s="5"/>
      <c r="K1136" s="5"/>
      <c r="L1136" s="5"/>
    </row>
    <row r="1137" spans="3:12" x14ac:dyDescent="0.25">
      <c r="C1137" s="5"/>
      <c r="D1137" s="15"/>
      <c r="E1137" s="4"/>
      <c r="F1137" s="5"/>
      <c r="G1137" s="4"/>
      <c r="H1137" s="5"/>
      <c r="I1137" s="5"/>
      <c r="K1137" s="5"/>
      <c r="L1137" s="5"/>
    </row>
    <row r="1138" spans="3:12" x14ac:dyDescent="0.25">
      <c r="C1138" s="5"/>
      <c r="D1138" s="15"/>
      <c r="E1138" s="4"/>
      <c r="F1138" s="5"/>
      <c r="G1138" s="4"/>
      <c r="H1138" s="5"/>
      <c r="I1138" s="5"/>
      <c r="K1138" s="5"/>
      <c r="L1138" s="5"/>
    </row>
    <row r="1139" spans="3:12" x14ac:dyDescent="0.25">
      <c r="C1139" s="5"/>
      <c r="D1139" s="15"/>
      <c r="E1139" s="4"/>
      <c r="F1139" s="5"/>
      <c r="G1139" s="4"/>
      <c r="H1139" s="5"/>
      <c r="I1139" s="5"/>
      <c r="K1139" s="5"/>
      <c r="L1139" s="5"/>
    </row>
    <row r="1140" spans="3:12" x14ac:dyDescent="0.25">
      <c r="C1140" s="5"/>
      <c r="D1140" s="15"/>
      <c r="E1140" s="4"/>
      <c r="F1140" s="5"/>
      <c r="G1140" s="4"/>
      <c r="H1140" s="5"/>
      <c r="I1140" s="5"/>
      <c r="K1140" s="5"/>
      <c r="L1140" s="5"/>
    </row>
    <row r="1141" spans="3:12" x14ac:dyDescent="0.25">
      <c r="C1141" s="5"/>
      <c r="D1141" s="15"/>
      <c r="E1141" s="4"/>
      <c r="F1141" s="5"/>
      <c r="G1141" s="4"/>
      <c r="H1141" s="5"/>
      <c r="I1141" s="5"/>
      <c r="K1141" s="5"/>
      <c r="L1141" s="5"/>
    </row>
    <row r="1142" spans="3:12" x14ac:dyDescent="0.25">
      <c r="C1142" s="5"/>
      <c r="D1142" s="15"/>
      <c r="E1142" s="4"/>
      <c r="F1142" s="5"/>
      <c r="G1142" s="4"/>
      <c r="H1142" s="5"/>
      <c r="I1142" s="5"/>
      <c r="K1142" s="5"/>
      <c r="L1142" s="5"/>
    </row>
    <row r="1143" spans="3:12" x14ac:dyDescent="0.25">
      <c r="C1143" s="5"/>
      <c r="D1143" s="15"/>
      <c r="E1143" s="4"/>
      <c r="F1143" s="5"/>
      <c r="G1143" s="4"/>
      <c r="H1143" s="5"/>
      <c r="I1143" s="5"/>
      <c r="K1143" s="5"/>
      <c r="L1143" s="5"/>
    </row>
    <row r="1144" spans="3:12" x14ac:dyDescent="0.25">
      <c r="C1144" s="5"/>
      <c r="D1144" s="15"/>
      <c r="E1144" s="4"/>
      <c r="F1144" s="5"/>
      <c r="G1144" s="4"/>
      <c r="H1144" s="5"/>
      <c r="I1144" s="5"/>
      <c r="K1144" s="5"/>
      <c r="L1144" s="5"/>
    </row>
    <row r="1145" spans="3:12" x14ac:dyDescent="0.25">
      <c r="C1145" s="5"/>
      <c r="D1145" s="15"/>
      <c r="E1145" s="4"/>
      <c r="F1145" s="5"/>
      <c r="G1145" s="4"/>
      <c r="H1145" s="5"/>
      <c r="I1145" s="5"/>
      <c r="K1145" s="5"/>
      <c r="L1145" s="5"/>
    </row>
    <row r="1146" spans="3:12" x14ac:dyDescent="0.25">
      <c r="C1146" s="5"/>
      <c r="D1146" s="15"/>
      <c r="E1146" s="4"/>
      <c r="F1146" s="5"/>
      <c r="G1146" s="4"/>
      <c r="H1146" s="5"/>
      <c r="I1146" s="5"/>
      <c r="K1146" s="5"/>
      <c r="L1146" s="5"/>
    </row>
    <row r="1147" spans="3:12" x14ac:dyDescent="0.25">
      <c r="C1147" s="5"/>
      <c r="D1147" s="15"/>
      <c r="E1147" s="4"/>
      <c r="F1147" s="5"/>
      <c r="G1147" s="4"/>
      <c r="H1147" s="5"/>
      <c r="I1147" s="5"/>
      <c r="K1147" s="5"/>
      <c r="L1147" s="5"/>
    </row>
    <row r="1148" spans="3:12" x14ac:dyDescent="0.25">
      <c r="C1148" s="5"/>
      <c r="D1148" s="15"/>
      <c r="E1148" s="4"/>
      <c r="F1148" s="5"/>
      <c r="G1148" s="4"/>
      <c r="H1148" s="5"/>
      <c r="I1148" s="5"/>
      <c r="K1148" s="5"/>
      <c r="L1148" s="5"/>
    </row>
    <row r="1149" spans="3:12" x14ac:dyDescent="0.25">
      <c r="C1149" s="5"/>
      <c r="D1149" s="15"/>
      <c r="E1149" s="4"/>
      <c r="F1149" s="5"/>
      <c r="G1149" s="4"/>
      <c r="H1149" s="5"/>
      <c r="I1149" s="5"/>
      <c r="K1149" s="5"/>
      <c r="L1149" s="5"/>
    </row>
    <row r="1150" spans="3:12" x14ac:dyDescent="0.25">
      <c r="C1150" s="5"/>
      <c r="D1150" s="15"/>
      <c r="E1150" s="4"/>
      <c r="F1150" s="5"/>
      <c r="G1150" s="4"/>
      <c r="H1150" s="5"/>
      <c r="I1150" s="5"/>
      <c r="K1150" s="5"/>
      <c r="L1150" s="5"/>
    </row>
    <row r="1151" spans="3:12" x14ac:dyDescent="0.25">
      <c r="C1151" s="5"/>
      <c r="D1151" s="15"/>
      <c r="E1151" s="4"/>
      <c r="F1151" s="5"/>
      <c r="G1151" s="4"/>
      <c r="H1151" s="5"/>
      <c r="I1151" s="5"/>
      <c r="K1151" s="5"/>
      <c r="L1151" s="5"/>
    </row>
    <row r="1152" spans="3:12" x14ac:dyDescent="0.25">
      <c r="C1152" s="5"/>
      <c r="D1152" s="15"/>
      <c r="E1152" s="4"/>
      <c r="F1152" s="5"/>
      <c r="G1152" s="4"/>
      <c r="H1152" s="5"/>
      <c r="I1152" s="5"/>
      <c r="K1152" s="5"/>
      <c r="L1152" s="5"/>
    </row>
    <row r="1153" spans="3:15" x14ac:dyDescent="0.25">
      <c r="C1153" s="5"/>
      <c r="D1153" s="15"/>
      <c r="E1153" s="4"/>
      <c r="F1153" s="5"/>
      <c r="G1153" s="4"/>
      <c r="H1153" s="5"/>
      <c r="I1153" s="5"/>
      <c r="K1153" s="5"/>
      <c r="L1153" s="5"/>
    </row>
    <row r="1154" spans="3:15" x14ac:dyDescent="0.25">
      <c r="C1154" s="5"/>
      <c r="D1154" s="15"/>
      <c r="E1154" s="4"/>
      <c r="F1154" s="5"/>
      <c r="G1154" s="4"/>
      <c r="H1154" s="5"/>
      <c r="I1154" s="5"/>
      <c r="K1154" s="5"/>
      <c r="L1154" s="5"/>
    </row>
    <row r="1155" spans="3:15" x14ac:dyDescent="0.25">
      <c r="C1155" s="5"/>
      <c r="D1155" s="15"/>
      <c r="E1155" s="4"/>
      <c r="F1155" s="5"/>
      <c r="G1155" s="4"/>
      <c r="H1155" s="5"/>
      <c r="I1155" s="5"/>
      <c r="K1155" s="5"/>
      <c r="L1155" s="5"/>
    </row>
    <row r="1156" spans="3:15" x14ac:dyDescent="0.25">
      <c r="C1156" s="5"/>
      <c r="D1156" s="15"/>
      <c r="E1156" s="4"/>
      <c r="F1156" s="5"/>
      <c r="G1156" s="4"/>
      <c r="H1156" s="5"/>
      <c r="I1156" s="5"/>
      <c r="K1156" s="5"/>
      <c r="L1156" s="5"/>
    </row>
    <row r="1157" spans="3:15" x14ac:dyDescent="0.25">
      <c r="C1157" s="5"/>
      <c r="D1157" s="15"/>
      <c r="E1157" s="4"/>
      <c r="F1157" s="5"/>
      <c r="G1157" s="4"/>
      <c r="H1157" s="5"/>
      <c r="I1157" s="5"/>
      <c r="K1157" s="5"/>
      <c r="L1157" s="5"/>
    </row>
    <row r="1158" spans="3:15" x14ac:dyDescent="0.25">
      <c r="C1158" s="5"/>
      <c r="D1158" s="15"/>
      <c r="E1158" s="4"/>
      <c r="F1158" s="5"/>
      <c r="G1158" s="4"/>
      <c r="H1158" s="5"/>
      <c r="I1158" s="5"/>
      <c r="K1158" s="5"/>
      <c r="L1158" s="5"/>
    </row>
    <row r="1159" spans="3:15" x14ac:dyDescent="0.25">
      <c r="C1159" s="5"/>
      <c r="D1159" s="15"/>
      <c r="E1159" s="4"/>
      <c r="F1159" s="5"/>
      <c r="G1159" s="4"/>
      <c r="H1159" s="5"/>
      <c r="I1159" s="5"/>
      <c r="K1159" s="5"/>
      <c r="L1159" s="5"/>
    </row>
    <row r="1160" spans="3:15" x14ac:dyDescent="0.25">
      <c r="C1160" s="5"/>
      <c r="D1160" s="15"/>
      <c r="E1160" s="4"/>
      <c r="F1160" s="5"/>
      <c r="G1160" s="4"/>
      <c r="H1160" s="5"/>
      <c r="I1160" s="5"/>
      <c r="K1160" s="5"/>
      <c r="O1160" s="5"/>
    </row>
    <row r="1161" spans="3:15" x14ac:dyDescent="0.25">
      <c r="C1161" s="5"/>
      <c r="D1161" s="15"/>
      <c r="E1161" s="4"/>
      <c r="F1161" s="5"/>
      <c r="G1161" s="4"/>
      <c r="H1161" s="5"/>
      <c r="I1161" s="5"/>
    </row>
    <row r="1162" spans="3:15" x14ac:dyDescent="0.25">
      <c r="C1162" s="5"/>
      <c r="D1162" s="15"/>
      <c r="E1162" s="4"/>
      <c r="F1162" s="5"/>
      <c r="G1162" s="4"/>
      <c r="H1162" s="5"/>
      <c r="I1162" s="5"/>
    </row>
    <row r="1163" spans="3:15" x14ac:dyDescent="0.25">
      <c r="C1163" s="5"/>
      <c r="D1163" s="15"/>
      <c r="E1163" s="4"/>
      <c r="F1163" s="5"/>
      <c r="G1163" s="4"/>
      <c r="H1163" s="5"/>
      <c r="I1163" s="5"/>
    </row>
    <row r="1164" spans="3:15" x14ac:dyDescent="0.25">
      <c r="C1164" s="5"/>
      <c r="D1164" s="15"/>
      <c r="E1164" s="4"/>
      <c r="F1164" s="5"/>
      <c r="G1164" s="4"/>
      <c r="H1164" s="5"/>
      <c r="I1164" s="5"/>
    </row>
    <row r="1165" spans="3:15" x14ac:dyDescent="0.25">
      <c r="C1165" s="5"/>
      <c r="D1165" s="15"/>
      <c r="E1165" s="4"/>
      <c r="F1165" s="5"/>
      <c r="G1165" s="4"/>
      <c r="H1165" s="5"/>
      <c r="I1165" s="5"/>
    </row>
    <row r="1166" spans="3:15" x14ac:dyDescent="0.25">
      <c r="C1166" s="5"/>
      <c r="D1166" s="15"/>
      <c r="E1166" s="4"/>
      <c r="F1166" s="5"/>
      <c r="G1166" s="4"/>
      <c r="H1166" s="5"/>
      <c r="I1166" s="5"/>
    </row>
    <row r="1167" spans="3:15" x14ac:dyDescent="0.25">
      <c r="C1167" s="5"/>
      <c r="D1167" s="15"/>
      <c r="E1167" s="4"/>
      <c r="F1167" s="5"/>
      <c r="G1167" s="4"/>
      <c r="H1167" s="5"/>
      <c r="I1167" s="5"/>
    </row>
    <row r="1168" spans="3:15" x14ac:dyDescent="0.25">
      <c r="C1168" s="5"/>
      <c r="D1168" s="15"/>
      <c r="E1168" s="4"/>
      <c r="F1168" s="5"/>
      <c r="G1168" s="4"/>
      <c r="H1168" s="5"/>
      <c r="I1168" s="5"/>
    </row>
    <row r="1169" spans="3:9" x14ac:dyDescent="0.25">
      <c r="C1169" s="5"/>
      <c r="D1169" s="15"/>
      <c r="E1169" s="4"/>
      <c r="F1169" s="5"/>
      <c r="G1169" s="4"/>
      <c r="H1169" s="5"/>
      <c r="I1169" s="5"/>
    </row>
    <row r="1170" spans="3:9" x14ac:dyDescent="0.25">
      <c r="C1170" s="5"/>
      <c r="D1170" s="15"/>
      <c r="E1170" s="4"/>
      <c r="F1170" s="5"/>
      <c r="G1170" s="4"/>
      <c r="H1170" s="5"/>
      <c r="I1170" s="5"/>
    </row>
    <row r="1171" spans="3:9" x14ac:dyDescent="0.25">
      <c r="C1171" s="5"/>
      <c r="D1171" s="15"/>
      <c r="E1171" s="4"/>
      <c r="F1171" s="5"/>
      <c r="G1171" s="4"/>
      <c r="H1171" s="5"/>
      <c r="I1171" s="5"/>
    </row>
    <row r="1172" spans="3:9" x14ac:dyDescent="0.25">
      <c r="C1172" s="5"/>
      <c r="D1172" s="15"/>
      <c r="E1172" s="4"/>
      <c r="F1172" s="5"/>
      <c r="G1172" s="4"/>
      <c r="H1172" s="5"/>
      <c r="I1172" s="5"/>
    </row>
    <row r="1173" spans="3:9" x14ac:dyDescent="0.25">
      <c r="C1173" s="5"/>
      <c r="D1173" s="15"/>
      <c r="E1173" s="4"/>
      <c r="F1173" s="5"/>
      <c r="G1173" s="4"/>
      <c r="H1173" s="5"/>
      <c r="I1173" s="5"/>
    </row>
    <row r="1174" spans="3:9" x14ac:dyDescent="0.25">
      <c r="C1174" s="5"/>
      <c r="D1174" s="15"/>
      <c r="E1174" s="4"/>
      <c r="F1174" s="5"/>
      <c r="G1174" s="4"/>
      <c r="H1174" s="5"/>
      <c r="I1174" s="5"/>
    </row>
    <row r="1175" spans="3:9" x14ac:dyDescent="0.25">
      <c r="C1175" s="5"/>
      <c r="D1175" s="15"/>
      <c r="E1175" s="4"/>
      <c r="F1175" s="5"/>
      <c r="G1175" s="4"/>
      <c r="H1175" s="5"/>
      <c r="I1175" s="5"/>
    </row>
    <row r="1176" spans="3:9" x14ac:dyDescent="0.25">
      <c r="C1176" s="5"/>
      <c r="D1176" s="15"/>
      <c r="E1176" s="4"/>
      <c r="F1176" s="5"/>
      <c r="G1176" s="4"/>
      <c r="H1176" s="5"/>
      <c r="I1176" s="5"/>
    </row>
    <row r="1177" spans="3:9" x14ac:dyDescent="0.25">
      <c r="C1177" s="5"/>
      <c r="D1177" s="15"/>
      <c r="E1177" s="4"/>
      <c r="F1177" s="5"/>
      <c r="G1177" s="4"/>
      <c r="H1177" s="5"/>
      <c r="I1177" s="5"/>
    </row>
    <row r="1178" spans="3:9" x14ac:dyDescent="0.25">
      <c r="C1178" s="5"/>
      <c r="D1178" s="15"/>
      <c r="E1178" s="4"/>
      <c r="F1178" s="5"/>
      <c r="G1178" s="4"/>
      <c r="H1178" s="5"/>
      <c r="I1178" s="5"/>
    </row>
    <row r="1179" spans="3:9" x14ac:dyDescent="0.25">
      <c r="C1179" s="5"/>
      <c r="D1179" s="15"/>
      <c r="E1179" s="4"/>
      <c r="F1179" s="5"/>
      <c r="G1179" s="4"/>
      <c r="H1179" s="5"/>
      <c r="I1179" s="5"/>
    </row>
    <row r="1180" spans="3:9" x14ac:dyDescent="0.25">
      <c r="C1180" s="5"/>
      <c r="D1180" s="15"/>
      <c r="E1180" s="4"/>
      <c r="F1180" s="5"/>
      <c r="G1180" s="4"/>
      <c r="H1180" s="5"/>
      <c r="I1180" s="5"/>
    </row>
    <row r="1181" spans="3:9" x14ac:dyDescent="0.25">
      <c r="C1181" s="5"/>
      <c r="D1181" s="15"/>
      <c r="E1181" s="4"/>
      <c r="F1181" s="5"/>
      <c r="G1181" s="4"/>
      <c r="H1181" s="5"/>
      <c r="I1181" s="5"/>
    </row>
    <row r="1182" spans="3:9" x14ac:dyDescent="0.25">
      <c r="C1182" s="5"/>
      <c r="D1182" s="15"/>
      <c r="E1182" s="4"/>
      <c r="F1182" s="5"/>
      <c r="G1182" s="4"/>
      <c r="H1182" s="5"/>
      <c r="I1182" s="5"/>
    </row>
    <row r="1183" spans="3:9" x14ac:dyDescent="0.25">
      <c r="C1183" s="5"/>
      <c r="D1183" s="15"/>
      <c r="E1183" s="4"/>
      <c r="F1183" s="5"/>
      <c r="G1183" s="4"/>
      <c r="H1183" s="5"/>
      <c r="I1183" s="5"/>
    </row>
    <row r="1184" spans="3:9" x14ac:dyDescent="0.25">
      <c r="C1184" s="5"/>
      <c r="D1184" s="15"/>
      <c r="E1184" s="4"/>
      <c r="F1184" s="5"/>
      <c r="G1184" s="4"/>
      <c r="H1184" s="5"/>
      <c r="I1184" s="5"/>
    </row>
    <row r="1185" spans="3:9" x14ac:dyDescent="0.25">
      <c r="C1185" s="5"/>
      <c r="D1185" s="15"/>
      <c r="E1185" s="4"/>
      <c r="F1185" s="5"/>
      <c r="G1185" s="4"/>
      <c r="H1185" s="5"/>
      <c r="I1185" s="5"/>
    </row>
    <row r="1186" spans="3:9" x14ac:dyDescent="0.25">
      <c r="C1186" s="5"/>
      <c r="D1186" s="15"/>
      <c r="E1186" s="4"/>
      <c r="F1186" s="5"/>
      <c r="G1186" s="4"/>
      <c r="H1186" s="5"/>
      <c r="I1186" s="5"/>
    </row>
    <row r="1187" spans="3:9" x14ac:dyDescent="0.25">
      <c r="C1187" s="5"/>
      <c r="D1187" s="15"/>
      <c r="E1187" s="4"/>
      <c r="F1187" s="5"/>
      <c r="G1187" s="4"/>
      <c r="H1187" s="5"/>
      <c r="I1187" s="5"/>
    </row>
    <row r="1188" spans="3:9" x14ac:dyDescent="0.25">
      <c r="C1188" s="5"/>
      <c r="D1188" s="15"/>
      <c r="E1188" s="4"/>
      <c r="F1188" s="5"/>
      <c r="G1188" s="4"/>
      <c r="H1188" s="5"/>
      <c r="I1188" s="5"/>
    </row>
    <row r="1189" spans="3:9" x14ac:dyDescent="0.25">
      <c r="C1189" s="5"/>
      <c r="D1189" s="15"/>
      <c r="E1189" s="4"/>
      <c r="F1189" s="5"/>
      <c r="G1189" s="4"/>
      <c r="H1189" s="5"/>
      <c r="I1189" s="5"/>
    </row>
    <row r="1190" spans="3:9" x14ac:dyDescent="0.25">
      <c r="C1190" s="5"/>
      <c r="D1190" s="15"/>
      <c r="E1190" s="4"/>
      <c r="F1190" s="5"/>
      <c r="G1190" s="4"/>
      <c r="H1190" s="5"/>
      <c r="I1190" s="5"/>
    </row>
    <row r="1191" spans="3:9" x14ac:dyDescent="0.25">
      <c r="C1191" s="5"/>
      <c r="D1191" s="15"/>
      <c r="E1191" s="4"/>
      <c r="F1191" s="5"/>
      <c r="G1191" s="4"/>
      <c r="H1191" s="5"/>
      <c r="I1191" s="5"/>
    </row>
    <row r="1192" spans="3:9" x14ac:dyDescent="0.25">
      <c r="C1192" s="5"/>
      <c r="D1192" s="15"/>
      <c r="E1192" s="4"/>
      <c r="F1192" s="5"/>
      <c r="G1192" s="4"/>
      <c r="H1192" s="5"/>
      <c r="I1192" s="5"/>
    </row>
    <row r="1193" spans="3:9" x14ac:dyDescent="0.25">
      <c r="C1193" s="5"/>
      <c r="D1193" s="15"/>
      <c r="E1193" s="4"/>
      <c r="F1193" s="5"/>
      <c r="G1193" s="4"/>
      <c r="H1193" s="5"/>
      <c r="I1193" s="5"/>
    </row>
    <row r="1194" spans="3:9" x14ac:dyDescent="0.25">
      <c r="C1194" s="5"/>
      <c r="D1194" s="15"/>
      <c r="E1194" s="4"/>
      <c r="F1194" s="5"/>
      <c r="G1194" s="4"/>
      <c r="H1194" s="5"/>
      <c r="I1194" s="5"/>
    </row>
    <row r="1195" spans="3:9" x14ac:dyDescent="0.25">
      <c r="C1195" s="5"/>
      <c r="D1195" s="15"/>
      <c r="E1195" s="4"/>
      <c r="F1195" s="5"/>
      <c r="G1195" s="4"/>
      <c r="H1195" s="5"/>
      <c r="I1195" s="5"/>
    </row>
    <row r="1196" spans="3:9" x14ac:dyDescent="0.25">
      <c r="C1196" s="5"/>
      <c r="D1196" s="15"/>
      <c r="E1196" s="4"/>
      <c r="F1196" s="5"/>
      <c r="G1196" s="4"/>
      <c r="H1196" s="5"/>
      <c r="I1196" s="5"/>
    </row>
    <row r="1197" spans="3:9" x14ac:dyDescent="0.25">
      <c r="C1197" s="5"/>
      <c r="D1197" s="15"/>
      <c r="E1197" s="4"/>
      <c r="F1197" s="5"/>
      <c r="G1197" s="4"/>
      <c r="H1197" s="5"/>
      <c r="I1197" s="5"/>
    </row>
    <row r="1198" spans="3:9" x14ac:dyDescent="0.25">
      <c r="C1198" s="5"/>
      <c r="D1198" s="15"/>
      <c r="E1198" s="4"/>
      <c r="F1198" s="5"/>
      <c r="G1198" s="4"/>
      <c r="H1198" s="5"/>
      <c r="I1198" s="5"/>
    </row>
    <row r="1199" spans="3:9" x14ac:dyDescent="0.25">
      <c r="C1199" s="5"/>
      <c r="D1199" s="15"/>
      <c r="E1199" s="4"/>
      <c r="F1199" s="5"/>
      <c r="G1199" s="4"/>
      <c r="H1199" s="5"/>
      <c r="I1199" s="5"/>
    </row>
    <row r="1200" spans="3:9" x14ac:dyDescent="0.25">
      <c r="C1200" s="5"/>
      <c r="D1200" s="15"/>
      <c r="E1200" s="4"/>
      <c r="F1200" s="5"/>
      <c r="G1200" s="4"/>
      <c r="H1200" s="5"/>
      <c r="I1200" s="5"/>
    </row>
    <row r="1201" spans="3:9" x14ac:dyDescent="0.25">
      <c r="C1201" s="5"/>
      <c r="D1201" s="15"/>
      <c r="E1201" s="4"/>
      <c r="F1201" s="5"/>
      <c r="G1201" s="4"/>
      <c r="H1201" s="5"/>
      <c r="I1201" s="5"/>
    </row>
    <row r="1202" spans="3:9" x14ac:dyDescent="0.25">
      <c r="C1202" s="5"/>
      <c r="D1202" s="15"/>
      <c r="E1202" s="4"/>
      <c r="F1202" s="5"/>
      <c r="G1202" s="4"/>
      <c r="H1202" s="5"/>
      <c r="I1202" s="5"/>
    </row>
    <row r="1203" spans="3:9" x14ac:dyDescent="0.25">
      <c r="C1203" s="5"/>
      <c r="D1203" s="15"/>
      <c r="E1203" s="4"/>
      <c r="F1203" s="5"/>
      <c r="G1203" s="4"/>
      <c r="H1203" s="5"/>
      <c r="I1203" s="5"/>
    </row>
    <row r="1204" spans="3:9" x14ac:dyDescent="0.25">
      <c r="C1204" s="5"/>
      <c r="D1204" s="15"/>
      <c r="E1204" s="4"/>
      <c r="F1204" s="5"/>
      <c r="G1204" s="4"/>
      <c r="H1204" s="5"/>
      <c r="I1204" s="5"/>
    </row>
    <row r="1205" spans="3:9" x14ac:dyDescent="0.25">
      <c r="C1205" s="5"/>
      <c r="D1205" s="15"/>
      <c r="E1205" s="4"/>
      <c r="F1205" s="5"/>
      <c r="G1205" s="4"/>
      <c r="H1205" s="5"/>
      <c r="I1205" s="5"/>
    </row>
    <row r="1206" spans="3:9" x14ac:dyDescent="0.25">
      <c r="C1206" s="5"/>
      <c r="D1206" s="15"/>
      <c r="E1206" s="4"/>
      <c r="F1206" s="5"/>
      <c r="G1206" s="4"/>
      <c r="H1206" s="5"/>
      <c r="I1206" s="5"/>
    </row>
    <row r="1207" spans="3:9" x14ac:dyDescent="0.25">
      <c r="C1207" s="5"/>
      <c r="D1207" s="15"/>
      <c r="E1207" s="4"/>
      <c r="F1207" s="5"/>
      <c r="G1207" s="4"/>
      <c r="H1207" s="5"/>
      <c r="I1207" s="5"/>
    </row>
    <row r="1208" spans="3:9" x14ac:dyDescent="0.25">
      <c r="C1208" s="5"/>
      <c r="D1208" s="15"/>
      <c r="E1208" s="4"/>
      <c r="F1208" s="5"/>
      <c r="G1208" s="4"/>
      <c r="H1208" s="5"/>
      <c r="I1208" s="5"/>
    </row>
    <row r="1209" spans="3:9" x14ac:dyDescent="0.25">
      <c r="C1209" s="5"/>
      <c r="D1209" s="15"/>
      <c r="E1209" s="4"/>
      <c r="F1209" s="5"/>
      <c r="G1209" s="4"/>
      <c r="H1209" s="5"/>
      <c r="I1209" s="5"/>
    </row>
    <row r="1210" spans="3:9" x14ac:dyDescent="0.25">
      <c r="C1210" s="5"/>
      <c r="D1210" s="15"/>
      <c r="E1210" s="4"/>
      <c r="F1210" s="5"/>
      <c r="G1210" s="4"/>
      <c r="H1210" s="5"/>
      <c r="I1210" s="5"/>
    </row>
    <row r="1211" spans="3:9" x14ac:dyDescent="0.25">
      <c r="C1211" s="5"/>
      <c r="D1211" s="15"/>
      <c r="E1211" s="4"/>
      <c r="F1211" s="5"/>
      <c r="G1211" s="4"/>
      <c r="H1211" s="5"/>
      <c r="I1211" s="5"/>
    </row>
    <row r="1212" spans="3:9" x14ac:dyDescent="0.25">
      <c r="C1212" s="5"/>
      <c r="D1212" s="15"/>
      <c r="E1212" s="4"/>
      <c r="F1212" s="5"/>
      <c r="G1212" s="4"/>
      <c r="H1212" s="5"/>
      <c r="I1212" s="5"/>
    </row>
    <row r="1213" spans="3:9" x14ac:dyDescent="0.25">
      <c r="C1213" s="5"/>
      <c r="D1213" s="15"/>
      <c r="E1213" s="4"/>
      <c r="F1213" s="5"/>
      <c r="G1213" s="4"/>
      <c r="H1213" s="5"/>
      <c r="I1213" s="5"/>
    </row>
    <row r="1214" spans="3:9" x14ac:dyDescent="0.25">
      <c r="C1214" s="5"/>
      <c r="D1214" s="15"/>
      <c r="E1214" s="4"/>
      <c r="F1214" s="5"/>
      <c r="G1214" s="4"/>
      <c r="H1214" s="5"/>
      <c r="I1214" s="5"/>
    </row>
    <row r="1215" spans="3:9" x14ac:dyDescent="0.25">
      <c r="C1215" s="5"/>
      <c r="D1215" s="15"/>
      <c r="E1215" s="4"/>
      <c r="F1215" s="5"/>
      <c r="G1215" s="4"/>
      <c r="H1215" s="5"/>
      <c r="I1215" s="5"/>
    </row>
    <row r="1216" spans="3:9" x14ac:dyDescent="0.25">
      <c r="C1216" s="5"/>
      <c r="D1216" s="15"/>
      <c r="E1216" s="4"/>
      <c r="F1216" s="5"/>
      <c r="G1216" s="4"/>
      <c r="H1216" s="5"/>
      <c r="I1216" s="5"/>
    </row>
    <row r="1217" spans="3:9" x14ac:dyDescent="0.25">
      <c r="C1217" s="5"/>
      <c r="D1217" s="15"/>
      <c r="E1217" s="4"/>
      <c r="F1217" s="5"/>
      <c r="G1217" s="4"/>
      <c r="H1217" s="5"/>
      <c r="I1217" s="5"/>
    </row>
    <row r="1218" spans="3:9" x14ac:dyDescent="0.25">
      <c r="C1218" s="5"/>
      <c r="D1218" s="15"/>
      <c r="E1218" s="4"/>
      <c r="F1218" s="5"/>
      <c r="G1218" s="4"/>
      <c r="H1218" s="5"/>
      <c r="I1218" s="5"/>
    </row>
    <row r="1219" spans="3:9" x14ac:dyDescent="0.25">
      <c r="C1219" s="5"/>
      <c r="D1219" s="15"/>
      <c r="E1219" s="4"/>
      <c r="F1219" s="5"/>
      <c r="G1219" s="4"/>
      <c r="H1219" s="5"/>
      <c r="I1219" s="5"/>
    </row>
    <row r="1220" spans="3:9" x14ac:dyDescent="0.25">
      <c r="C1220" s="5"/>
      <c r="D1220" s="15"/>
      <c r="E1220" s="4"/>
      <c r="F1220" s="5"/>
      <c r="G1220" s="4"/>
      <c r="H1220" s="5"/>
      <c r="I1220" s="5"/>
    </row>
    <row r="1221" spans="3:9" x14ac:dyDescent="0.25">
      <c r="C1221" s="5"/>
      <c r="D1221" s="15"/>
      <c r="E1221" s="4"/>
      <c r="F1221" s="5"/>
      <c r="G1221" s="4"/>
      <c r="H1221" s="5"/>
      <c r="I1221" s="5"/>
    </row>
    <row r="1222" spans="3:9" x14ac:dyDescent="0.25">
      <c r="C1222" s="5"/>
      <c r="D1222" s="15"/>
      <c r="E1222" s="4"/>
      <c r="F1222" s="5"/>
      <c r="G1222" s="4"/>
      <c r="H1222" s="5"/>
      <c r="I1222" s="5"/>
    </row>
    <row r="1223" spans="3:9" x14ac:dyDescent="0.25">
      <c r="C1223" s="5"/>
      <c r="D1223" s="15"/>
      <c r="E1223" s="4"/>
      <c r="F1223" s="5"/>
      <c r="G1223" s="4"/>
      <c r="H1223" s="5"/>
      <c r="I1223" s="5"/>
    </row>
    <row r="1224" spans="3:9" x14ac:dyDescent="0.25">
      <c r="C1224" s="5"/>
      <c r="D1224" s="15"/>
      <c r="E1224" s="4"/>
      <c r="F1224" s="5"/>
      <c r="G1224" s="4"/>
      <c r="H1224" s="5"/>
      <c r="I1224" s="5"/>
    </row>
    <row r="1225" spans="3:9" x14ac:dyDescent="0.25">
      <c r="C1225" s="5"/>
      <c r="D1225" s="15"/>
      <c r="E1225" s="4"/>
      <c r="F1225" s="5"/>
      <c r="G1225" s="4"/>
      <c r="H1225" s="5"/>
      <c r="I1225" s="5"/>
    </row>
    <row r="1226" spans="3:9" x14ac:dyDescent="0.25">
      <c r="C1226" s="5"/>
      <c r="D1226" s="15"/>
      <c r="E1226" s="4"/>
      <c r="F1226" s="5"/>
      <c r="G1226" s="4"/>
      <c r="H1226" s="5"/>
      <c r="I1226" s="5"/>
    </row>
    <row r="1227" spans="3:9" x14ac:dyDescent="0.25">
      <c r="C1227" s="5"/>
      <c r="F1227" s="5"/>
      <c r="G1227" s="5"/>
      <c r="H1227" s="5"/>
      <c r="I1227" s="5"/>
    </row>
    <row r="1228" spans="3:9" x14ac:dyDescent="0.25">
      <c r="C1228" s="5"/>
      <c r="F1228" s="5"/>
      <c r="G1228" s="5"/>
      <c r="H1228" s="5"/>
      <c r="I1228" s="5"/>
    </row>
    <row r="1229" spans="3:9" x14ac:dyDescent="0.25">
      <c r="C1229" s="5"/>
      <c r="F1229" s="5"/>
      <c r="G1229" s="5"/>
      <c r="H1229" s="5"/>
      <c r="I1229" s="5"/>
    </row>
    <row r="1230" spans="3:9" x14ac:dyDescent="0.25">
      <c r="C1230" s="5"/>
      <c r="F1230" s="5"/>
      <c r="G1230" s="5"/>
      <c r="H1230" s="5"/>
      <c r="I1230" s="5"/>
    </row>
    <row r="1231" spans="3:9" x14ac:dyDescent="0.25">
      <c r="C1231" s="5"/>
      <c r="F1231" s="5"/>
      <c r="G1231" s="5"/>
      <c r="H1231" s="5"/>
      <c r="I1231" s="5"/>
    </row>
    <row r="1232" spans="3:9" x14ac:dyDescent="0.25">
      <c r="C1232" s="5"/>
      <c r="F1232" s="5"/>
      <c r="G1232" s="5"/>
      <c r="H1232" s="5"/>
      <c r="I1232" s="5"/>
    </row>
    <row r="1233" spans="3:9" x14ac:dyDescent="0.25">
      <c r="C1233" s="5"/>
      <c r="F1233" s="5"/>
      <c r="G1233" s="5"/>
      <c r="H1233" s="5"/>
      <c r="I1233" s="5"/>
    </row>
    <row r="1234" spans="3:9" x14ac:dyDescent="0.25">
      <c r="C1234" s="5"/>
      <c r="F1234" s="5"/>
      <c r="G1234" s="5"/>
      <c r="H1234" s="5"/>
      <c r="I1234" s="5"/>
    </row>
    <row r="1235" spans="3:9" x14ac:dyDescent="0.25">
      <c r="C1235" s="5"/>
      <c r="F1235" s="5"/>
      <c r="G1235" s="5"/>
      <c r="H1235" s="5"/>
      <c r="I1235" s="5"/>
    </row>
    <row r="1236" spans="3:9" x14ac:dyDescent="0.25">
      <c r="C1236" s="5"/>
      <c r="F1236" s="5"/>
      <c r="G1236" s="5"/>
      <c r="H1236" s="5"/>
      <c r="I1236" s="5"/>
    </row>
    <row r="1237" spans="3:9" x14ac:dyDescent="0.25">
      <c r="C1237" s="5"/>
      <c r="F1237" s="5"/>
      <c r="G1237" s="5"/>
      <c r="H1237" s="5"/>
      <c r="I1237" s="5"/>
    </row>
    <row r="1238" spans="3:9" x14ac:dyDescent="0.25">
      <c r="C1238" s="5"/>
      <c r="F1238" s="5"/>
      <c r="G1238" s="5"/>
      <c r="H1238" s="5"/>
      <c r="I1238" s="5"/>
    </row>
    <row r="1239" spans="3:9" x14ac:dyDescent="0.25">
      <c r="C1239" s="5"/>
      <c r="F1239" s="5"/>
      <c r="G1239" s="5"/>
      <c r="H1239" s="5"/>
      <c r="I1239" s="5"/>
    </row>
    <row r="1240" spans="3:9" x14ac:dyDescent="0.25">
      <c r="C1240" s="5"/>
      <c r="F1240" s="5"/>
      <c r="G1240" s="5"/>
      <c r="H1240" s="5"/>
      <c r="I1240" s="5"/>
    </row>
    <row r="1241" spans="3:9" x14ac:dyDescent="0.25">
      <c r="C1241" s="5"/>
      <c r="F1241" s="5"/>
      <c r="G1241" s="5"/>
      <c r="H1241" s="5"/>
      <c r="I1241" s="5"/>
    </row>
    <row r="1242" spans="3:9" x14ac:dyDescent="0.25">
      <c r="C1242" s="5"/>
      <c r="F1242" s="5"/>
      <c r="G1242" s="5"/>
      <c r="H1242" s="5"/>
      <c r="I1242" s="5"/>
    </row>
    <row r="1243" spans="3:9" x14ac:dyDescent="0.25">
      <c r="C1243" s="5"/>
      <c r="F1243" s="5"/>
      <c r="G1243" s="5"/>
      <c r="H1243" s="5"/>
      <c r="I1243" s="5"/>
    </row>
    <row r="1244" spans="3:9" x14ac:dyDescent="0.25">
      <c r="C1244" s="5"/>
      <c r="F1244" s="5"/>
      <c r="G1244" s="5"/>
      <c r="H1244" s="5"/>
      <c r="I1244" s="5"/>
    </row>
    <row r="1245" spans="3:9" x14ac:dyDescent="0.25">
      <c r="C1245" s="5"/>
      <c r="F1245" s="5"/>
      <c r="G1245" s="5"/>
      <c r="H1245" s="5"/>
      <c r="I1245" s="5"/>
    </row>
    <row r="1246" spans="3:9" x14ac:dyDescent="0.25">
      <c r="C1246" s="5"/>
      <c r="F1246" s="5"/>
      <c r="G1246" s="5"/>
      <c r="H1246" s="5"/>
      <c r="I1246" s="5"/>
    </row>
    <row r="1247" spans="3:9" x14ac:dyDescent="0.25">
      <c r="C1247" s="5"/>
      <c r="F1247" s="5"/>
      <c r="G1247" s="5"/>
      <c r="H1247" s="5"/>
      <c r="I1247" s="5"/>
    </row>
    <row r="1248" spans="3:9" x14ac:dyDescent="0.25">
      <c r="C1248" s="5"/>
      <c r="F1248" s="5"/>
      <c r="G1248" s="5"/>
      <c r="H1248" s="5"/>
      <c r="I1248" s="5"/>
    </row>
    <row r="1249" spans="3:9" x14ac:dyDescent="0.25">
      <c r="C1249" s="5"/>
      <c r="F1249" s="5"/>
      <c r="G1249" s="5"/>
      <c r="H1249" s="5"/>
      <c r="I1249" s="5"/>
    </row>
    <row r="1250" spans="3:9" x14ac:dyDescent="0.25">
      <c r="C1250" s="5"/>
      <c r="F1250" s="5"/>
      <c r="G1250" s="5"/>
      <c r="H1250" s="5"/>
      <c r="I1250" s="5"/>
    </row>
    <row r="1251" spans="3:9" x14ac:dyDescent="0.25">
      <c r="C1251" s="5"/>
      <c r="F1251" s="5"/>
      <c r="G1251" s="5"/>
      <c r="H1251" s="5"/>
      <c r="I1251" s="5"/>
    </row>
    <row r="1252" spans="3:9" x14ac:dyDescent="0.25">
      <c r="C1252" s="5"/>
      <c r="F1252" s="5"/>
      <c r="G1252" s="5"/>
      <c r="H1252" s="5"/>
      <c r="I1252" s="5"/>
    </row>
    <row r="1253" spans="3:9" x14ac:dyDescent="0.25">
      <c r="C1253" s="5"/>
      <c r="F1253" s="5"/>
      <c r="G1253" s="5"/>
      <c r="H1253" s="5"/>
      <c r="I1253" s="5"/>
    </row>
    <row r="1254" spans="3:9" x14ac:dyDescent="0.25">
      <c r="C1254" s="5"/>
      <c r="F1254" s="5"/>
      <c r="G1254" s="5"/>
      <c r="H1254" s="5"/>
      <c r="I1254" s="5"/>
    </row>
    <row r="1255" spans="3:9" x14ac:dyDescent="0.25">
      <c r="C1255" s="5"/>
      <c r="F1255" s="5"/>
      <c r="G1255" s="5"/>
      <c r="H1255" s="5"/>
      <c r="I1255" s="5"/>
    </row>
    <row r="1256" spans="3:9" x14ac:dyDescent="0.25">
      <c r="C1256" s="5"/>
      <c r="F1256" s="5"/>
      <c r="G1256" s="5"/>
      <c r="H1256" s="5"/>
      <c r="I1256" s="5"/>
    </row>
    <row r="1257" spans="3:9" x14ac:dyDescent="0.25">
      <c r="C1257" s="5"/>
      <c r="F1257" s="5"/>
      <c r="G1257" s="5"/>
      <c r="H1257" s="5"/>
      <c r="I1257" s="5"/>
    </row>
    <row r="1258" spans="3:9" x14ac:dyDescent="0.25">
      <c r="C1258" s="5"/>
      <c r="G1258" s="5"/>
      <c r="H1258" s="5"/>
      <c r="I1258" s="5"/>
    </row>
    <row r="1259" spans="3:9" x14ac:dyDescent="0.25">
      <c r="C1259" s="5"/>
      <c r="F1259" s="5"/>
      <c r="G1259" s="5"/>
      <c r="H1259" s="5"/>
      <c r="I1259" s="5"/>
    </row>
    <row r="1260" spans="3:9" x14ac:dyDescent="0.25">
      <c r="C1260" s="5"/>
      <c r="F1260" s="5"/>
      <c r="G1260" s="5"/>
      <c r="H1260" s="5"/>
      <c r="I1260" s="5"/>
    </row>
    <row r="1261" spans="3:9" x14ac:dyDescent="0.25">
      <c r="C1261" s="5"/>
      <c r="F1261" s="5"/>
      <c r="G1261" s="5"/>
      <c r="H1261" s="5"/>
      <c r="I1261" s="5"/>
    </row>
    <row r="1262" spans="3:9" x14ac:dyDescent="0.25">
      <c r="C1262" s="5"/>
      <c r="F1262" s="5"/>
      <c r="G1262" s="5"/>
      <c r="H1262" s="5"/>
      <c r="I1262" s="5"/>
    </row>
    <row r="1263" spans="3:9" x14ac:dyDescent="0.25">
      <c r="C1263" s="5"/>
      <c r="F1263" s="5"/>
      <c r="G1263" s="5"/>
      <c r="H1263" s="5"/>
      <c r="I1263" s="5"/>
    </row>
    <row r="1264" spans="3:9" x14ac:dyDescent="0.25">
      <c r="C1264" s="5"/>
      <c r="F1264" s="5"/>
      <c r="G1264" s="5"/>
      <c r="H1264" s="5"/>
      <c r="I1264" s="5"/>
    </row>
    <row r="1265" spans="3:9" x14ac:dyDescent="0.25">
      <c r="C1265" s="5"/>
      <c r="F1265" s="5"/>
      <c r="G1265" s="5"/>
      <c r="H1265" s="5"/>
      <c r="I1265" s="5"/>
    </row>
    <row r="1266" spans="3:9" x14ac:dyDescent="0.25">
      <c r="G1266" s="5"/>
      <c r="H1266" s="5"/>
      <c r="I1266" s="5"/>
    </row>
    <row r="1267" spans="3:9" x14ac:dyDescent="0.25">
      <c r="C1267" s="5"/>
      <c r="F1267" s="5"/>
      <c r="G1267" s="5"/>
      <c r="H1267" s="5"/>
      <c r="I1267" s="5"/>
    </row>
    <row r="1268" spans="3:9" x14ac:dyDescent="0.25">
      <c r="C1268" s="5"/>
      <c r="F1268" s="5"/>
      <c r="G1268" s="5"/>
      <c r="H1268" s="5"/>
      <c r="I1268" s="5"/>
    </row>
    <row r="1269" spans="3:9" x14ac:dyDescent="0.25">
      <c r="C1269" s="5"/>
      <c r="F1269" s="5"/>
      <c r="G1269" s="5"/>
      <c r="H1269" s="5"/>
      <c r="I1269" s="5"/>
    </row>
    <row r="1270" spans="3:9" x14ac:dyDescent="0.25">
      <c r="C1270" s="5"/>
      <c r="F1270" s="5"/>
      <c r="G1270" s="5"/>
      <c r="H1270" s="5"/>
      <c r="I1270" s="5"/>
    </row>
    <row r="1271" spans="3:9" x14ac:dyDescent="0.25">
      <c r="C1271" s="5"/>
      <c r="F1271" s="5"/>
      <c r="G1271" s="5"/>
      <c r="H1271" s="5"/>
      <c r="I1271" s="5"/>
    </row>
    <row r="1272" spans="3:9" x14ac:dyDescent="0.25">
      <c r="C1272" s="5"/>
      <c r="F1272" s="5"/>
      <c r="G1272" s="5"/>
      <c r="H1272" s="5"/>
      <c r="I1272" s="5"/>
    </row>
    <row r="1273" spans="3:9" x14ac:dyDescent="0.25">
      <c r="C1273" s="5"/>
      <c r="F1273" s="5"/>
      <c r="G1273" s="5"/>
      <c r="H1273" s="5"/>
      <c r="I1273" s="5"/>
    </row>
    <row r="1274" spans="3:9" x14ac:dyDescent="0.25">
      <c r="C1274" s="5"/>
      <c r="F1274" s="5"/>
      <c r="G1274" s="5"/>
      <c r="H1274" s="5"/>
      <c r="I1274" s="5"/>
    </row>
    <row r="1275" spans="3:9" x14ac:dyDescent="0.25">
      <c r="C1275" s="5"/>
      <c r="F1275" s="5"/>
      <c r="G1275" s="5"/>
      <c r="H1275" s="5"/>
      <c r="I1275" s="5"/>
    </row>
    <row r="1276" spans="3:9" x14ac:dyDescent="0.25">
      <c r="C1276" s="5"/>
      <c r="F1276" s="5"/>
      <c r="G1276" s="5"/>
      <c r="H1276" s="5"/>
      <c r="I1276" s="5"/>
    </row>
    <row r="1277" spans="3:9" x14ac:dyDescent="0.25">
      <c r="C1277" s="5"/>
      <c r="F1277" s="5"/>
      <c r="G1277" s="5"/>
      <c r="H1277" s="5"/>
      <c r="I1277" s="5"/>
    </row>
    <row r="1278" spans="3:9" x14ac:dyDescent="0.25">
      <c r="C1278" s="5"/>
      <c r="F1278" s="5"/>
      <c r="G1278" s="5"/>
      <c r="H1278" s="5"/>
      <c r="I1278" s="5"/>
    </row>
    <row r="1279" spans="3:9" x14ac:dyDescent="0.25">
      <c r="C1279" s="5"/>
      <c r="F1279" s="5"/>
      <c r="G1279" s="5"/>
      <c r="H1279" s="5"/>
      <c r="I1279" s="5"/>
    </row>
    <row r="1280" spans="3:9" x14ac:dyDescent="0.25">
      <c r="C1280" s="5"/>
      <c r="F1280" s="5"/>
      <c r="G1280" s="5"/>
      <c r="H1280" s="5"/>
      <c r="I1280" s="5"/>
    </row>
    <row r="1281" spans="3:9" x14ac:dyDescent="0.25">
      <c r="C1281" s="5"/>
      <c r="F1281" s="5"/>
      <c r="G1281" s="5"/>
      <c r="H1281" s="5"/>
      <c r="I1281" s="5"/>
    </row>
    <row r="1282" spans="3:9" x14ac:dyDescent="0.25">
      <c r="C1282" s="5"/>
      <c r="F1282" s="5"/>
      <c r="G1282" s="5"/>
      <c r="H1282" s="5"/>
      <c r="I1282" s="5"/>
    </row>
    <row r="1283" spans="3:9" x14ac:dyDescent="0.25">
      <c r="C1283" s="5"/>
      <c r="F1283" s="5"/>
      <c r="G1283" s="5"/>
      <c r="H1283" s="5"/>
      <c r="I1283" s="5"/>
    </row>
    <row r="1284" spans="3:9" x14ac:dyDescent="0.25">
      <c r="C1284" s="5"/>
      <c r="F1284" s="5"/>
      <c r="G1284" s="5"/>
      <c r="H1284" s="5"/>
      <c r="I1284" s="5"/>
    </row>
    <row r="1285" spans="3:9" x14ac:dyDescent="0.25">
      <c r="C1285" s="5"/>
      <c r="F1285" s="5"/>
      <c r="G1285" s="5"/>
      <c r="H1285" s="5"/>
      <c r="I1285" s="5"/>
    </row>
    <row r="1286" spans="3:9" x14ac:dyDescent="0.25">
      <c r="C1286" s="5"/>
      <c r="F1286" s="5"/>
      <c r="G1286" s="5"/>
      <c r="H1286" s="5"/>
      <c r="I1286" s="5"/>
    </row>
    <row r="1287" spans="3:9" x14ac:dyDescent="0.25">
      <c r="C1287" s="5"/>
      <c r="F1287" s="5"/>
      <c r="G1287" s="5"/>
      <c r="H1287" s="5"/>
      <c r="I1287" s="5"/>
    </row>
    <row r="1288" spans="3:9" x14ac:dyDescent="0.25">
      <c r="C1288" s="5"/>
      <c r="F1288" s="5"/>
      <c r="G1288" s="5"/>
      <c r="H1288" s="5"/>
      <c r="I1288" s="5"/>
    </row>
    <row r="1289" spans="3:9" x14ac:dyDescent="0.25">
      <c r="C1289" s="5"/>
      <c r="F1289" s="5"/>
      <c r="G1289" s="5"/>
      <c r="H1289" s="5"/>
      <c r="I1289" s="5"/>
    </row>
    <row r="1290" spans="3:9" x14ac:dyDescent="0.25">
      <c r="C1290" s="5"/>
      <c r="F1290" s="5"/>
      <c r="G1290" s="5"/>
      <c r="H1290" s="5"/>
      <c r="I1290" s="5"/>
    </row>
    <row r="1291" spans="3:9" x14ac:dyDescent="0.25">
      <c r="C1291" s="5"/>
      <c r="F1291" s="5"/>
      <c r="G1291" s="5"/>
      <c r="H1291" s="5"/>
      <c r="I1291" s="5"/>
    </row>
    <row r="1292" spans="3:9" x14ac:dyDescent="0.25">
      <c r="C1292" s="5"/>
      <c r="F1292" s="5"/>
      <c r="G1292" s="5"/>
      <c r="H1292" s="5"/>
      <c r="I1292" s="5"/>
    </row>
    <row r="1293" spans="3:9" x14ac:dyDescent="0.25">
      <c r="C1293" s="5"/>
      <c r="F1293" s="5"/>
      <c r="G1293" s="5"/>
      <c r="H1293" s="5"/>
      <c r="I1293" s="5"/>
    </row>
    <row r="1294" spans="3:9" x14ac:dyDescent="0.25">
      <c r="C1294" s="5"/>
      <c r="F1294" s="5"/>
      <c r="G1294" s="5"/>
      <c r="H1294" s="5"/>
      <c r="I1294" s="5"/>
    </row>
    <row r="1295" spans="3:9" x14ac:dyDescent="0.25">
      <c r="C1295" s="5"/>
      <c r="G1295" s="5"/>
      <c r="H1295" s="5"/>
      <c r="I1295" s="5"/>
    </row>
    <row r="1296" spans="3:9" x14ac:dyDescent="0.25">
      <c r="C1296" s="5"/>
      <c r="F1296" s="5"/>
      <c r="G1296" s="5"/>
      <c r="H1296" s="5"/>
      <c r="I1296" s="5"/>
    </row>
    <row r="1297" spans="3:9" x14ac:dyDescent="0.25">
      <c r="C1297" s="5"/>
      <c r="F1297" s="5"/>
      <c r="G1297" s="5"/>
      <c r="H1297" s="5"/>
      <c r="I1297" s="5"/>
    </row>
    <row r="1298" spans="3:9" x14ac:dyDescent="0.25">
      <c r="C1298" s="5"/>
      <c r="F1298" s="5"/>
      <c r="G1298" s="5"/>
      <c r="H1298" s="5"/>
      <c r="I1298" s="5"/>
    </row>
    <row r="1299" spans="3:9" x14ac:dyDescent="0.25">
      <c r="C1299" s="5"/>
      <c r="F1299" s="5"/>
      <c r="G1299" s="5"/>
      <c r="H1299" s="5"/>
      <c r="I1299" s="5"/>
    </row>
    <row r="1300" spans="3:9" x14ac:dyDescent="0.25">
      <c r="C1300" s="5"/>
      <c r="F1300" s="5"/>
      <c r="G1300" s="5"/>
      <c r="H1300" s="5"/>
      <c r="I1300" s="5"/>
    </row>
    <row r="1301" spans="3:9" x14ac:dyDescent="0.25">
      <c r="C1301" s="5"/>
      <c r="F1301" s="5"/>
      <c r="G1301" s="5"/>
      <c r="H1301" s="5"/>
      <c r="I1301" s="5"/>
    </row>
    <row r="1302" spans="3:9" x14ac:dyDescent="0.25">
      <c r="C1302" s="5"/>
      <c r="F1302" s="5"/>
      <c r="G1302" s="5"/>
      <c r="H1302" s="5"/>
      <c r="I1302" s="5"/>
    </row>
    <row r="1303" spans="3:9" x14ac:dyDescent="0.25">
      <c r="C1303" s="5"/>
      <c r="F1303" s="5"/>
      <c r="G1303" s="5"/>
      <c r="H1303" s="5"/>
      <c r="I1303" s="5"/>
    </row>
    <row r="1304" spans="3:9" x14ac:dyDescent="0.25">
      <c r="C1304" s="5"/>
      <c r="F1304" s="5"/>
      <c r="G1304" s="5"/>
      <c r="H1304" s="5"/>
      <c r="I1304" s="5"/>
    </row>
    <row r="1305" spans="3:9" x14ac:dyDescent="0.25">
      <c r="C1305" s="5"/>
      <c r="F1305" s="5"/>
      <c r="G1305" s="5"/>
      <c r="H1305" s="5"/>
      <c r="I1305" s="5"/>
    </row>
    <row r="1306" spans="3:9" x14ac:dyDescent="0.25">
      <c r="C1306" s="5"/>
      <c r="F1306" s="5"/>
      <c r="G1306" s="5"/>
      <c r="H1306" s="5"/>
      <c r="I1306" s="5"/>
    </row>
    <row r="1307" spans="3:9" x14ac:dyDescent="0.25">
      <c r="C1307" s="5"/>
      <c r="F1307" s="5"/>
      <c r="G1307" s="5"/>
      <c r="H1307" s="5"/>
      <c r="I1307" s="5"/>
    </row>
    <row r="1308" spans="3:9" x14ac:dyDescent="0.25">
      <c r="C1308" s="5"/>
      <c r="F1308" s="5"/>
      <c r="G1308" s="5"/>
      <c r="H1308" s="5"/>
      <c r="I1308" s="5"/>
    </row>
    <row r="1309" spans="3:9" x14ac:dyDescent="0.25">
      <c r="C1309" s="5"/>
      <c r="F1309" s="5"/>
      <c r="G1309" s="5"/>
      <c r="H1309" s="5"/>
      <c r="I1309" s="5"/>
    </row>
    <row r="1310" spans="3:9" x14ac:dyDescent="0.25">
      <c r="C1310" s="5"/>
      <c r="F1310" s="5"/>
      <c r="G1310" s="5"/>
      <c r="H1310" s="5"/>
      <c r="I1310" s="5"/>
    </row>
    <row r="1311" spans="3:9" x14ac:dyDescent="0.25">
      <c r="C1311" s="5"/>
      <c r="F1311" s="5"/>
      <c r="G1311" s="5"/>
      <c r="H1311" s="5"/>
      <c r="I1311" s="5"/>
    </row>
    <row r="1312" spans="3:9" x14ac:dyDescent="0.25">
      <c r="C1312" s="5"/>
      <c r="F1312" s="5"/>
      <c r="G1312" s="5"/>
      <c r="H1312" s="5"/>
      <c r="I1312" s="5"/>
    </row>
    <row r="1313" spans="3:9" x14ac:dyDescent="0.25">
      <c r="C1313" s="5"/>
      <c r="F1313" s="5"/>
      <c r="G1313" s="5"/>
      <c r="H1313" s="5"/>
      <c r="I1313" s="5"/>
    </row>
    <row r="1314" spans="3:9" x14ac:dyDescent="0.25">
      <c r="C1314" s="5"/>
      <c r="F1314" s="5"/>
      <c r="G1314" s="5"/>
      <c r="H1314" s="5"/>
      <c r="I1314" s="5"/>
    </row>
    <row r="1315" spans="3:9" x14ac:dyDescent="0.25">
      <c r="C1315" s="5"/>
      <c r="F1315" s="5"/>
      <c r="G1315" s="5"/>
      <c r="H1315" s="5"/>
      <c r="I1315" s="5"/>
    </row>
    <row r="1316" spans="3:9" x14ac:dyDescent="0.25">
      <c r="C1316" s="5"/>
      <c r="F1316" s="5"/>
      <c r="G1316" s="5"/>
      <c r="H1316" s="5"/>
      <c r="I1316" s="5"/>
    </row>
    <row r="1317" spans="3:9" x14ac:dyDescent="0.25">
      <c r="C1317" s="5"/>
      <c r="F1317" s="5"/>
      <c r="G1317" s="5"/>
      <c r="H1317" s="5"/>
      <c r="I1317" s="5"/>
    </row>
    <row r="1318" spans="3:9" x14ac:dyDescent="0.25">
      <c r="C1318" s="5"/>
      <c r="F1318" s="5"/>
      <c r="G1318" s="5"/>
      <c r="H1318" s="5"/>
      <c r="I1318" s="5"/>
    </row>
    <row r="1319" spans="3:9" x14ac:dyDescent="0.25">
      <c r="C1319" s="5"/>
      <c r="F1319" s="5"/>
      <c r="G1319" s="5"/>
      <c r="H1319" s="5"/>
      <c r="I1319" s="5"/>
    </row>
    <row r="1320" spans="3:9" x14ac:dyDescent="0.25">
      <c r="C1320" s="5"/>
      <c r="F1320" s="5"/>
      <c r="G1320" s="5"/>
      <c r="H1320" s="5"/>
      <c r="I1320" s="5"/>
    </row>
    <row r="1321" spans="3:9" x14ac:dyDescent="0.25">
      <c r="C1321" s="5"/>
      <c r="F1321" s="5"/>
      <c r="G1321" s="5"/>
      <c r="H1321" s="5"/>
      <c r="I1321" s="5"/>
    </row>
    <row r="1322" spans="3:9" x14ac:dyDescent="0.25">
      <c r="C1322" s="5"/>
      <c r="F1322" s="5"/>
      <c r="G1322" s="5"/>
      <c r="H1322" s="5"/>
      <c r="I1322" s="5"/>
    </row>
    <row r="1323" spans="3:9" x14ac:dyDescent="0.25">
      <c r="C1323" s="5"/>
      <c r="F1323" s="5"/>
      <c r="G1323" s="5"/>
      <c r="H1323" s="5"/>
      <c r="I1323" s="5"/>
    </row>
    <row r="1324" spans="3:9" x14ac:dyDescent="0.25">
      <c r="C1324" s="5"/>
      <c r="F1324" s="5"/>
      <c r="G1324" s="5"/>
      <c r="H1324" s="5"/>
      <c r="I1324" s="5"/>
    </row>
    <row r="1325" spans="3:9" x14ac:dyDescent="0.25">
      <c r="C1325" s="5"/>
      <c r="F1325" s="5"/>
      <c r="G1325" s="5"/>
      <c r="H1325" s="5"/>
      <c r="I1325" s="5"/>
    </row>
    <row r="1326" spans="3:9" x14ac:dyDescent="0.25">
      <c r="C1326" s="5"/>
      <c r="F1326" s="5"/>
      <c r="G1326" s="5"/>
      <c r="H1326" s="5"/>
      <c r="I1326" s="5"/>
    </row>
    <row r="1327" spans="3:9" x14ac:dyDescent="0.25">
      <c r="C1327" s="5"/>
      <c r="F1327" s="5"/>
      <c r="G1327" s="5"/>
      <c r="H1327" s="5"/>
      <c r="I1327" s="5"/>
    </row>
    <row r="1328" spans="3:9" x14ac:dyDescent="0.25">
      <c r="C1328" s="5"/>
      <c r="F1328" s="5"/>
      <c r="G1328" s="5"/>
      <c r="H1328" s="5"/>
      <c r="I1328" s="5"/>
    </row>
    <row r="1329" spans="3:9" x14ac:dyDescent="0.25">
      <c r="C1329" s="5"/>
      <c r="F1329" s="5"/>
      <c r="G1329" s="5"/>
      <c r="H1329" s="5"/>
      <c r="I1329" s="5"/>
    </row>
    <row r="1330" spans="3:9" x14ac:dyDescent="0.25">
      <c r="C1330" s="5"/>
      <c r="F1330" s="5"/>
      <c r="G1330" s="5"/>
      <c r="H1330" s="5"/>
      <c r="I1330" s="5"/>
    </row>
    <row r="1331" spans="3:9" x14ac:dyDescent="0.25">
      <c r="C1331" s="5"/>
      <c r="F1331" s="5"/>
      <c r="G1331" s="5"/>
      <c r="H1331" s="5"/>
      <c r="I1331" s="5"/>
    </row>
    <row r="1332" spans="3:9" x14ac:dyDescent="0.25">
      <c r="C1332" s="5"/>
      <c r="F1332" s="5"/>
      <c r="G1332" s="5"/>
      <c r="H1332" s="5"/>
      <c r="I1332" s="5"/>
    </row>
    <row r="1333" spans="3:9" x14ac:dyDescent="0.25">
      <c r="C1333" s="5"/>
      <c r="F1333" s="5"/>
      <c r="G1333" s="5"/>
      <c r="H1333" s="5"/>
      <c r="I1333" s="5"/>
    </row>
    <row r="1334" spans="3:9" x14ac:dyDescent="0.25">
      <c r="C1334" s="5"/>
      <c r="F1334" s="5"/>
      <c r="G1334" s="5"/>
      <c r="H1334" s="5"/>
      <c r="I1334" s="5"/>
    </row>
    <row r="1335" spans="3:9" x14ac:dyDescent="0.25">
      <c r="C1335" s="5"/>
      <c r="F1335" s="5"/>
      <c r="G1335" s="5"/>
      <c r="H1335" s="5"/>
      <c r="I1335" s="5"/>
    </row>
    <row r="1336" spans="3:9" x14ac:dyDescent="0.25">
      <c r="C1336" s="5"/>
      <c r="F1336" s="5"/>
      <c r="G1336" s="5"/>
      <c r="H1336" s="5"/>
      <c r="I1336" s="5"/>
    </row>
    <row r="1337" spans="3:9" x14ac:dyDescent="0.25">
      <c r="C1337" s="5"/>
      <c r="F1337" s="5"/>
      <c r="G1337" s="5"/>
      <c r="H1337" s="5"/>
      <c r="I1337" s="5"/>
    </row>
    <row r="1338" spans="3:9" x14ac:dyDescent="0.25">
      <c r="C1338" s="5"/>
      <c r="F1338" s="5"/>
      <c r="G1338" s="5"/>
      <c r="H1338" s="5"/>
      <c r="I1338" s="5"/>
    </row>
    <row r="1339" spans="3:9" x14ac:dyDescent="0.25">
      <c r="C1339" s="5"/>
      <c r="F1339" s="5"/>
      <c r="G1339" s="5"/>
      <c r="H1339" s="5"/>
      <c r="I1339" s="5"/>
    </row>
    <row r="1340" spans="3:9" x14ac:dyDescent="0.25">
      <c r="C1340" s="5"/>
      <c r="F1340" s="5"/>
      <c r="G1340" s="5"/>
      <c r="H1340" s="5"/>
      <c r="I1340" s="5"/>
    </row>
    <row r="1341" spans="3:9" x14ac:dyDescent="0.25">
      <c r="C1341" s="5"/>
      <c r="F1341" s="5"/>
      <c r="G1341" s="5"/>
      <c r="H1341" s="5"/>
      <c r="I1341" s="5"/>
    </row>
    <row r="1342" spans="3:9" x14ac:dyDescent="0.25">
      <c r="C1342" s="5"/>
      <c r="F1342" s="5"/>
      <c r="G1342" s="5"/>
      <c r="H1342" s="5"/>
      <c r="I1342" s="5"/>
    </row>
    <row r="1343" spans="3:9" x14ac:dyDescent="0.25">
      <c r="C1343" s="5"/>
      <c r="F1343" s="5"/>
      <c r="G1343" s="5"/>
      <c r="H1343" s="5"/>
      <c r="I1343" s="5"/>
    </row>
    <row r="1344" spans="3:9" x14ac:dyDescent="0.25">
      <c r="C1344" s="5"/>
      <c r="F1344" s="5"/>
      <c r="G1344" s="5"/>
      <c r="H1344" s="5"/>
      <c r="I1344" s="5"/>
    </row>
    <row r="1345" spans="3:9" x14ac:dyDescent="0.25">
      <c r="C1345" s="5"/>
      <c r="F1345" s="5"/>
      <c r="G1345" s="5"/>
      <c r="H1345" s="5"/>
      <c r="I1345" s="5"/>
    </row>
    <row r="1346" spans="3:9" x14ac:dyDescent="0.25">
      <c r="C1346" s="5"/>
      <c r="F1346" s="5"/>
      <c r="G1346" s="5"/>
      <c r="H1346" s="5"/>
      <c r="I1346" s="5"/>
    </row>
    <row r="1347" spans="3:9" x14ac:dyDescent="0.25">
      <c r="C1347" s="5"/>
      <c r="F1347" s="5"/>
      <c r="G1347" s="5"/>
      <c r="H1347" s="5"/>
      <c r="I1347" s="5"/>
    </row>
    <row r="1348" spans="3:9" x14ac:dyDescent="0.25">
      <c r="C1348" s="5"/>
      <c r="F1348" s="5"/>
      <c r="G1348" s="5"/>
      <c r="H1348" s="5"/>
      <c r="I1348" s="5"/>
    </row>
    <row r="1349" spans="3:9" x14ac:dyDescent="0.25">
      <c r="C1349" s="5"/>
      <c r="F1349" s="5"/>
      <c r="G1349" s="5"/>
      <c r="H1349" s="5"/>
      <c r="I1349" s="5"/>
    </row>
    <row r="1350" spans="3:9" x14ac:dyDescent="0.25">
      <c r="C1350" s="5"/>
      <c r="F1350" s="5"/>
      <c r="G1350" s="5"/>
      <c r="H1350" s="5"/>
      <c r="I1350" s="5"/>
    </row>
    <row r="1351" spans="3:9" x14ac:dyDescent="0.25">
      <c r="C1351" s="5"/>
      <c r="F1351" s="5"/>
      <c r="G1351" s="5"/>
      <c r="H1351" s="5"/>
      <c r="I1351" s="5"/>
    </row>
    <row r="1352" spans="3:9" x14ac:dyDescent="0.25">
      <c r="C1352" s="5"/>
      <c r="F1352" s="5"/>
      <c r="G1352" s="5"/>
      <c r="H1352" s="5"/>
      <c r="I1352" s="5"/>
    </row>
    <row r="1353" spans="3:9" x14ac:dyDescent="0.25">
      <c r="G1353" s="5"/>
      <c r="H1353" s="5"/>
      <c r="I1353" s="5"/>
    </row>
    <row r="1354" spans="3:9" x14ac:dyDescent="0.25">
      <c r="C1354" s="5"/>
      <c r="F1354" s="5"/>
      <c r="G1354" s="5"/>
      <c r="H1354" s="5"/>
      <c r="I1354" s="5"/>
    </row>
    <row r="1355" spans="3:9" x14ac:dyDescent="0.25">
      <c r="C1355" s="5"/>
      <c r="F1355" s="5"/>
      <c r="G1355" s="5"/>
      <c r="H1355" s="5"/>
      <c r="I1355" s="5"/>
    </row>
    <row r="1356" spans="3:9" x14ac:dyDescent="0.25">
      <c r="C1356" s="5"/>
      <c r="F1356" s="5"/>
      <c r="G1356" s="5"/>
      <c r="H1356" s="5"/>
      <c r="I1356" s="5"/>
    </row>
    <row r="1357" spans="3:9" x14ac:dyDescent="0.25">
      <c r="C1357" s="5"/>
      <c r="F1357" s="5"/>
      <c r="G1357" s="5"/>
      <c r="H1357" s="5"/>
      <c r="I1357" s="5"/>
    </row>
    <row r="1358" spans="3:9" x14ac:dyDescent="0.25">
      <c r="C1358" s="5"/>
      <c r="F1358" s="5"/>
      <c r="G1358" s="5"/>
      <c r="H1358" s="5"/>
      <c r="I1358" s="5"/>
    </row>
    <row r="1359" spans="3:9" x14ac:dyDescent="0.25">
      <c r="C1359" s="5"/>
      <c r="F1359" s="5"/>
      <c r="G1359" s="5"/>
      <c r="H1359" s="5"/>
      <c r="I1359" s="5"/>
    </row>
    <row r="1360" spans="3:9" x14ac:dyDescent="0.25">
      <c r="C1360" s="5"/>
      <c r="F1360" s="5"/>
      <c r="G1360" s="5"/>
      <c r="H1360" s="5"/>
      <c r="I1360" s="5"/>
    </row>
    <row r="1361" spans="3:9" x14ac:dyDescent="0.25">
      <c r="C1361" s="5"/>
      <c r="F1361" s="5"/>
      <c r="G1361" s="5"/>
      <c r="H1361" s="5"/>
      <c r="I1361" s="5"/>
    </row>
    <row r="1362" spans="3:9" x14ac:dyDescent="0.25">
      <c r="C1362" s="5"/>
      <c r="F1362" s="5"/>
      <c r="G1362" s="5"/>
      <c r="H1362" s="5"/>
      <c r="I1362" s="5"/>
    </row>
    <row r="1363" spans="3:9" x14ac:dyDescent="0.25">
      <c r="C1363" s="5"/>
      <c r="F1363" s="5"/>
      <c r="G1363" s="5"/>
      <c r="H1363" s="5"/>
      <c r="I1363" s="5"/>
    </row>
    <row r="1364" spans="3:9" x14ac:dyDescent="0.25">
      <c r="C1364" s="5"/>
      <c r="F1364" s="5"/>
      <c r="G1364" s="5"/>
      <c r="H1364" s="5"/>
      <c r="I1364" s="5"/>
    </row>
    <row r="1365" spans="3:9" x14ac:dyDescent="0.25">
      <c r="C1365" s="5"/>
      <c r="F1365" s="5"/>
      <c r="G1365" s="5"/>
      <c r="H1365" s="5"/>
      <c r="I1365" s="5"/>
    </row>
    <row r="1366" spans="3:9" x14ac:dyDescent="0.25">
      <c r="C1366" s="5"/>
      <c r="F1366" s="5"/>
      <c r="G1366" s="5"/>
      <c r="H1366" s="5"/>
      <c r="I1366" s="5"/>
    </row>
    <row r="1367" spans="3:9" x14ac:dyDescent="0.25">
      <c r="C1367" s="5"/>
      <c r="F1367" s="5"/>
      <c r="G1367" s="5"/>
      <c r="H1367" s="5"/>
      <c r="I1367" s="5"/>
    </row>
    <row r="1368" spans="3:9" x14ac:dyDescent="0.25">
      <c r="C1368" s="5"/>
      <c r="F1368" s="5"/>
      <c r="G1368" s="5"/>
      <c r="H1368" s="5"/>
      <c r="I1368" s="5"/>
    </row>
    <row r="1369" spans="3:9" x14ac:dyDescent="0.25">
      <c r="C1369" s="5"/>
      <c r="F1369" s="5"/>
      <c r="G1369" s="5"/>
      <c r="H1369" s="5"/>
      <c r="I1369" s="5"/>
    </row>
    <row r="1370" spans="3:9" x14ac:dyDescent="0.25">
      <c r="C1370" s="5"/>
      <c r="F1370" s="5"/>
      <c r="G1370" s="5"/>
      <c r="H1370" s="5"/>
      <c r="I1370" s="5"/>
    </row>
    <row r="1371" spans="3:9" x14ac:dyDescent="0.25">
      <c r="C1371" s="5"/>
      <c r="F1371" s="5"/>
      <c r="G1371" s="5"/>
      <c r="H1371" s="5"/>
      <c r="I1371" s="5"/>
    </row>
    <row r="1372" spans="3:9" x14ac:dyDescent="0.25">
      <c r="C1372" s="5"/>
      <c r="F1372" s="5"/>
      <c r="G1372" s="5"/>
      <c r="H1372" s="5"/>
      <c r="I1372" s="5"/>
    </row>
    <row r="1373" spans="3:9" x14ac:dyDescent="0.25">
      <c r="C1373" s="5"/>
      <c r="F1373" s="5"/>
      <c r="G1373" s="5"/>
      <c r="H1373" s="5"/>
      <c r="I1373" s="5"/>
    </row>
    <row r="1374" spans="3:9" x14ac:dyDescent="0.25">
      <c r="C1374" s="5"/>
      <c r="F1374" s="5"/>
      <c r="G1374" s="5"/>
      <c r="H1374" s="5"/>
      <c r="I1374" s="5"/>
    </row>
    <row r="1375" spans="3:9" x14ac:dyDescent="0.25">
      <c r="C1375" s="5"/>
      <c r="F1375" s="5"/>
      <c r="G1375" s="5"/>
      <c r="H1375" s="5"/>
      <c r="I1375" s="5"/>
    </row>
    <row r="1376" spans="3:9" x14ac:dyDescent="0.25">
      <c r="C1376" s="5"/>
      <c r="F1376" s="5"/>
      <c r="G1376" s="5"/>
      <c r="H1376" s="5"/>
      <c r="I1376" s="5"/>
    </row>
    <row r="1377" spans="3:9" x14ac:dyDescent="0.25">
      <c r="C1377" s="5"/>
      <c r="F1377" s="5"/>
      <c r="G1377" s="5"/>
      <c r="H1377" s="5"/>
      <c r="I1377" s="5"/>
    </row>
    <row r="1378" spans="3:9" x14ac:dyDescent="0.25">
      <c r="C1378" s="5"/>
      <c r="F1378" s="5"/>
      <c r="G1378" s="5"/>
      <c r="H1378" s="5"/>
      <c r="I1378" s="5"/>
    </row>
    <row r="1379" spans="3:9" x14ac:dyDescent="0.25">
      <c r="C1379" s="5"/>
      <c r="F1379" s="5"/>
      <c r="G1379" s="5"/>
      <c r="H1379" s="5"/>
      <c r="I1379" s="5"/>
    </row>
    <row r="1380" spans="3:9" x14ac:dyDescent="0.25">
      <c r="C1380" s="5"/>
      <c r="F1380" s="5"/>
      <c r="G1380" s="5"/>
      <c r="H1380" s="5"/>
      <c r="I1380" s="5"/>
    </row>
    <row r="1381" spans="3:9" x14ac:dyDescent="0.25">
      <c r="C1381" s="5"/>
      <c r="F1381" s="5"/>
      <c r="G1381" s="5"/>
      <c r="H1381" s="5"/>
      <c r="I1381" s="5"/>
    </row>
    <row r="1382" spans="3:9" x14ac:dyDescent="0.25">
      <c r="C1382" s="5"/>
      <c r="F1382" s="5"/>
      <c r="G1382" s="5"/>
      <c r="H1382" s="5"/>
      <c r="I1382" s="5"/>
    </row>
    <row r="1383" spans="3:9" x14ac:dyDescent="0.25">
      <c r="C1383" s="5"/>
      <c r="F1383" s="5"/>
      <c r="G1383" s="5"/>
      <c r="H1383" s="5"/>
      <c r="I1383" s="5"/>
    </row>
    <row r="1384" spans="3:9" x14ac:dyDescent="0.25">
      <c r="C1384" s="5"/>
      <c r="F1384" s="5"/>
      <c r="G1384" s="5"/>
      <c r="H1384" s="5"/>
      <c r="I1384" s="5"/>
    </row>
    <row r="1385" spans="3:9" x14ac:dyDescent="0.25">
      <c r="C1385" s="5"/>
      <c r="F1385" s="5"/>
      <c r="G1385" s="5"/>
      <c r="H1385" s="5"/>
      <c r="I1385" s="5"/>
    </row>
    <row r="1386" spans="3:9" x14ac:dyDescent="0.25">
      <c r="C1386" s="5"/>
      <c r="F1386" s="5"/>
      <c r="G1386" s="5"/>
      <c r="H1386" s="5"/>
      <c r="I1386" s="5"/>
    </row>
    <row r="1387" spans="3:9" x14ac:dyDescent="0.25">
      <c r="C1387" s="5"/>
      <c r="F1387" s="5"/>
      <c r="G1387" s="5"/>
      <c r="H1387" s="5"/>
      <c r="I1387" s="5"/>
    </row>
    <row r="1388" spans="3:9" x14ac:dyDescent="0.25">
      <c r="C1388" s="5"/>
      <c r="F1388" s="5"/>
      <c r="G1388" s="5"/>
      <c r="H1388" s="5"/>
      <c r="I1388" s="5"/>
    </row>
    <row r="1389" spans="3:9" x14ac:dyDescent="0.25">
      <c r="C1389" s="5"/>
      <c r="F1389" s="5"/>
      <c r="G1389" s="5"/>
      <c r="H1389" s="5"/>
      <c r="I1389" s="5"/>
    </row>
    <row r="1390" spans="3:9" x14ac:dyDescent="0.25">
      <c r="C1390" s="5"/>
      <c r="F1390" s="5"/>
      <c r="G1390" s="5"/>
      <c r="H1390" s="5"/>
      <c r="I1390" s="5"/>
    </row>
    <row r="1391" spans="3:9" x14ac:dyDescent="0.25">
      <c r="C1391" s="5"/>
      <c r="F1391" s="5"/>
      <c r="G1391" s="5"/>
      <c r="H1391" s="5"/>
      <c r="I1391" s="5"/>
    </row>
    <row r="1392" spans="3:9" x14ac:dyDescent="0.25">
      <c r="C1392" s="5"/>
      <c r="F1392" s="5"/>
      <c r="G1392" s="5"/>
      <c r="H1392" s="5"/>
      <c r="I1392" s="5"/>
    </row>
    <row r="1393" spans="3:9" x14ac:dyDescent="0.25">
      <c r="C1393" s="5"/>
      <c r="F1393" s="5"/>
      <c r="G1393" s="5"/>
      <c r="H1393" s="5"/>
      <c r="I1393" s="5"/>
    </row>
    <row r="1394" spans="3:9" x14ac:dyDescent="0.25">
      <c r="C1394" s="5"/>
      <c r="F1394" s="5"/>
      <c r="G1394" s="5"/>
      <c r="H1394" s="5"/>
      <c r="I1394" s="5"/>
    </row>
    <row r="1395" spans="3:9" x14ac:dyDescent="0.25">
      <c r="C1395" s="5"/>
      <c r="F1395" s="5"/>
      <c r="G1395" s="5"/>
      <c r="H1395" s="5"/>
      <c r="I1395" s="5"/>
    </row>
    <row r="1396" spans="3:9" x14ac:dyDescent="0.25">
      <c r="C1396" s="5"/>
      <c r="F1396" s="5"/>
      <c r="G1396" s="5"/>
      <c r="H1396" s="5"/>
      <c r="I1396" s="5"/>
    </row>
    <row r="1397" spans="3:9" x14ac:dyDescent="0.25">
      <c r="C1397" s="5"/>
      <c r="F1397" s="5"/>
      <c r="G1397" s="5"/>
      <c r="H1397" s="5"/>
      <c r="I1397" s="5"/>
    </row>
    <row r="1398" spans="3:9" x14ac:dyDescent="0.25">
      <c r="C1398" s="5"/>
      <c r="F1398" s="5"/>
      <c r="G1398" s="5"/>
      <c r="H1398" s="5"/>
      <c r="I1398" s="5"/>
    </row>
    <row r="1399" spans="3:9" x14ac:dyDescent="0.25">
      <c r="C1399" s="5"/>
      <c r="F1399" s="5"/>
      <c r="G1399" s="5"/>
      <c r="H1399" s="5"/>
      <c r="I1399" s="5"/>
    </row>
    <row r="1400" spans="3:9" x14ac:dyDescent="0.25">
      <c r="C1400" s="5"/>
      <c r="F1400" s="5"/>
      <c r="G1400" s="5"/>
      <c r="H1400" s="5"/>
      <c r="I1400" s="5"/>
    </row>
    <row r="1401" spans="3:9" x14ac:dyDescent="0.25">
      <c r="C1401" s="5"/>
      <c r="F1401" s="5"/>
      <c r="G1401" s="5"/>
      <c r="H1401" s="5"/>
      <c r="I1401" s="5"/>
    </row>
    <row r="1402" spans="3:9" x14ac:dyDescent="0.25">
      <c r="C1402" s="5"/>
      <c r="F1402" s="5"/>
      <c r="G1402" s="5"/>
      <c r="H1402" s="5"/>
      <c r="I1402" s="5"/>
    </row>
    <row r="1403" spans="3:9" x14ac:dyDescent="0.25">
      <c r="C1403" s="5"/>
      <c r="F1403" s="5"/>
      <c r="G1403" s="5"/>
      <c r="H1403" s="5"/>
      <c r="I1403" s="5"/>
    </row>
    <row r="1404" spans="3:9" x14ac:dyDescent="0.25">
      <c r="C1404" s="5"/>
      <c r="F1404" s="5"/>
      <c r="G1404" s="5"/>
      <c r="H1404" s="5"/>
      <c r="I1404" s="5"/>
    </row>
    <row r="1405" spans="3:9" x14ac:dyDescent="0.25">
      <c r="C1405" s="5"/>
      <c r="F1405" s="5"/>
      <c r="G1405" s="5"/>
      <c r="H1405" s="5"/>
      <c r="I1405" s="5"/>
    </row>
    <row r="1406" spans="3:9" x14ac:dyDescent="0.25">
      <c r="C1406" s="5"/>
      <c r="F1406" s="5"/>
      <c r="G1406" s="5"/>
      <c r="H1406" s="5"/>
      <c r="I1406" s="5"/>
    </row>
    <row r="1407" spans="3:9" x14ac:dyDescent="0.25">
      <c r="C1407" s="5"/>
      <c r="F1407" s="5"/>
      <c r="G1407" s="5"/>
      <c r="H1407" s="5"/>
      <c r="I1407" s="5"/>
    </row>
    <row r="1408" spans="3:9" x14ac:dyDescent="0.25">
      <c r="C1408" s="5"/>
      <c r="F1408" s="5"/>
      <c r="G1408" s="5"/>
      <c r="H1408" s="5"/>
      <c r="I1408" s="5"/>
    </row>
    <row r="1409" spans="3:9" x14ac:dyDescent="0.25">
      <c r="C1409" s="5"/>
      <c r="F1409" s="5"/>
      <c r="G1409" s="5"/>
      <c r="H1409" s="5"/>
      <c r="I1409" s="5"/>
    </row>
    <row r="1410" spans="3:9" x14ac:dyDescent="0.25">
      <c r="C1410" s="5"/>
      <c r="F1410" s="5"/>
      <c r="G1410" s="5"/>
      <c r="H1410" s="5"/>
      <c r="I1410" s="5"/>
    </row>
    <row r="1411" spans="3:9" x14ac:dyDescent="0.25">
      <c r="C1411" s="5"/>
      <c r="F1411" s="5"/>
      <c r="G1411" s="5"/>
      <c r="H1411" s="5"/>
      <c r="I1411" s="5"/>
    </row>
    <row r="1412" spans="3:9" x14ac:dyDescent="0.25">
      <c r="C1412" s="5"/>
      <c r="F1412" s="5"/>
      <c r="G1412" s="5"/>
      <c r="H1412" s="5"/>
      <c r="I1412" s="5"/>
    </row>
    <row r="1413" spans="3:9" x14ac:dyDescent="0.25">
      <c r="C1413" s="5"/>
      <c r="F1413" s="5"/>
      <c r="G1413" s="5"/>
      <c r="H1413" s="5"/>
      <c r="I1413" s="5"/>
    </row>
    <row r="1414" spans="3:9" x14ac:dyDescent="0.25">
      <c r="C1414" s="5"/>
      <c r="F1414" s="5"/>
      <c r="G1414" s="5"/>
      <c r="H1414" s="5"/>
      <c r="I1414" s="5"/>
    </row>
    <row r="1415" spans="3:9" x14ac:dyDescent="0.25">
      <c r="C1415" s="5"/>
      <c r="F1415" s="5"/>
      <c r="G1415" s="5"/>
      <c r="H1415" s="5"/>
      <c r="I1415" s="5"/>
    </row>
    <row r="1416" spans="3:9" x14ac:dyDescent="0.25">
      <c r="C1416" s="5"/>
      <c r="F1416" s="5"/>
      <c r="G1416" s="5"/>
      <c r="H1416" s="5"/>
      <c r="I1416" s="5"/>
    </row>
    <row r="1417" spans="3:9" x14ac:dyDescent="0.25">
      <c r="C1417" s="5"/>
      <c r="F1417" s="5"/>
      <c r="G1417" s="5"/>
      <c r="H1417" s="5"/>
      <c r="I1417" s="5"/>
    </row>
    <row r="1418" spans="3:9" x14ac:dyDescent="0.25">
      <c r="C1418" s="5"/>
      <c r="F1418" s="5"/>
      <c r="G1418" s="5"/>
      <c r="H1418" s="5"/>
      <c r="I1418" s="5"/>
    </row>
    <row r="1419" spans="3:9" x14ac:dyDescent="0.25">
      <c r="C1419" s="5"/>
      <c r="F1419" s="5"/>
      <c r="G1419" s="5"/>
      <c r="H1419" s="5"/>
      <c r="I1419" s="5"/>
    </row>
    <row r="1420" spans="3:9" x14ac:dyDescent="0.25">
      <c r="C1420" s="5"/>
      <c r="F1420" s="5"/>
      <c r="G1420" s="5"/>
      <c r="H1420" s="5"/>
      <c r="I1420" s="5"/>
    </row>
    <row r="1421" spans="3:9" x14ac:dyDescent="0.25">
      <c r="C1421" s="5"/>
      <c r="F1421" s="5"/>
      <c r="G1421" s="5"/>
      <c r="H1421" s="5"/>
      <c r="I1421" s="5"/>
    </row>
    <row r="1422" spans="3:9" x14ac:dyDescent="0.25">
      <c r="C1422" s="5"/>
      <c r="F1422" s="5"/>
      <c r="G1422" s="5"/>
      <c r="H1422" s="5"/>
      <c r="I1422" s="5"/>
    </row>
    <row r="1423" spans="3:9" x14ac:dyDescent="0.25">
      <c r="C1423" s="5"/>
      <c r="F1423" s="5"/>
      <c r="G1423" s="5"/>
      <c r="H1423" s="5"/>
      <c r="I1423" s="5"/>
    </row>
    <row r="1424" spans="3:9" x14ac:dyDescent="0.25">
      <c r="C1424" s="5"/>
      <c r="F1424" s="5"/>
      <c r="G1424" s="5"/>
      <c r="H1424" s="5"/>
      <c r="I1424" s="5"/>
    </row>
    <row r="1425" spans="3:9" x14ac:dyDescent="0.25">
      <c r="C1425" s="5"/>
      <c r="F1425" s="5"/>
      <c r="G1425" s="5"/>
      <c r="H1425" s="5"/>
      <c r="I1425" s="5"/>
    </row>
    <row r="1426" spans="3:9" x14ac:dyDescent="0.25">
      <c r="C1426" s="5"/>
      <c r="F1426" s="5"/>
      <c r="G1426" s="5"/>
      <c r="H1426" s="5"/>
      <c r="I1426" s="5"/>
    </row>
    <row r="1427" spans="3:9" x14ac:dyDescent="0.25">
      <c r="C1427" s="5"/>
      <c r="F1427" s="5"/>
      <c r="G1427" s="5"/>
      <c r="H1427" s="5"/>
      <c r="I1427" s="5"/>
    </row>
    <row r="1428" spans="3:9" x14ac:dyDescent="0.25">
      <c r="C1428" s="5"/>
      <c r="F1428" s="5"/>
      <c r="G1428" s="5"/>
      <c r="H1428" s="5"/>
      <c r="I1428" s="5"/>
    </row>
    <row r="1429" spans="3:9" x14ac:dyDescent="0.25">
      <c r="C1429" s="5"/>
      <c r="F1429" s="5"/>
      <c r="G1429" s="5"/>
      <c r="H1429" s="5"/>
      <c r="I1429" s="5"/>
    </row>
    <row r="1430" spans="3:9" x14ac:dyDescent="0.25">
      <c r="C1430" s="5"/>
      <c r="F1430" s="5"/>
      <c r="G1430" s="5"/>
      <c r="H1430" s="5"/>
      <c r="I1430" s="5"/>
    </row>
    <row r="1431" spans="3:9" x14ac:dyDescent="0.25">
      <c r="C1431" s="5"/>
      <c r="G1431" s="5"/>
      <c r="H1431" s="5"/>
      <c r="I1431" s="5"/>
    </row>
    <row r="1432" spans="3:9" x14ac:dyDescent="0.25">
      <c r="C1432" s="5"/>
      <c r="F1432" s="5"/>
      <c r="G1432" s="5"/>
      <c r="H1432" s="5"/>
      <c r="I1432" s="5"/>
    </row>
    <row r="1433" spans="3:9" x14ac:dyDescent="0.25">
      <c r="C1433" s="5"/>
      <c r="F1433" s="5"/>
      <c r="G1433" s="5"/>
      <c r="H1433" s="5"/>
      <c r="I1433" s="5"/>
    </row>
    <row r="1434" spans="3:9" x14ac:dyDescent="0.25">
      <c r="C1434" s="5"/>
      <c r="F1434" s="5"/>
      <c r="G1434" s="5"/>
      <c r="H1434" s="5"/>
      <c r="I1434" s="5"/>
    </row>
    <row r="1435" spans="3:9" x14ac:dyDescent="0.25">
      <c r="C1435" s="5"/>
      <c r="F1435" s="5"/>
      <c r="G1435" s="5"/>
      <c r="H1435" s="5"/>
      <c r="I1435" s="5"/>
    </row>
    <row r="1436" spans="3:9" x14ac:dyDescent="0.25">
      <c r="C1436" s="5"/>
      <c r="F1436" s="5"/>
      <c r="G1436" s="5"/>
      <c r="H1436" s="5"/>
      <c r="I1436" s="5"/>
    </row>
    <row r="1437" spans="3:9" x14ac:dyDescent="0.25">
      <c r="C1437" s="5"/>
      <c r="F1437" s="5"/>
      <c r="G1437" s="5"/>
      <c r="H1437" s="5"/>
      <c r="I1437" s="5"/>
    </row>
    <row r="1438" spans="3:9" x14ac:dyDescent="0.25">
      <c r="C1438" s="5"/>
      <c r="F1438" s="5"/>
      <c r="G1438" s="5"/>
      <c r="H1438" s="5"/>
      <c r="I1438" s="5"/>
    </row>
    <row r="1439" spans="3:9" x14ac:dyDescent="0.25">
      <c r="C1439" s="5"/>
      <c r="F1439" s="5"/>
      <c r="G1439" s="5"/>
      <c r="H1439" s="5"/>
      <c r="I1439" s="5"/>
    </row>
    <row r="1440" spans="3:9" x14ac:dyDescent="0.25">
      <c r="C1440" s="5"/>
      <c r="F1440" s="5"/>
      <c r="G1440" s="5"/>
      <c r="H1440" s="5"/>
      <c r="I1440" s="5"/>
    </row>
    <row r="1441" spans="3:9" x14ac:dyDescent="0.25">
      <c r="C1441" s="5"/>
      <c r="F1441" s="5"/>
      <c r="G1441" s="5"/>
      <c r="H1441" s="5"/>
      <c r="I1441" s="5"/>
    </row>
    <row r="1442" spans="3:9" x14ac:dyDescent="0.25">
      <c r="C1442" s="5"/>
      <c r="G1442" s="5"/>
      <c r="H1442" s="5"/>
      <c r="I1442" s="5"/>
    </row>
    <row r="1443" spans="3:9" x14ac:dyDescent="0.25">
      <c r="C1443" s="5"/>
      <c r="F1443" s="5"/>
      <c r="G1443" s="5"/>
      <c r="H1443" s="5"/>
      <c r="I1443" s="5"/>
    </row>
    <row r="1444" spans="3:9" x14ac:dyDescent="0.25">
      <c r="C1444" s="5"/>
      <c r="F1444" s="5"/>
      <c r="G1444" s="5"/>
      <c r="H1444" s="5"/>
      <c r="I1444" s="5"/>
    </row>
    <row r="1445" spans="3:9" x14ac:dyDescent="0.25">
      <c r="C1445" s="5"/>
      <c r="F1445" s="5"/>
      <c r="G1445" s="5"/>
      <c r="H1445" s="5"/>
      <c r="I1445" s="5"/>
    </row>
    <row r="1446" spans="3:9" x14ac:dyDescent="0.25">
      <c r="C1446" s="5"/>
      <c r="F1446" s="5"/>
      <c r="G1446" s="5"/>
      <c r="H1446" s="5"/>
      <c r="I1446" s="5"/>
    </row>
    <row r="1447" spans="3:9" x14ac:dyDescent="0.25">
      <c r="C1447" s="5"/>
      <c r="F1447" s="5"/>
      <c r="G1447" s="5"/>
      <c r="H1447" s="5"/>
      <c r="I1447" s="5"/>
    </row>
    <row r="1448" spans="3:9" x14ac:dyDescent="0.25">
      <c r="C1448" s="5"/>
      <c r="F1448" s="5"/>
      <c r="G1448" s="5"/>
      <c r="H1448" s="5"/>
      <c r="I1448" s="5"/>
    </row>
    <row r="1449" spans="3:9" x14ac:dyDescent="0.25">
      <c r="C1449" s="5"/>
      <c r="F1449" s="5"/>
      <c r="G1449" s="5"/>
      <c r="H1449" s="5"/>
      <c r="I1449" s="5"/>
    </row>
    <row r="1450" spans="3:9" x14ac:dyDescent="0.25">
      <c r="C1450" s="5"/>
      <c r="F1450" s="5"/>
      <c r="G1450" s="5"/>
      <c r="H1450" s="5"/>
      <c r="I1450" s="5"/>
    </row>
    <row r="1451" spans="3:9" x14ac:dyDescent="0.25">
      <c r="C1451" s="5"/>
      <c r="F1451" s="5"/>
      <c r="G1451" s="5"/>
      <c r="H1451" s="5"/>
      <c r="I1451" s="5"/>
    </row>
    <row r="1452" spans="3:9" x14ac:dyDescent="0.25">
      <c r="C1452" s="5"/>
      <c r="F1452" s="5"/>
      <c r="G1452" s="5"/>
      <c r="H1452" s="5"/>
      <c r="I1452" s="5"/>
    </row>
    <row r="1453" spans="3:9" x14ac:dyDescent="0.25">
      <c r="C1453" s="5"/>
      <c r="F1453" s="5"/>
      <c r="G1453" s="5"/>
      <c r="H1453" s="5"/>
      <c r="I1453" s="5"/>
    </row>
    <row r="1454" spans="3:9" x14ac:dyDescent="0.25">
      <c r="C1454" s="5"/>
      <c r="F1454" s="5"/>
      <c r="G1454" s="5"/>
      <c r="H1454" s="5"/>
      <c r="I1454" s="5"/>
    </row>
    <row r="1455" spans="3:9" x14ac:dyDescent="0.25">
      <c r="C1455" s="5"/>
      <c r="F1455" s="5"/>
      <c r="G1455" s="5"/>
      <c r="H1455" s="5"/>
      <c r="I1455" s="5"/>
    </row>
    <row r="1456" spans="3:9" x14ac:dyDescent="0.25">
      <c r="C1456" s="5"/>
      <c r="F1456" s="5"/>
      <c r="G1456" s="5"/>
      <c r="H1456" s="5"/>
      <c r="I1456" s="5"/>
    </row>
    <row r="1457" spans="3:9" x14ac:dyDescent="0.25">
      <c r="C1457" s="5"/>
      <c r="F1457" s="5"/>
      <c r="G1457" s="5"/>
      <c r="H1457" s="5"/>
      <c r="I1457" s="5"/>
    </row>
    <row r="1458" spans="3:9" x14ac:dyDescent="0.25">
      <c r="C1458" s="5"/>
      <c r="F1458" s="5"/>
      <c r="G1458" s="5"/>
      <c r="H1458" s="5"/>
      <c r="I1458" s="5"/>
    </row>
    <row r="1459" spans="3:9" x14ac:dyDescent="0.25">
      <c r="C1459" s="5"/>
      <c r="F1459" s="5"/>
      <c r="G1459" s="5"/>
      <c r="H1459" s="5"/>
      <c r="I1459" s="5"/>
    </row>
    <row r="1460" spans="3:9" x14ac:dyDescent="0.25">
      <c r="C1460" s="5"/>
      <c r="F1460" s="5"/>
      <c r="G1460" s="5"/>
      <c r="H1460" s="5"/>
      <c r="I1460" s="5"/>
    </row>
    <row r="1461" spans="3:9" x14ac:dyDescent="0.25">
      <c r="C1461" s="5"/>
      <c r="F1461" s="5"/>
      <c r="G1461" s="5"/>
      <c r="H1461" s="5"/>
      <c r="I1461" s="5"/>
    </row>
    <row r="1462" spans="3:9" x14ac:dyDescent="0.25">
      <c r="C1462" s="5"/>
      <c r="F1462" s="5"/>
      <c r="G1462" s="5"/>
      <c r="H1462" s="5"/>
      <c r="I1462" s="5"/>
    </row>
    <row r="1463" spans="3:9" x14ac:dyDescent="0.25">
      <c r="C1463" s="5"/>
      <c r="F1463" s="5"/>
      <c r="G1463" s="5"/>
      <c r="H1463" s="5"/>
      <c r="I1463" s="5"/>
    </row>
    <row r="1464" spans="3:9" x14ac:dyDescent="0.25">
      <c r="C1464" s="5"/>
      <c r="F1464" s="5"/>
      <c r="G1464" s="5"/>
      <c r="H1464" s="5"/>
      <c r="I1464" s="5"/>
    </row>
    <row r="1465" spans="3:9" x14ac:dyDescent="0.25">
      <c r="C1465" s="5"/>
      <c r="F1465" s="5"/>
      <c r="G1465" s="5"/>
      <c r="H1465" s="5"/>
      <c r="I1465" s="5"/>
    </row>
    <row r="1466" spans="3:9" x14ac:dyDescent="0.25">
      <c r="G1466" s="5"/>
      <c r="H1466" s="5"/>
      <c r="I1466" s="5"/>
    </row>
    <row r="1467" spans="3:9" x14ac:dyDescent="0.25">
      <c r="C1467" s="5"/>
      <c r="F1467" s="5"/>
      <c r="G1467" s="5"/>
      <c r="H1467" s="5"/>
      <c r="I1467" s="5"/>
    </row>
    <row r="1468" spans="3:9" x14ac:dyDescent="0.25">
      <c r="C1468" s="5"/>
      <c r="F1468" s="5"/>
      <c r="G1468" s="5"/>
      <c r="H1468" s="5"/>
      <c r="I1468" s="5"/>
    </row>
    <row r="1469" spans="3:9" x14ac:dyDescent="0.25">
      <c r="C1469" s="5"/>
      <c r="F1469" s="5"/>
      <c r="G1469" s="5"/>
      <c r="H1469" s="5"/>
      <c r="I1469" s="5"/>
    </row>
    <row r="1470" spans="3:9" x14ac:dyDescent="0.25">
      <c r="C1470" s="5"/>
      <c r="F1470" s="5"/>
      <c r="G1470" s="5"/>
      <c r="H1470" s="5"/>
      <c r="I1470" s="5"/>
    </row>
    <row r="1471" spans="3:9" x14ac:dyDescent="0.25">
      <c r="C1471" s="5"/>
      <c r="F1471" s="5"/>
      <c r="G1471" s="5"/>
      <c r="H1471" s="5"/>
      <c r="I1471" s="5"/>
    </row>
    <row r="1472" spans="3:9" x14ac:dyDescent="0.25">
      <c r="C1472" s="5"/>
      <c r="F1472" s="5"/>
      <c r="G1472" s="5"/>
      <c r="H1472" s="5"/>
      <c r="I1472" s="5"/>
    </row>
    <row r="1473" spans="3:9" x14ac:dyDescent="0.25">
      <c r="C1473" s="5"/>
      <c r="F1473" s="5"/>
      <c r="G1473" s="5"/>
      <c r="H1473" s="5"/>
      <c r="I1473" s="5"/>
    </row>
    <row r="1474" spans="3:9" x14ac:dyDescent="0.25">
      <c r="C1474" s="5"/>
      <c r="F1474" s="5"/>
      <c r="G1474" s="5"/>
      <c r="H1474" s="5"/>
      <c r="I1474" s="5"/>
    </row>
    <row r="1475" spans="3:9" x14ac:dyDescent="0.25">
      <c r="C1475" s="5"/>
      <c r="F1475" s="5"/>
      <c r="G1475" s="5"/>
      <c r="H1475" s="5"/>
      <c r="I1475" s="5"/>
    </row>
    <row r="1476" spans="3:9" x14ac:dyDescent="0.25">
      <c r="C1476" s="5"/>
      <c r="F1476" s="5"/>
      <c r="G1476" s="5"/>
      <c r="H1476" s="5"/>
      <c r="I1476" s="5"/>
    </row>
    <row r="1477" spans="3:9" x14ac:dyDescent="0.25">
      <c r="C1477" s="5"/>
      <c r="F1477" s="5"/>
      <c r="G1477" s="5"/>
      <c r="H1477" s="5"/>
      <c r="I1477" s="5"/>
    </row>
    <row r="1478" spans="3:9" x14ac:dyDescent="0.25">
      <c r="C1478" s="5"/>
      <c r="F1478" s="5"/>
      <c r="G1478" s="5"/>
      <c r="H1478" s="5"/>
      <c r="I1478" s="5"/>
    </row>
    <row r="1479" spans="3:9" x14ac:dyDescent="0.25">
      <c r="C1479" s="5"/>
      <c r="F1479" s="5"/>
      <c r="G1479" s="5"/>
      <c r="H1479" s="5"/>
      <c r="I1479" s="5"/>
    </row>
    <row r="1480" spans="3:9" x14ac:dyDescent="0.25">
      <c r="C1480" s="5"/>
      <c r="F1480" s="5"/>
      <c r="G1480" s="5"/>
      <c r="H1480" s="5"/>
      <c r="I1480" s="5"/>
    </row>
    <row r="1481" spans="3:9" x14ac:dyDescent="0.25">
      <c r="C1481" s="5"/>
      <c r="F1481" s="5"/>
      <c r="G1481" s="5"/>
      <c r="H1481" s="5"/>
      <c r="I1481" s="5"/>
    </row>
    <row r="1482" spans="3:9" x14ac:dyDescent="0.25">
      <c r="C1482" s="5"/>
      <c r="F1482" s="5"/>
      <c r="G1482" s="5"/>
      <c r="H1482" s="5"/>
      <c r="I1482" s="5"/>
    </row>
    <row r="1483" spans="3:9" x14ac:dyDescent="0.25">
      <c r="C1483" s="5"/>
      <c r="F1483" s="5"/>
      <c r="G1483" s="5"/>
      <c r="H1483" s="5"/>
      <c r="I1483" s="5"/>
    </row>
    <row r="1484" spans="3:9" x14ac:dyDescent="0.25">
      <c r="C1484" s="5"/>
      <c r="F1484" s="5"/>
      <c r="G1484" s="5"/>
      <c r="H1484" s="5"/>
      <c r="I1484" s="5"/>
    </row>
    <row r="1485" spans="3:9" x14ac:dyDescent="0.25">
      <c r="C1485" s="5"/>
      <c r="F1485" s="5"/>
      <c r="G1485" s="5"/>
      <c r="H1485" s="5"/>
      <c r="I1485" s="5"/>
    </row>
    <row r="1486" spans="3:9" x14ac:dyDescent="0.25">
      <c r="C1486" s="5"/>
      <c r="F1486" s="5"/>
      <c r="G1486" s="5"/>
      <c r="H1486" s="5"/>
      <c r="I1486" s="5"/>
    </row>
    <row r="1487" spans="3:9" x14ac:dyDescent="0.25">
      <c r="C1487" s="5"/>
      <c r="F1487" s="5"/>
      <c r="G1487" s="5"/>
      <c r="H1487" s="5"/>
      <c r="I1487" s="5"/>
    </row>
    <row r="1488" spans="3:9" x14ac:dyDescent="0.25">
      <c r="C1488" s="5"/>
      <c r="F1488" s="5"/>
      <c r="G1488" s="5"/>
      <c r="H1488" s="5"/>
      <c r="I1488" s="5"/>
    </row>
    <row r="1489" spans="3:9" x14ac:dyDescent="0.25">
      <c r="C1489" s="5"/>
      <c r="F1489" s="5"/>
      <c r="G1489" s="5"/>
      <c r="H1489" s="5"/>
      <c r="I1489" s="5"/>
    </row>
    <row r="1490" spans="3:9" x14ac:dyDescent="0.25">
      <c r="C1490" s="5"/>
      <c r="F1490" s="5"/>
      <c r="G1490" s="5"/>
      <c r="H1490" s="5"/>
      <c r="I1490" s="5"/>
    </row>
    <row r="1491" spans="3:9" x14ac:dyDescent="0.25">
      <c r="C1491" s="5"/>
      <c r="F1491" s="5"/>
      <c r="G1491" s="5"/>
      <c r="H1491" s="5"/>
      <c r="I1491" s="5"/>
    </row>
    <row r="1492" spans="3:9" x14ac:dyDescent="0.25">
      <c r="C1492" s="5"/>
      <c r="F1492" s="5"/>
      <c r="G1492" s="5"/>
      <c r="H1492" s="5"/>
      <c r="I1492" s="5"/>
    </row>
    <row r="1493" spans="3:9" x14ac:dyDescent="0.25">
      <c r="C1493" s="5"/>
      <c r="F1493" s="5"/>
      <c r="G1493" s="5"/>
      <c r="H1493" s="5"/>
      <c r="I1493" s="5"/>
    </row>
    <row r="1494" spans="3:9" x14ac:dyDescent="0.25">
      <c r="C1494" s="5"/>
      <c r="F1494" s="5"/>
      <c r="G1494" s="5"/>
      <c r="H1494" s="5"/>
      <c r="I1494" s="5"/>
    </row>
    <row r="1495" spans="3:9" x14ac:dyDescent="0.25">
      <c r="C1495" s="5"/>
      <c r="F1495" s="5"/>
      <c r="G1495" s="5"/>
      <c r="H1495" s="5"/>
      <c r="I1495" s="5"/>
    </row>
    <row r="1496" spans="3:9" x14ac:dyDescent="0.25">
      <c r="C1496" s="5"/>
      <c r="F1496" s="5"/>
      <c r="G1496" s="5"/>
      <c r="H1496" s="5"/>
      <c r="I1496" s="5"/>
    </row>
    <row r="1497" spans="3:9" x14ac:dyDescent="0.25">
      <c r="C1497" s="5"/>
      <c r="F1497" s="5"/>
      <c r="G1497" s="5"/>
      <c r="H1497" s="5"/>
      <c r="I1497" s="5"/>
    </row>
    <row r="1498" spans="3:9" x14ac:dyDescent="0.25">
      <c r="C1498" s="5"/>
      <c r="F1498" s="5"/>
      <c r="G1498" s="5"/>
      <c r="H1498" s="5"/>
      <c r="I1498" s="5"/>
    </row>
    <row r="1499" spans="3:9" x14ac:dyDescent="0.25">
      <c r="C1499" s="5"/>
      <c r="F1499" s="5"/>
      <c r="G1499" s="5"/>
      <c r="H1499" s="5"/>
      <c r="I1499" s="5"/>
    </row>
    <row r="1500" spans="3:9" x14ac:dyDescent="0.25">
      <c r="C1500" s="5"/>
      <c r="F1500" s="5"/>
      <c r="G1500" s="5"/>
      <c r="H1500" s="5"/>
      <c r="I1500" s="5"/>
    </row>
    <row r="1501" spans="3:9" x14ac:dyDescent="0.25">
      <c r="C1501" s="5"/>
      <c r="F1501" s="5"/>
      <c r="G1501" s="5"/>
      <c r="H1501" s="5"/>
      <c r="I1501" s="5"/>
    </row>
    <row r="1502" spans="3:9" x14ac:dyDescent="0.25">
      <c r="C1502" s="5"/>
      <c r="F1502" s="5"/>
      <c r="G1502" s="5"/>
      <c r="H1502" s="5"/>
      <c r="I1502" s="5"/>
    </row>
    <row r="1503" spans="3:9" x14ac:dyDescent="0.25">
      <c r="C1503" s="5"/>
      <c r="F1503" s="5"/>
      <c r="G1503" s="5"/>
      <c r="H1503" s="5"/>
      <c r="I1503" s="5"/>
    </row>
    <row r="1504" spans="3:9" x14ac:dyDescent="0.25">
      <c r="C1504" s="5"/>
      <c r="F1504" s="5"/>
      <c r="G1504" s="5"/>
      <c r="H1504" s="5"/>
      <c r="I1504" s="5"/>
    </row>
    <row r="1505" spans="3:9" x14ac:dyDescent="0.25">
      <c r="C1505" s="5"/>
      <c r="F1505" s="5"/>
      <c r="G1505" s="5"/>
      <c r="H1505" s="5"/>
      <c r="I1505" s="5"/>
    </row>
    <row r="1506" spans="3:9" x14ac:dyDescent="0.25">
      <c r="C1506" s="5"/>
      <c r="F1506" s="5"/>
      <c r="G1506" s="5"/>
      <c r="H1506" s="5"/>
      <c r="I1506" s="5"/>
    </row>
    <row r="1507" spans="3:9" x14ac:dyDescent="0.25">
      <c r="C1507" s="5"/>
      <c r="F1507" s="5"/>
      <c r="G1507" s="5"/>
      <c r="H1507" s="5"/>
      <c r="I1507" s="5"/>
    </row>
    <row r="1508" spans="3:9" x14ac:dyDescent="0.25">
      <c r="C1508" s="5"/>
      <c r="F1508" s="5"/>
      <c r="G1508" s="5"/>
      <c r="H1508" s="5"/>
      <c r="I1508" s="5"/>
    </row>
    <row r="1509" spans="3:9" x14ac:dyDescent="0.25">
      <c r="C1509" s="5"/>
      <c r="F1509" s="5"/>
      <c r="G1509" s="5"/>
      <c r="H1509" s="5"/>
      <c r="I1509" s="5"/>
    </row>
    <row r="1510" spans="3:9" x14ac:dyDescent="0.25">
      <c r="C1510" s="5"/>
      <c r="F1510" s="5"/>
      <c r="G1510" s="5"/>
      <c r="H1510" s="5"/>
      <c r="I1510" s="5"/>
    </row>
    <row r="1511" spans="3:9" x14ac:dyDescent="0.25">
      <c r="C1511" s="5"/>
      <c r="F1511" s="5"/>
      <c r="G1511" s="5"/>
      <c r="H1511" s="5"/>
      <c r="I1511" s="5"/>
    </row>
    <row r="1512" spans="3:9" x14ac:dyDescent="0.25">
      <c r="C1512" s="5"/>
      <c r="F1512" s="5"/>
      <c r="G1512" s="5"/>
      <c r="H1512" s="5"/>
      <c r="I1512" s="5"/>
    </row>
    <row r="1513" spans="3:9" x14ac:dyDescent="0.25">
      <c r="C1513" s="5"/>
      <c r="F1513" s="5"/>
      <c r="G1513" s="5"/>
      <c r="H1513" s="5"/>
      <c r="I1513" s="5"/>
    </row>
    <row r="1514" spans="3:9" x14ac:dyDescent="0.25">
      <c r="C1514" s="5"/>
      <c r="F1514" s="5"/>
      <c r="G1514" s="5"/>
      <c r="H1514" s="5"/>
      <c r="I1514" s="5"/>
    </row>
    <row r="1515" spans="3:9" x14ac:dyDescent="0.25">
      <c r="C1515" s="5"/>
      <c r="F1515" s="5"/>
      <c r="G1515" s="5"/>
      <c r="H1515" s="5"/>
      <c r="I1515" s="5"/>
    </row>
    <row r="1516" spans="3:9" x14ac:dyDescent="0.25">
      <c r="C1516" s="5"/>
      <c r="F1516" s="5"/>
      <c r="G1516" s="5"/>
      <c r="H1516" s="5"/>
      <c r="I1516" s="5"/>
    </row>
    <row r="1517" spans="3:9" x14ac:dyDescent="0.25">
      <c r="C1517" s="5"/>
      <c r="F1517" s="5"/>
      <c r="G1517" s="5"/>
      <c r="H1517" s="5"/>
      <c r="I1517" s="5"/>
    </row>
    <row r="1518" spans="3:9" x14ac:dyDescent="0.25">
      <c r="C1518" s="5"/>
      <c r="G1518" s="5"/>
      <c r="H1518" s="5"/>
      <c r="I1518" s="5"/>
    </row>
    <row r="1519" spans="3:9" x14ac:dyDescent="0.25">
      <c r="C1519" s="5"/>
      <c r="F1519" s="5"/>
      <c r="G1519" s="5"/>
      <c r="H1519" s="5"/>
      <c r="I1519" s="5"/>
    </row>
    <row r="1520" spans="3:9" x14ac:dyDescent="0.25">
      <c r="C1520" s="5"/>
      <c r="F1520" s="5"/>
      <c r="G1520" s="5"/>
      <c r="H1520" s="5"/>
      <c r="I1520" s="5"/>
    </row>
    <row r="1521" spans="3:9" x14ac:dyDescent="0.25">
      <c r="C1521" s="5"/>
      <c r="F1521" s="5"/>
      <c r="G1521" s="5"/>
      <c r="H1521" s="5"/>
      <c r="I1521" s="5"/>
    </row>
    <row r="1522" spans="3:9" x14ac:dyDescent="0.25">
      <c r="C1522" s="5"/>
      <c r="F1522" s="5"/>
      <c r="G1522" s="5"/>
      <c r="H1522" s="5"/>
      <c r="I1522" s="5"/>
    </row>
    <row r="1523" spans="3:9" x14ac:dyDescent="0.25">
      <c r="C1523" s="5"/>
      <c r="F1523" s="5"/>
      <c r="G1523" s="5"/>
      <c r="H1523" s="5"/>
      <c r="I1523" s="5"/>
    </row>
    <row r="1524" spans="3:9" x14ac:dyDescent="0.25">
      <c r="C1524" s="5"/>
      <c r="F1524" s="5"/>
      <c r="G1524" s="5"/>
      <c r="H1524" s="5"/>
      <c r="I1524" s="5"/>
    </row>
    <row r="1525" spans="3:9" x14ac:dyDescent="0.25">
      <c r="C1525" s="5"/>
      <c r="F1525" s="5"/>
      <c r="G1525" s="5"/>
      <c r="H1525" s="5"/>
      <c r="I1525" s="5"/>
    </row>
    <row r="1526" spans="3:9" x14ac:dyDescent="0.25">
      <c r="C1526" s="5"/>
      <c r="F1526" s="5"/>
      <c r="G1526" s="5"/>
      <c r="H1526" s="5"/>
      <c r="I1526" s="5"/>
    </row>
    <row r="1527" spans="3:9" x14ac:dyDescent="0.25">
      <c r="C1527" s="5"/>
      <c r="F1527" s="5"/>
      <c r="G1527" s="5"/>
      <c r="H1527" s="5"/>
      <c r="I1527" s="5"/>
    </row>
    <row r="1528" spans="3:9" x14ac:dyDescent="0.25">
      <c r="C1528" s="5"/>
      <c r="G1528" s="5"/>
      <c r="H1528" s="5"/>
      <c r="I1528" s="5"/>
    </row>
    <row r="1529" spans="3:9" x14ac:dyDescent="0.25">
      <c r="C1529" s="5"/>
      <c r="F1529" s="5"/>
      <c r="G1529" s="5"/>
      <c r="H1529" s="5"/>
      <c r="I1529" s="5"/>
    </row>
    <row r="1530" spans="3:9" x14ac:dyDescent="0.25">
      <c r="C1530" s="5"/>
      <c r="F1530" s="5"/>
      <c r="G1530" s="5"/>
      <c r="H1530" s="5"/>
      <c r="I1530" s="5"/>
    </row>
    <row r="1531" spans="3:9" x14ac:dyDescent="0.25">
      <c r="C1531" s="5"/>
      <c r="F1531" s="5"/>
      <c r="G1531" s="5"/>
      <c r="H1531" s="5"/>
      <c r="I1531" s="5"/>
    </row>
    <row r="1532" spans="3:9" x14ac:dyDescent="0.25">
      <c r="C1532" s="5"/>
      <c r="F1532" s="5"/>
      <c r="G1532" s="5"/>
      <c r="H1532" s="5"/>
      <c r="I1532" s="5"/>
    </row>
    <row r="1533" spans="3:9" x14ac:dyDescent="0.25">
      <c r="C1533" s="5"/>
      <c r="F1533" s="5"/>
      <c r="G1533" s="5"/>
      <c r="H1533" s="5"/>
      <c r="I1533" s="5"/>
    </row>
    <row r="1534" spans="3:9" x14ac:dyDescent="0.25">
      <c r="C1534" s="5"/>
      <c r="F1534" s="5"/>
      <c r="G1534" s="5"/>
      <c r="H1534" s="5"/>
      <c r="I1534" s="5"/>
    </row>
    <row r="1535" spans="3:9" x14ac:dyDescent="0.25">
      <c r="C1535" s="5"/>
      <c r="F1535" s="5"/>
      <c r="G1535" s="5"/>
      <c r="H1535" s="5"/>
      <c r="I1535" s="5"/>
    </row>
    <row r="1536" spans="3:9" x14ac:dyDescent="0.25">
      <c r="C1536" s="5"/>
      <c r="G1536" s="5"/>
      <c r="H1536" s="5"/>
      <c r="I1536" s="5"/>
    </row>
    <row r="1537" spans="3:9" x14ac:dyDescent="0.25">
      <c r="C1537" s="5"/>
      <c r="F1537" s="5"/>
      <c r="G1537" s="5"/>
      <c r="H1537" s="5"/>
      <c r="I1537" s="5"/>
    </row>
    <row r="1538" spans="3:9" x14ac:dyDescent="0.25">
      <c r="C1538" s="5"/>
      <c r="F1538" s="5"/>
      <c r="G1538" s="5"/>
      <c r="H1538" s="5"/>
      <c r="I1538" s="5"/>
    </row>
    <row r="1539" spans="3:9" x14ac:dyDescent="0.25">
      <c r="C1539" s="5"/>
      <c r="F1539" s="5"/>
      <c r="G1539" s="5"/>
      <c r="H1539" s="5"/>
      <c r="I1539" s="5"/>
    </row>
    <row r="1540" spans="3:9" x14ac:dyDescent="0.25">
      <c r="C1540" s="5"/>
      <c r="F1540" s="5"/>
      <c r="G1540" s="5"/>
      <c r="H1540" s="5"/>
      <c r="I1540" s="5"/>
    </row>
    <row r="1541" spans="3:9" x14ac:dyDescent="0.25">
      <c r="C1541" s="5"/>
      <c r="G1541" s="5"/>
      <c r="H1541" s="5"/>
      <c r="I1541" s="5"/>
    </row>
    <row r="1542" spans="3:9" x14ac:dyDescent="0.25">
      <c r="C1542" s="5"/>
      <c r="G1542" s="5"/>
      <c r="H1542" s="5"/>
      <c r="I1542" s="5"/>
    </row>
    <row r="1543" spans="3:9" x14ac:dyDescent="0.25">
      <c r="C1543" s="5"/>
      <c r="G1543" s="5"/>
      <c r="H1543" s="5"/>
      <c r="I1543" s="5"/>
    </row>
    <row r="1544" spans="3:9" x14ac:dyDescent="0.25">
      <c r="C1544" s="5"/>
      <c r="F1544" s="5"/>
      <c r="G1544" s="5"/>
      <c r="H1544" s="5"/>
      <c r="I1544" s="5"/>
    </row>
    <row r="1545" spans="3:9" x14ac:dyDescent="0.25">
      <c r="C1545" s="5"/>
      <c r="F1545" s="5"/>
      <c r="G1545" s="5"/>
      <c r="H1545" s="5"/>
      <c r="I1545" s="5"/>
    </row>
    <row r="1546" spans="3:9" x14ac:dyDescent="0.25">
      <c r="C1546" s="5"/>
      <c r="F1546" s="5"/>
      <c r="G1546" s="5"/>
      <c r="H1546" s="5"/>
      <c r="I1546" s="5"/>
    </row>
    <row r="1547" spans="3:9" x14ac:dyDescent="0.25">
      <c r="C1547" s="5"/>
      <c r="F1547" s="5"/>
      <c r="G1547" s="5"/>
      <c r="H1547" s="5"/>
      <c r="I1547" s="5"/>
    </row>
    <row r="1548" spans="3:9" x14ac:dyDescent="0.25">
      <c r="C1548" s="5"/>
      <c r="F1548" s="5"/>
      <c r="G1548" s="5"/>
      <c r="H1548" s="5"/>
      <c r="I1548" s="5"/>
    </row>
    <row r="1549" spans="3:9" x14ac:dyDescent="0.25">
      <c r="C1549" s="5"/>
      <c r="F1549" s="5"/>
      <c r="G1549" s="5"/>
      <c r="H1549" s="5"/>
      <c r="I1549" s="5"/>
    </row>
    <row r="1550" spans="3:9" x14ac:dyDescent="0.25">
      <c r="C1550" s="5"/>
      <c r="F1550" s="5"/>
      <c r="G1550" s="5"/>
      <c r="H1550" s="5"/>
      <c r="I1550" s="5"/>
    </row>
    <row r="1551" spans="3:9" x14ac:dyDescent="0.25">
      <c r="C1551" s="5"/>
      <c r="F1551" s="5"/>
      <c r="G1551" s="5"/>
      <c r="H1551" s="5"/>
      <c r="I1551" s="5"/>
    </row>
    <row r="1552" spans="3:9" x14ac:dyDescent="0.25">
      <c r="C1552" s="5"/>
      <c r="F1552" s="5"/>
      <c r="G1552" s="5"/>
      <c r="H1552" s="5"/>
      <c r="I1552" s="5"/>
    </row>
    <row r="1553" spans="3:9" x14ac:dyDescent="0.25">
      <c r="C1553" s="5"/>
      <c r="F1553" s="5"/>
      <c r="G1553" s="5"/>
      <c r="H1553" s="5"/>
      <c r="I1553" s="5"/>
    </row>
    <row r="1554" spans="3:9" x14ac:dyDescent="0.25">
      <c r="C1554" s="5"/>
      <c r="F1554" s="5"/>
      <c r="G1554" s="5"/>
      <c r="H1554" s="5"/>
      <c r="I1554" s="5"/>
    </row>
    <row r="1555" spans="3:9" x14ac:dyDescent="0.25">
      <c r="C1555" s="5"/>
      <c r="F1555" s="5"/>
      <c r="G1555" s="5"/>
      <c r="H1555" s="5"/>
      <c r="I1555" s="5"/>
    </row>
    <row r="1556" spans="3:9" x14ac:dyDescent="0.25">
      <c r="C1556" s="5"/>
      <c r="F1556" s="5"/>
      <c r="G1556" s="5"/>
      <c r="H1556" s="5"/>
      <c r="I1556" s="5"/>
    </row>
    <row r="1557" spans="3:9" x14ac:dyDescent="0.25">
      <c r="C1557" s="5"/>
      <c r="G1557" s="5"/>
      <c r="H1557" s="5"/>
      <c r="I1557" s="5"/>
    </row>
    <row r="1558" spans="3:9" x14ac:dyDescent="0.25">
      <c r="C1558" s="5"/>
      <c r="F1558" s="5"/>
      <c r="G1558" s="5"/>
      <c r="H1558" s="5"/>
      <c r="I1558" s="5"/>
    </row>
    <row r="1559" spans="3:9" x14ac:dyDescent="0.25">
      <c r="C1559" s="5"/>
      <c r="F1559" s="5"/>
      <c r="G1559" s="5"/>
      <c r="H1559" s="5"/>
      <c r="I1559" s="5"/>
    </row>
    <row r="1560" spans="3:9" x14ac:dyDescent="0.25">
      <c r="C1560" s="5"/>
      <c r="F1560" s="5"/>
      <c r="G1560" s="5"/>
      <c r="H1560" s="5"/>
      <c r="I1560" s="5"/>
    </row>
    <row r="1561" spans="3:9" x14ac:dyDescent="0.25">
      <c r="C1561" s="5"/>
      <c r="F1561" s="5"/>
      <c r="G1561" s="5"/>
      <c r="H1561" s="5"/>
      <c r="I1561" s="5"/>
    </row>
    <row r="1562" spans="3:9" x14ac:dyDescent="0.25">
      <c r="C1562" s="5"/>
      <c r="F1562" s="5"/>
      <c r="G1562" s="5"/>
      <c r="H1562" s="5"/>
      <c r="I1562" s="5"/>
    </row>
    <row r="1563" spans="3:9" x14ac:dyDescent="0.25">
      <c r="C1563" s="5"/>
      <c r="G1563" s="5"/>
      <c r="H1563" s="5"/>
      <c r="I1563" s="5"/>
    </row>
    <row r="1564" spans="3:9" x14ac:dyDescent="0.25">
      <c r="C1564" s="5"/>
      <c r="F1564" s="5"/>
      <c r="G1564" s="5"/>
      <c r="H1564" s="5"/>
      <c r="I1564" s="5"/>
    </row>
    <row r="1565" spans="3:9" x14ac:dyDescent="0.25">
      <c r="C1565" s="5"/>
      <c r="F1565" s="5"/>
      <c r="G1565" s="5"/>
      <c r="H1565" s="5"/>
      <c r="I1565" s="5"/>
    </row>
    <row r="1566" spans="3:9" x14ac:dyDescent="0.25">
      <c r="C1566" s="5"/>
      <c r="G1566" s="5"/>
      <c r="H1566" s="5"/>
      <c r="I1566" s="5"/>
    </row>
    <row r="1567" spans="3:9" x14ac:dyDescent="0.25">
      <c r="C1567" s="5"/>
      <c r="F1567" s="5"/>
      <c r="G1567" s="5"/>
      <c r="H1567" s="5"/>
      <c r="I1567" s="5"/>
    </row>
    <row r="1568" spans="3:9" x14ac:dyDescent="0.25">
      <c r="C1568" s="5"/>
      <c r="F1568" s="5"/>
      <c r="G1568" s="5"/>
      <c r="H1568" s="5"/>
      <c r="I1568" s="5"/>
    </row>
    <row r="1569" spans="3:9" x14ac:dyDescent="0.25">
      <c r="C1569" s="5"/>
      <c r="F1569" s="5"/>
      <c r="G1569" s="5"/>
      <c r="H1569" s="5"/>
      <c r="I1569" s="5"/>
    </row>
    <row r="1570" spans="3:9" x14ac:dyDescent="0.25">
      <c r="C1570" s="5"/>
      <c r="F1570" s="5"/>
      <c r="G1570" s="5"/>
      <c r="H1570" s="5"/>
      <c r="I1570" s="5"/>
    </row>
    <row r="1571" spans="3:9" x14ac:dyDescent="0.25">
      <c r="C1571" s="5"/>
      <c r="F1571" s="5"/>
      <c r="G1571" s="5"/>
      <c r="H1571" s="5"/>
      <c r="I1571" s="5"/>
    </row>
    <row r="1572" spans="3:9" x14ac:dyDescent="0.25">
      <c r="C1572" s="5"/>
      <c r="F1572" s="5"/>
      <c r="G1572" s="5"/>
      <c r="H1572" s="5"/>
      <c r="I1572" s="5"/>
    </row>
    <row r="1573" spans="3:9" x14ac:dyDescent="0.25">
      <c r="C1573" s="5"/>
      <c r="F1573" s="5"/>
      <c r="G1573" s="5"/>
      <c r="H1573" s="5"/>
      <c r="I1573" s="5"/>
    </row>
    <row r="1574" spans="3:9" x14ac:dyDescent="0.25">
      <c r="C1574" s="5"/>
      <c r="G1574" s="5"/>
      <c r="H1574" s="5"/>
      <c r="I1574" s="5"/>
    </row>
    <row r="1575" spans="3:9" x14ac:dyDescent="0.25">
      <c r="C1575" s="5"/>
      <c r="G1575" s="5"/>
      <c r="H1575" s="5"/>
      <c r="I1575" s="5"/>
    </row>
    <row r="1576" spans="3:9" x14ac:dyDescent="0.25">
      <c r="C1576" s="5"/>
      <c r="G1576" s="5"/>
      <c r="H1576" s="5"/>
      <c r="I1576" s="5"/>
    </row>
    <row r="1577" spans="3:9" x14ac:dyDescent="0.25">
      <c r="C1577" s="5"/>
      <c r="F1577" s="5"/>
      <c r="G1577" s="5"/>
      <c r="H1577" s="5"/>
      <c r="I1577" s="5"/>
    </row>
    <row r="1578" spans="3:9" x14ac:dyDescent="0.25">
      <c r="G1578" s="5"/>
      <c r="H1578" s="5"/>
      <c r="I1578" s="5"/>
    </row>
    <row r="1579" spans="3:9" x14ac:dyDescent="0.25">
      <c r="C1579" s="5"/>
      <c r="F1579" s="5"/>
      <c r="G1579" s="5"/>
      <c r="H1579" s="5"/>
      <c r="I1579" s="5"/>
    </row>
    <row r="1580" spans="3:9" x14ac:dyDescent="0.25">
      <c r="C1580" s="5"/>
      <c r="F1580" s="5"/>
      <c r="G1580" s="5"/>
      <c r="H1580" s="5"/>
      <c r="I1580" s="5"/>
    </row>
    <row r="1581" spans="3:9" x14ac:dyDescent="0.25">
      <c r="C1581" s="5"/>
      <c r="F1581" s="5"/>
      <c r="G1581" s="5"/>
      <c r="H1581" s="5"/>
      <c r="I1581" s="5"/>
    </row>
    <row r="1582" spans="3:9" x14ac:dyDescent="0.25">
      <c r="C1582" s="5"/>
      <c r="F1582" s="5"/>
      <c r="G1582" s="5"/>
      <c r="H1582" s="5"/>
      <c r="I1582" s="5"/>
    </row>
    <row r="1583" spans="3:9" x14ac:dyDescent="0.25">
      <c r="C1583" s="5"/>
      <c r="F1583" s="5"/>
      <c r="G1583" s="5"/>
      <c r="H1583" s="5"/>
      <c r="I1583" s="5"/>
    </row>
    <row r="1584" spans="3:9" x14ac:dyDescent="0.25">
      <c r="C1584" s="5"/>
      <c r="F1584" s="5"/>
      <c r="G1584" s="5"/>
      <c r="H1584" s="5"/>
      <c r="I1584" s="5"/>
    </row>
    <row r="1585" spans="3:9" x14ac:dyDescent="0.25">
      <c r="C1585" s="5"/>
      <c r="G1585" s="5"/>
      <c r="H1585" s="5"/>
      <c r="I1585" s="5"/>
    </row>
    <row r="1586" spans="3:9" x14ac:dyDescent="0.25">
      <c r="C1586" s="5"/>
      <c r="F1586" s="5"/>
      <c r="G1586" s="5"/>
      <c r="H1586" s="5"/>
      <c r="I1586" s="5"/>
    </row>
    <row r="1587" spans="3:9" x14ac:dyDescent="0.25">
      <c r="C1587" s="5"/>
      <c r="F1587" s="5"/>
      <c r="G1587" s="5"/>
      <c r="H1587" s="5"/>
      <c r="I1587" s="5"/>
    </row>
    <row r="1588" spans="3:9" x14ac:dyDescent="0.25">
      <c r="C1588" s="5"/>
      <c r="F1588" s="5"/>
      <c r="G1588" s="5"/>
      <c r="H1588" s="5"/>
      <c r="I1588" s="5"/>
    </row>
    <row r="1589" spans="3:9" x14ac:dyDescent="0.25">
      <c r="C1589" s="5"/>
      <c r="F1589" s="5"/>
      <c r="G1589" s="5"/>
      <c r="H1589" s="5"/>
      <c r="I1589" s="5"/>
    </row>
    <row r="1590" spans="3:9" x14ac:dyDescent="0.25">
      <c r="C1590" s="5"/>
      <c r="F1590" s="5"/>
      <c r="G1590" s="5"/>
      <c r="H1590" s="5"/>
      <c r="I1590" s="5"/>
    </row>
    <row r="1591" spans="3:9" x14ac:dyDescent="0.25">
      <c r="C1591" s="5"/>
      <c r="F1591" s="5"/>
      <c r="G1591" s="5"/>
      <c r="H1591" s="5"/>
      <c r="I1591" s="5"/>
    </row>
    <row r="1592" spans="3:9" x14ac:dyDescent="0.25">
      <c r="C1592" s="5"/>
      <c r="F1592" s="5"/>
      <c r="G1592" s="5"/>
      <c r="H1592" s="5"/>
      <c r="I1592" s="5"/>
    </row>
    <row r="1593" spans="3:9" x14ac:dyDescent="0.25">
      <c r="C1593" s="5"/>
      <c r="F1593" s="5"/>
      <c r="G1593" s="5"/>
      <c r="H1593" s="5"/>
      <c r="I1593" s="5"/>
    </row>
    <row r="1594" spans="3:9" x14ac:dyDescent="0.25">
      <c r="C1594" s="5"/>
      <c r="F1594" s="5"/>
      <c r="G1594" s="5"/>
      <c r="H1594" s="5"/>
      <c r="I1594" s="5"/>
    </row>
    <row r="1595" spans="3:9" x14ac:dyDescent="0.25">
      <c r="C1595" s="5"/>
      <c r="G1595" s="5"/>
      <c r="H1595" s="5"/>
      <c r="I1595" s="5"/>
    </row>
    <row r="1596" spans="3:9" x14ac:dyDescent="0.25">
      <c r="C1596" s="5"/>
      <c r="F1596" s="5"/>
      <c r="G1596" s="5"/>
      <c r="H1596" s="5"/>
      <c r="I1596" s="5"/>
    </row>
    <row r="1597" spans="3:9" x14ac:dyDescent="0.25">
      <c r="C1597" s="5"/>
      <c r="F1597" s="5"/>
      <c r="G1597" s="5"/>
      <c r="H1597" s="5"/>
      <c r="I1597" s="5"/>
    </row>
    <row r="1598" spans="3:9" x14ac:dyDescent="0.25">
      <c r="C1598" s="5"/>
      <c r="F1598" s="5"/>
      <c r="G1598" s="5"/>
      <c r="H1598" s="5"/>
      <c r="I1598" s="5"/>
    </row>
    <row r="1599" spans="3:9" x14ac:dyDescent="0.25">
      <c r="C1599" s="5"/>
      <c r="F1599" s="5"/>
      <c r="G1599" s="5"/>
      <c r="H1599" s="5"/>
      <c r="I1599" s="5"/>
    </row>
    <row r="1600" spans="3:9" x14ac:dyDescent="0.25">
      <c r="C1600" s="5"/>
      <c r="F1600" s="5"/>
      <c r="G1600" s="5"/>
      <c r="H1600" s="5"/>
      <c r="I1600" s="5"/>
    </row>
    <row r="1601" spans="3:9" x14ac:dyDescent="0.25">
      <c r="C1601" s="5"/>
      <c r="F1601" s="5"/>
      <c r="G1601" s="5"/>
      <c r="H1601" s="5"/>
      <c r="I1601" s="5"/>
    </row>
    <row r="1602" spans="3:9" x14ac:dyDescent="0.25">
      <c r="C1602" s="5"/>
      <c r="G1602" s="5"/>
      <c r="H1602" s="5"/>
      <c r="I1602" s="5"/>
    </row>
    <row r="1603" spans="3:9" x14ac:dyDescent="0.25">
      <c r="C1603" s="5"/>
      <c r="F1603" s="5"/>
      <c r="G1603" s="5"/>
      <c r="H1603" s="5"/>
      <c r="I1603" s="5"/>
    </row>
    <row r="1604" spans="3:9" x14ac:dyDescent="0.25">
      <c r="C1604" s="5"/>
      <c r="F1604" s="5"/>
      <c r="G1604" s="5"/>
      <c r="H1604" s="5"/>
      <c r="I1604" s="5"/>
    </row>
    <row r="1605" spans="3:9" x14ac:dyDescent="0.25">
      <c r="C1605" s="5"/>
      <c r="F1605" s="5"/>
      <c r="G1605" s="5"/>
      <c r="H1605" s="5"/>
      <c r="I1605" s="5"/>
    </row>
    <row r="1606" spans="3:9" x14ac:dyDescent="0.25">
      <c r="C1606" s="5"/>
      <c r="F1606" s="5"/>
      <c r="G1606" s="5"/>
      <c r="H1606" s="5"/>
      <c r="I1606" s="5"/>
    </row>
    <row r="1607" spans="3:9" x14ac:dyDescent="0.25">
      <c r="C1607" s="5"/>
      <c r="F1607" s="5"/>
      <c r="G1607" s="5"/>
      <c r="H1607" s="5"/>
      <c r="I1607" s="5"/>
    </row>
    <row r="1608" spans="3:9" x14ac:dyDescent="0.25">
      <c r="C1608" s="5"/>
      <c r="F1608" s="5"/>
      <c r="G1608" s="5"/>
      <c r="H1608" s="5"/>
      <c r="I1608" s="5"/>
    </row>
    <row r="1609" spans="3:9" x14ac:dyDescent="0.25">
      <c r="C1609" s="5"/>
      <c r="G1609" s="5"/>
      <c r="H1609" s="5"/>
      <c r="I1609" s="5"/>
    </row>
    <row r="1610" spans="3:9" x14ac:dyDescent="0.25">
      <c r="C1610" s="5"/>
      <c r="F1610" s="5"/>
      <c r="G1610" s="5"/>
      <c r="H1610" s="5"/>
      <c r="I1610" s="5"/>
    </row>
    <row r="1611" spans="3:9" x14ac:dyDescent="0.25">
      <c r="C1611" s="5"/>
      <c r="G1611" s="5"/>
      <c r="H1611" s="5"/>
      <c r="I1611" s="5"/>
    </row>
    <row r="1612" spans="3:9" x14ac:dyDescent="0.25">
      <c r="C1612" s="5"/>
      <c r="F1612" s="5"/>
      <c r="G1612" s="5"/>
      <c r="H1612" s="5"/>
      <c r="I1612" s="5"/>
    </row>
    <row r="1613" spans="3:9" x14ac:dyDescent="0.25">
      <c r="C1613" s="5"/>
      <c r="F1613" s="5"/>
      <c r="G1613" s="5"/>
      <c r="H1613" s="5"/>
      <c r="I1613" s="5"/>
    </row>
    <row r="1614" spans="3:9" x14ac:dyDescent="0.25">
      <c r="C1614" s="5"/>
      <c r="F1614" s="5"/>
      <c r="G1614" s="5"/>
      <c r="H1614" s="5"/>
      <c r="I1614" s="5"/>
    </row>
    <row r="1615" spans="3:9" x14ac:dyDescent="0.25">
      <c r="C1615" s="5"/>
      <c r="F1615" s="5"/>
      <c r="G1615" s="5"/>
      <c r="H1615" s="5"/>
      <c r="I1615" s="5"/>
    </row>
    <row r="1616" spans="3:9" x14ac:dyDescent="0.25">
      <c r="C1616" s="5"/>
      <c r="F1616" s="5"/>
      <c r="G1616" s="5"/>
      <c r="H1616" s="5"/>
      <c r="I1616" s="5"/>
    </row>
    <row r="1617" spans="3:9" x14ac:dyDescent="0.25">
      <c r="C1617" s="5"/>
      <c r="F1617" s="5"/>
      <c r="G1617" s="5"/>
      <c r="H1617" s="5"/>
      <c r="I1617" s="5"/>
    </row>
    <row r="1618" spans="3:9" x14ac:dyDescent="0.25">
      <c r="C1618" s="5"/>
      <c r="F1618" s="5"/>
      <c r="G1618" s="5"/>
      <c r="H1618" s="5"/>
      <c r="I1618" s="5"/>
    </row>
    <row r="1619" spans="3:9" x14ac:dyDescent="0.25">
      <c r="C1619" s="5"/>
      <c r="F1619" s="5"/>
      <c r="G1619" s="5"/>
      <c r="H1619" s="5"/>
      <c r="I1619" s="5"/>
    </row>
    <row r="1620" spans="3:9" x14ac:dyDescent="0.25">
      <c r="C1620" s="5"/>
      <c r="F1620" s="5"/>
      <c r="G1620" s="5"/>
      <c r="H1620" s="5"/>
      <c r="I1620" s="5"/>
    </row>
    <row r="1621" spans="3:9" x14ac:dyDescent="0.25">
      <c r="C1621" s="5"/>
      <c r="G1621" s="5"/>
      <c r="H1621" s="5"/>
      <c r="I1621" s="5"/>
    </row>
    <row r="1622" spans="3:9" x14ac:dyDescent="0.25">
      <c r="C1622" s="5"/>
      <c r="F1622" s="5"/>
      <c r="G1622" s="5"/>
      <c r="H1622" s="5"/>
      <c r="I1622" s="5"/>
    </row>
    <row r="1623" spans="3:9" x14ac:dyDescent="0.25">
      <c r="C1623" s="5"/>
      <c r="F1623" s="5"/>
      <c r="G1623" s="5"/>
      <c r="H1623" s="5"/>
      <c r="I1623" s="5"/>
    </row>
    <row r="1624" spans="3:9" x14ac:dyDescent="0.25">
      <c r="C1624" s="5"/>
      <c r="F1624" s="5"/>
      <c r="G1624" s="5"/>
      <c r="H1624" s="5"/>
      <c r="I1624" s="5"/>
    </row>
    <row r="1625" spans="3:9" x14ac:dyDescent="0.25">
      <c r="C1625" s="5"/>
      <c r="F1625" s="5"/>
      <c r="G1625" s="5"/>
      <c r="H1625" s="5"/>
      <c r="I1625" s="5"/>
    </row>
    <row r="1626" spans="3:9" x14ac:dyDescent="0.25">
      <c r="C1626" s="5"/>
      <c r="F1626" s="5"/>
      <c r="G1626" s="5"/>
      <c r="H1626" s="5"/>
      <c r="I1626" s="5"/>
    </row>
    <row r="1627" spans="3:9" x14ac:dyDescent="0.25">
      <c r="C1627" s="5"/>
      <c r="F1627" s="5"/>
      <c r="G1627" s="5"/>
      <c r="H1627" s="5"/>
      <c r="I1627" s="5"/>
    </row>
    <row r="1628" spans="3:9" x14ac:dyDescent="0.25">
      <c r="C1628" s="5"/>
      <c r="F1628" s="5"/>
      <c r="G1628" s="5"/>
      <c r="H1628" s="5"/>
      <c r="I1628" s="5"/>
    </row>
    <row r="1629" spans="3:9" x14ac:dyDescent="0.25">
      <c r="C1629" s="5"/>
      <c r="G1629" s="5"/>
      <c r="H1629" s="5"/>
      <c r="I1629" s="5"/>
    </row>
    <row r="1630" spans="3:9" x14ac:dyDescent="0.25">
      <c r="C1630" s="5"/>
      <c r="F1630" s="5"/>
      <c r="G1630" s="5"/>
      <c r="H1630" s="5"/>
      <c r="I1630" s="5"/>
    </row>
    <row r="1631" spans="3:9" x14ac:dyDescent="0.25">
      <c r="C1631" s="5"/>
      <c r="G1631" s="5"/>
      <c r="H1631" s="5"/>
      <c r="I1631" s="5"/>
    </row>
    <row r="1632" spans="3:9" x14ac:dyDescent="0.25">
      <c r="C1632" s="5"/>
      <c r="F1632" s="5"/>
      <c r="G1632" s="5"/>
      <c r="H1632" s="5"/>
      <c r="I1632" s="5"/>
    </row>
    <row r="1633" spans="3:9" x14ac:dyDescent="0.25">
      <c r="C1633" s="5"/>
      <c r="F1633" s="5"/>
      <c r="G1633" s="5"/>
      <c r="H1633" s="5"/>
      <c r="I1633" s="5"/>
    </row>
    <row r="1634" spans="3:9" x14ac:dyDescent="0.25">
      <c r="C1634" s="5"/>
      <c r="F1634" s="5"/>
      <c r="G1634" s="5"/>
      <c r="H1634" s="5"/>
      <c r="I1634" s="5"/>
    </row>
    <row r="1635" spans="3:9" x14ac:dyDescent="0.25">
      <c r="G1635" s="5"/>
      <c r="H1635" s="5"/>
      <c r="I1635" s="5"/>
    </row>
    <row r="1636" spans="3:9" x14ac:dyDescent="0.25">
      <c r="C1636" s="5"/>
      <c r="F1636" s="5"/>
      <c r="G1636" s="5"/>
      <c r="H1636" s="5"/>
      <c r="I1636" s="5"/>
    </row>
    <row r="1637" spans="3:9" x14ac:dyDescent="0.25">
      <c r="C1637" s="5"/>
      <c r="F1637" s="5"/>
      <c r="G1637" s="5"/>
      <c r="H1637" s="5"/>
      <c r="I1637" s="5"/>
    </row>
    <row r="1638" spans="3:9" x14ac:dyDescent="0.25">
      <c r="C1638" s="5"/>
      <c r="F1638" s="5"/>
      <c r="G1638" s="5"/>
      <c r="H1638" s="5"/>
      <c r="I1638" s="5"/>
    </row>
    <row r="1639" spans="3:9" x14ac:dyDescent="0.25">
      <c r="C1639" s="5"/>
      <c r="F1639" s="5"/>
      <c r="G1639" s="5"/>
      <c r="H1639" s="5"/>
      <c r="I1639" s="5"/>
    </row>
    <row r="1640" spans="3:9" x14ac:dyDescent="0.25">
      <c r="C1640" s="5"/>
      <c r="F1640" s="5"/>
      <c r="G1640" s="5"/>
      <c r="H1640" s="5"/>
      <c r="I1640" s="5"/>
    </row>
    <row r="1641" spans="3:9" x14ac:dyDescent="0.25">
      <c r="C1641" s="5"/>
      <c r="F1641" s="5"/>
      <c r="G1641" s="5"/>
      <c r="H1641" s="5"/>
      <c r="I1641" s="5"/>
    </row>
    <row r="1642" spans="3:9" x14ac:dyDescent="0.25">
      <c r="C1642" s="5"/>
      <c r="F1642" s="5"/>
      <c r="G1642" s="5"/>
      <c r="H1642" s="5"/>
      <c r="I1642" s="5"/>
    </row>
    <row r="1643" spans="3:9" x14ac:dyDescent="0.25">
      <c r="C1643" s="5"/>
      <c r="F1643" s="5"/>
      <c r="G1643" s="5"/>
      <c r="H1643" s="5"/>
      <c r="I1643" s="5"/>
    </row>
    <row r="1644" spans="3:9" x14ac:dyDescent="0.25">
      <c r="C1644" s="5"/>
      <c r="F1644" s="5"/>
      <c r="G1644" s="5"/>
      <c r="H1644" s="5"/>
      <c r="I1644" s="5"/>
    </row>
    <row r="1645" spans="3:9" x14ac:dyDescent="0.25">
      <c r="C1645" s="5"/>
      <c r="F1645" s="5"/>
      <c r="G1645" s="5"/>
      <c r="H1645" s="5"/>
      <c r="I1645" s="5"/>
    </row>
    <row r="1646" spans="3:9" x14ac:dyDescent="0.25">
      <c r="C1646" s="5"/>
      <c r="F1646" s="5"/>
      <c r="G1646" s="5"/>
      <c r="H1646" s="5"/>
      <c r="I1646" s="5"/>
    </row>
    <row r="1647" spans="3:9" x14ac:dyDescent="0.25">
      <c r="C1647" s="5"/>
      <c r="G1647" s="5"/>
      <c r="H1647" s="5"/>
      <c r="I1647" s="5"/>
    </row>
    <row r="1648" spans="3:9" x14ac:dyDescent="0.25">
      <c r="C1648" s="5"/>
      <c r="F1648" s="5"/>
      <c r="G1648" s="5"/>
      <c r="H1648" s="5"/>
      <c r="I1648" s="5"/>
    </row>
    <row r="1649" spans="3:9" x14ac:dyDescent="0.25">
      <c r="C1649" s="5"/>
      <c r="F1649" s="5"/>
      <c r="G1649" s="5"/>
      <c r="H1649" s="5"/>
      <c r="I1649" s="5"/>
    </row>
    <row r="1650" spans="3:9" x14ac:dyDescent="0.25">
      <c r="C1650" s="5"/>
      <c r="F1650" s="5"/>
      <c r="G1650" s="5"/>
      <c r="H1650" s="5"/>
      <c r="I1650" s="5"/>
    </row>
    <row r="1651" spans="3:9" x14ac:dyDescent="0.25">
      <c r="C1651" s="5"/>
      <c r="F1651" s="5"/>
      <c r="G1651" s="5"/>
      <c r="H1651" s="5"/>
      <c r="I1651" s="5"/>
    </row>
    <row r="1652" spans="3:9" x14ac:dyDescent="0.25">
      <c r="C1652" s="5"/>
      <c r="F1652" s="5"/>
      <c r="G1652" s="5"/>
      <c r="H1652" s="5"/>
      <c r="I1652" s="5"/>
    </row>
    <row r="1653" spans="3:9" x14ac:dyDescent="0.25">
      <c r="C1653" s="5"/>
      <c r="F1653" s="5"/>
      <c r="G1653" s="5"/>
      <c r="H1653" s="5"/>
      <c r="I1653" s="5"/>
    </row>
    <row r="1654" spans="3:9" x14ac:dyDescent="0.25">
      <c r="C1654" s="5"/>
      <c r="F1654" s="5"/>
      <c r="G1654" s="5"/>
      <c r="H1654" s="5"/>
      <c r="I1654" s="5"/>
    </row>
    <row r="1655" spans="3:9" x14ac:dyDescent="0.25">
      <c r="C1655" s="5"/>
      <c r="F1655" s="5"/>
      <c r="G1655" s="5"/>
      <c r="H1655" s="5"/>
      <c r="I1655" s="5"/>
    </row>
    <row r="1656" spans="3:9" x14ac:dyDescent="0.25">
      <c r="C1656" s="5"/>
      <c r="F1656" s="5"/>
      <c r="G1656" s="5"/>
      <c r="H1656" s="5"/>
      <c r="I1656" s="5"/>
    </row>
    <row r="1657" spans="3:9" x14ac:dyDescent="0.25">
      <c r="C1657" s="5"/>
      <c r="F1657" s="5"/>
      <c r="G1657" s="5"/>
      <c r="H1657" s="5"/>
      <c r="I1657" s="5"/>
    </row>
    <row r="1658" spans="3:9" x14ac:dyDescent="0.25">
      <c r="C1658" s="5"/>
      <c r="F1658" s="5"/>
      <c r="G1658" s="5"/>
      <c r="H1658" s="5"/>
      <c r="I1658" s="5"/>
    </row>
    <row r="1659" spans="3:9" x14ac:dyDescent="0.25">
      <c r="C1659" s="5"/>
      <c r="F1659" s="5"/>
      <c r="G1659" s="5"/>
      <c r="H1659" s="5"/>
      <c r="I1659" s="5"/>
    </row>
    <row r="1660" spans="3:9" x14ac:dyDescent="0.25">
      <c r="C1660" s="5"/>
      <c r="F1660" s="5"/>
      <c r="G1660" s="5"/>
      <c r="H1660" s="5"/>
      <c r="I1660" s="5"/>
    </row>
    <row r="1661" spans="3:9" x14ac:dyDescent="0.25">
      <c r="C1661" s="5"/>
      <c r="F1661" s="5"/>
      <c r="G1661" s="5"/>
      <c r="H1661" s="5"/>
      <c r="I1661" s="5"/>
    </row>
    <row r="1662" spans="3:9" x14ac:dyDescent="0.25">
      <c r="C1662" s="5"/>
      <c r="F1662" s="5"/>
      <c r="G1662" s="5"/>
      <c r="H1662" s="5"/>
      <c r="I1662" s="5"/>
    </row>
    <row r="1663" spans="3:9" x14ac:dyDescent="0.25">
      <c r="C1663" s="5"/>
      <c r="G1663" s="5"/>
      <c r="H1663" s="5"/>
      <c r="I1663" s="5"/>
    </row>
    <row r="1664" spans="3:9" x14ac:dyDescent="0.25">
      <c r="C1664" s="5"/>
      <c r="G1664" s="5"/>
      <c r="H1664" s="5"/>
      <c r="I1664" s="5"/>
    </row>
    <row r="1665" spans="3:9" x14ac:dyDescent="0.25">
      <c r="C1665" s="5"/>
      <c r="F1665" s="5"/>
      <c r="G1665" s="5"/>
      <c r="H1665" s="5"/>
      <c r="I1665" s="5"/>
    </row>
    <row r="1666" spans="3:9" x14ac:dyDescent="0.25">
      <c r="C1666" s="5"/>
      <c r="F1666" s="5"/>
      <c r="G1666" s="5"/>
      <c r="H1666" s="5"/>
      <c r="I1666" s="5"/>
    </row>
    <row r="1667" spans="3:9" x14ac:dyDescent="0.25">
      <c r="C1667" s="5"/>
      <c r="F1667" s="5"/>
      <c r="G1667" s="5"/>
      <c r="H1667" s="5"/>
      <c r="I1667" s="5"/>
    </row>
    <row r="1668" spans="3:9" x14ac:dyDescent="0.25">
      <c r="C1668" s="5"/>
      <c r="F1668" s="5"/>
      <c r="G1668" s="5"/>
      <c r="H1668" s="5"/>
      <c r="I1668" s="5"/>
    </row>
    <row r="1669" spans="3:9" x14ac:dyDescent="0.25">
      <c r="C1669" s="5"/>
      <c r="F1669" s="5"/>
      <c r="G1669" s="5"/>
      <c r="H1669" s="5"/>
      <c r="I1669" s="5"/>
    </row>
    <row r="1670" spans="3:9" x14ac:dyDescent="0.25">
      <c r="C1670" s="5"/>
      <c r="F1670" s="5"/>
      <c r="G1670" s="5"/>
      <c r="H1670" s="5"/>
      <c r="I1670" s="5"/>
    </row>
    <row r="1671" spans="3:9" x14ac:dyDescent="0.25">
      <c r="C1671" s="5"/>
      <c r="G1671" s="5"/>
      <c r="H1671" s="5"/>
      <c r="I1671" s="5"/>
    </row>
    <row r="1672" spans="3:9" x14ac:dyDescent="0.25">
      <c r="C1672" s="5"/>
      <c r="F1672" s="5"/>
      <c r="G1672" s="5"/>
      <c r="H1672" s="5"/>
      <c r="I1672" s="5"/>
    </row>
    <row r="1673" spans="3:9" x14ac:dyDescent="0.25">
      <c r="C1673" s="5"/>
      <c r="F1673" s="5"/>
      <c r="G1673" s="5"/>
      <c r="H1673" s="5"/>
      <c r="I1673" s="5"/>
    </row>
    <row r="1674" spans="3:9" x14ac:dyDescent="0.25">
      <c r="C1674" s="5"/>
      <c r="F1674" s="5"/>
      <c r="G1674" s="5"/>
      <c r="H1674" s="5"/>
      <c r="I1674" s="5"/>
    </row>
    <row r="1675" spans="3:9" x14ac:dyDescent="0.25">
      <c r="C1675" s="5"/>
      <c r="F1675" s="5"/>
      <c r="G1675" s="5"/>
      <c r="H1675" s="5"/>
      <c r="I1675" s="5"/>
    </row>
    <row r="1676" spans="3:9" x14ac:dyDescent="0.25">
      <c r="C1676" s="5"/>
      <c r="F1676" s="5"/>
      <c r="G1676" s="5"/>
      <c r="H1676" s="5"/>
      <c r="I1676" s="5"/>
    </row>
    <row r="1677" spans="3:9" x14ac:dyDescent="0.25">
      <c r="C1677" s="5"/>
      <c r="F1677" s="5"/>
      <c r="G1677" s="5"/>
      <c r="H1677" s="5"/>
      <c r="I1677" s="5"/>
    </row>
    <row r="1678" spans="3:9" x14ac:dyDescent="0.25">
      <c r="C1678" s="5"/>
      <c r="F1678" s="5"/>
      <c r="G1678" s="5"/>
      <c r="H1678" s="5"/>
      <c r="I1678" s="5"/>
    </row>
    <row r="1679" spans="3:9" x14ac:dyDescent="0.25">
      <c r="C1679" s="5"/>
      <c r="F1679" s="5"/>
      <c r="G1679" s="5"/>
      <c r="H1679" s="5"/>
      <c r="I1679" s="5"/>
    </row>
    <row r="1680" spans="3:9" x14ac:dyDescent="0.25">
      <c r="C1680" s="5"/>
      <c r="F1680" s="5"/>
      <c r="G1680" s="5"/>
      <c r="H1680" s="5"/>
      <c r="I1680" s="5"/>
    </row>
    <row r="1681" spans="3:9" x14ac:dyDescent="0.25">
      <c r="C1681" s="5"/>
      <c r="F1681" s="5"/>
      <c r="G1681" s="5"/>
      <c r="H1681" s="5"/>
      <c r="I1681" s="5"/>
    </row>
    <row r="1682" spans="3:9" x14ac:dyDescent="0.25">
      <c r="C1682" s="5"/>
      <c r="F1682" s="5"/>
      <c r="G1682" s="5"/>
      <c r="H1682" s="5"/>
      <c r="I1682" s="5"/>
    </row>
    <row r="1683" spans="3:9" x14ac:dyDescent="0.25">
      <c r="C1683" s="5"/>
      <c r="F1683" s="5"/>
      <c r="G1683" s="5"/>
      <c r="H1683" s="5"/>
      <c r="I1683" s="5"/>
    </row>
    <row r="1684" spans="3:9" x14ac:dyDescent="0.25">
      <c r="C1684" s="5"/>
      <c r="G1684" s="5"/>
      <c r="H1684" s="5"/>
      <c r="I1684" s="5"/>
    </row>
    <row r="1685" spans="3:9" x14ac:dyDescent="0.25">
      <c r="C1685" s="5"/>
      <c r="F1685" s="5"/>
      <c r="G1685" s="5"/>
      <c r="H1685" s="5"/>
      <c r="I1685" s="5"/>
    </row>
    <row r="1686" spans="3:9" x14ac:dyDescent="0.25">
      <c r="C1686" s="5"/>
      <c r="F1686" s="5"/>
      <c r="G1686" s="5"/>
      <c r="H1686" s="5"/>
      <c r="I1686" s="5"/>
    </row>
    <row r="1687" spans="3:9" x14ac:dyDescent="0.25">
      <c r="C1687" s="5"/>
      <c r="F1687" s="5"/>
      <c r="G1687" s="5"/>
      <c r="H1687" s="5"/>
      <c r="I1687" s="5"/>
    </row>
    <row r="1688" spans="3:9" x14ac:dyDescent="0.25">
      <c r="C1688" s="5"/>
      <c r="F1688" s="5"/>
      <c r="G1688" s="5"/>
      <c r="H1688" s="5"/>
      <c r="I1688" s="5"/>
    </row>
    <row r="1689" spans="3:9" x14ac:dyDescent="0.25">
      <c r="C1689" s="5"/>
      <c r="F1689" s="5"/>
      <c r="G1689" s="5"/>
      <c r="H1689" s="5"/>
      <c r="I1689" s="5"/>
    </row>
    <row r="1690" spans="3:9" x14ac:dyDescent="0.25">
      <c r="C1690" s="5"/>
      <c r="F1690" s="5"/>
      <c r="G1690" s="5"/>
      <c r="H1690" s="5"/>
      <c r="I1690" s="5"/>
    </row>
    <row r="1691" spans="3:9" x14ac:dyDescent="0.25">
      <c r="C1691" s="5"/>
      <c r="F1691" s="5"/>
      <c r="G1691" s="5"/>
      <c r="H1691" s="5"/>
      <c r="I1691" s="5"/>
    </row>
    <row r="1692" spans="3:9" x14ac:dyDescent="0.25">
      <c r="C1692" s="5"/>
      <c r="F1692" s="5"/>
      <c r="G1692" s="5"/>
      <c r="H1692" s="5"/>
      <c r="I1692" s="5"/>
    </row>
    <row r="1693" spans="3:9" x14ac:dyDescent="0.25">
      <c r="C1693" s="5"/>
      <c r="F1693" s="5"/>
      <c r="G1693" s="5"/>
      <c r="H1693" s="5"/>
      <c r="I1693" s="5"/>
    </row>
    <row r="1694" spans="3:9" x14ac:dyDescent="0.25">
      <c r="C1694" s="5"/>
      <c r="F1694" s="5"/>
      <c r="G1694" s="5"/>
      <c r="H1694" s="5"/>
      <c r="I1694" s="5"/>
    </row>
    <row r="1695" spans="3:9" x14ac:dyDescent="0.25">
      <c r="C1695" s="5"/>
      <c r="F1695" s="5"/>
      <c r="G1695" s="5"/>
      <c r="H1695" s="5"/>
      <c r="I1695" s="5"/>
    </row>
    <row r="1696" spans="3:9" x14ac:dyDescent="0.25">
      <c r="C1696" s="5"/>
      <c r="F1696" s="5"/>
      <c r="G1696" s="5"/>
      <c r="H1696" s="5"/>
      <c r="I1696" s="5"/>
    </row>
    <row r="1697" spans="3:9" x14ac:dyDescent="0.25">
      <c r="C1697" s="5"/>
      <c r="F1697" s="5"/>
      <c r="G1697" s="5"/>
      <c r="H1697" s="5"/>
      <c r="I1697" s="5"/>
    </row>
    <row r="1698" spans="3:9" x14ac:dyDescent="0.25">
      <c r="C1698" s="5"/>
      <c r="F1698" s="5"/>
      <c r="G1698" s="5"/>
      <c r="H1698" s="5"/>
      <c r="I1698" s="5"/>
    </row>
    <row r="1699" spans="3:9" x14ac:dyDescent="0.25">
      <c r="C1699" s="5"/>
      <c r="F1699" s="5"/>
      <c r="G1699" s="5"/>
      <c r="H1699" s="5"/>
      <c r="I1699" s="5"/>
    </row>
    <row r="1700" spans="3:9" x14ac:dyDescent="0.25">
      <c r="C1700" s="5"/>
      <c r="F1700" s="5"/>
      <c r="G1700" s="5"/>
      <c r="H1700" s="5"/>
      <c r="I1700" s="5"/>
    </row>
    <row r="1701" spans="3:9" x14ac:dyDescent="0.25">
      <c r="C1701" s="5"/>
      <c r="F1701" s="5"/>
      <c r="G1701" s="5"/>
      <c r="H1701" s="5"/>
      <c r="I1701" s="5"/>
    </row>
    <row r="1702" spans="3:9" x14ac:dyDescent="0.25">
      <c r="C1702" s="5"/>
      <c r="F1702" s="5"/>
      <c r="G1702" s="5"/>
      <c r="H1702" s="5"/>
      <c r="I1702" s="5"/>
    </row>
    <row r="1703" spans="3:9" x14ac:dyDescent="0.25">
      <c r="C1703" s="5"/>
      <c r="F1703" s="5"/>
      <c r="G1703" s="5"/>
      <c r="H1703" s="5"/>
      <c r="I1703" s="5"/>
    </row>
    <row r="1704" spans="3:9" x14ac:dyDescent="0.25">
      <c r="C1704" s="5"/>
      <c r="F1704" s="5"/>
      <c r="G1704" s="5"/>
      <c r="H1704" s="5"/>
      <c r="I1704" s="5"/>
    </row>
    <row r="1705" spans="3:9" x14ac:dyDescent="0.25">
      <c r="C1705" s="5"/>
      <c r="F1705" s="5"/>
      <c r="G1705" s="5"/>
      <c r="H1705" s="5"/>
      <c r="I1705" s="5"/>
    </row>
    <row r="1706" spans="3:9" x14ac:dyDescent="0.25">
      <c r="C1706" s="5"/>
      <c r="F1706" s="5"/>
      <c r="G1706" s="5"/>
      <c r="H1706" s="5"/>
      <c r="I1706" s="5"/>
    </row>
    <row r="1707" spans="3:9" x14ac:dyDescent="0.25">
      <c r="C1707" s="5"/>
      <c r="F1707" s="5"/>
      <c r="G1707" s="5"/>
      <c r="H1707" s="5"/>
      <c r="I1707" s="5"/>
    </row>
    <row r="1708" spans="3:9" x14ac:dyDescent="0.25">
      <c r="C1708" s="5"/>
      <c r="F1708" s="5"/>
      <c r="G1708" s="5"/>
      <c r="H1708" s="5"/>
      <c r="I1708" s="5"/>
    </row>
    <row r="1709" spans="3:9" x14ac:dyDescent="0.25">
      <c r="C1709" s="5"/>
      <c r="G1709" s="5"/>
      <c r="H1709" s="5"/>
      <c r="I1709" s="5"/>
    </row>
    <row r="1710" spans="3:9" x14ac:dyDescent="0.25">
      <c r="C1710" s="5"/>
      <c r="F1710" s="5"/>
      <c r="G1710" s="5"/>
      <c r="H1710" s="5"/>
      <c r="I1710" s="5"/>
    </row>
    <row r="1711" spans="3:9" x14ac:dyDescent="0.25">
      <c r="C1711" s="5"/>
      <c r="F1711" s="5"/>
      <c r="G1711" s="5"/>
      <c r="H1711" s="5"/>
      <c r="I1711" s="5"/>
    </row>
    <row r="1712" spans="3:9" x14ac:dyDescent="0.25">
      <c r="C1712" s="5"/>
      <c r="F1712" s="5"/>
      <c r="G1712" s="5"/>
      <c r="H1712" s="5"/>
      <c r="I1712" s="5"/>
    </row>
    <row r="1713" spans="3:9" x14ac:dyDescent="0.25">
      <c r="C1713" s="5"/>
      <c r="F1713" s="5"/>
      <c r="G1713" s="5"/>
      <c r="H1713" s="5"/>
      <c r="I1713" s="5"/>
    </row>
    <row r="1714" spans="3:9" x14ac:dyDescent="0.25">
      <c r="C1714" s="5"/>
      <c r="F1714" s="5"/>
      <c r="G1714" s="5"/>
      <c r="H1714" s="5"/>
      <c r="I1714" s="5"/>
    </row>
    <row r="1715" spans="3:9" x14ac:dyDescent="0.25">
      <c r="C1715" s="5"/>
      <c r="F1715" s="5"/>
      <c r="G1715" s="5"/>
      <c r="H1715" s="5"/>
      <c r="I1715" s="5"/>
    </row>
    <row r="1716" spans="3:9" x14ac:dyDescent="0.25">
      <c r="C1716" s="5"/>
      <c r="F1716" s="5"/>
      <c r="G1716" s="5"/>
      <c r="H1716" s="5"/>
      <c r="I1716" s="5"/>
    </row>
    <row r="1717" spans="3:9" x14ac:dyDescent="0.25">
      <c r="C1717" s="5"/>
      <c r="F1717" s="5"/>
      <c r="G1717" s="5"/>
      <c r="H1717" s="5"/>
      <c r="I1717" s="5"/>
    </row>
    <row r="1718" spans="3:9" x14ac:dyDescent="0.25">
      <c r="C1718" s="5"/>
      <c r="F1718" s="5"/>
      <c r="G1718" s="5"/>
      <c r="H1718" s="5"/>
      <c r="I1718" s="5"/>
    </row>
    <row r="1719" spans="3:9" x14ac:dyDescent="0.25">
      <c r="C1719" s="5"/>
      <c r="G1719" s="5"/>
      <c r="H1719" s="5"/>
      <c r="I1719" s="5"/>
    </row>
    <row r="1720" spans="3:9" x14ac:dyDescent="0.25">
      <c r="C1720" s="5"/>
      <c r="F1720" s="5"/>
      <c r="G1720" s="5"/>
      <c r="H1720" s="5"/>
      <c r="I1720" s="5"/>
    </row>
    <row r="1721" spans="3:9" x14ac:dyDescent="0.25">
      <c r="C1721" s="5"/>
      <c r="F1721" s="5"/>
      <c r="G1721" s="5"/>
      <c r="H1721" s="5"/>
      <c r="I1721" s="5"/>
    </row>
    <row r="1722" spans="3:9" x14ac:dyDescent="0.25">
      <c r="C1722" s="5"/>
      <c r="G1722" s="5"/>
      <c r="H1722" s="5"/>
      <c r="I1722" s="5"/>
    </row>
    <row r="1723" spans="3:9" x14ac:dyDescent="0.25">
      <c r="C1723" s="5"/>
      <c r="F1723" s="5"/>
      <c r="G1723" s="5"/>
      <c r="H1723" s="5"/>
      <c r="I1723" s="5"/>
    </row>
    <row r="1724" spans="3:9" x14ac:dyDescent="0.25">
      <c r="C1724" s="5"/>
      <c r="F1724" s="5"/>
      <c r="G1724" s="5"/>
      <c r="H1724" s="5"/>
      <c r="I1724" s="5"/>
    </row>
    <row r="1725" spans="3:9" x14ac:dyDescent="0.25">
      <c r="C1725" s="5"/>
      <c r="F1725" s="5"/>
      <c r="G1725" s="5"/>
      <c r="H1725" s="5"/>
      <c r="I1725" s="5"/>
    </row>
    <row r="1726" spans="3:9" x14ac:dyDescent="0.25">
      <c r="C1726" s="5"/>
      <c r="F1726" s="5"/>
      <c r="G1726" s="5"/>
      <c r="H1726" s="5"/>
      <c r="I1726" s="5"/>
    </row>
    <row r="1727" spans="3:9" x14ac:dyDescent="0.25">
      <c r="C1727" s="5"/>
      <c r="F1727" s="5"/>
      <c r="G1727" s="5"/>
      <c r="H1727" s="5"/>
      <c r="I1727" s="5"/>
    </row>
    <row r="1728" spans="3:9" x14ac:dyDescent="0.25">
      <c r="C1728" s="5"/>
      <c r="F1728" s="5"/>
      <c r="G1728" s="5"/>
      <c r="H1728" s="5"/>
      <c r="I1728" s="5"/>
    </row>
    <row r="1729" spans="3:9" x14ac:dyDescent="0.25">
      <c r="C1729" s="5"/>
      <c r="F1729" s="5"/>
      <c r="G1729" s="5"/>
      <c r="H1729" s="5"/>
      <c r="I1729" s="5"/>
    </row>
    <row r="1730" spans="3:9" x14ac:dyDescent="0.25">
      <c r="C1730" s="5"/>
      <c r="F1730" s="5"/>
      <c r="G1730" s="5"/>
      <c r="H1730" s="5"/>
      <c r="I1730" s="5"/>
    </row>
    <row r="1731" spans="3:9" x14ac:dyDescent="0.25">
      <c r="C1731" s="5"/>
      <c r="F1731" s="5"/>
      <c r="G1731" s="5"/>
      <c r="H1731" s="5"/>
      <c r="I1731" s="5"/>
    </row>
    <row r="1732" spans="3:9" x14ac:dyDescent="0.25">
      <c r="C1732" s="5"/>
      <c r="G1732" s="5"/>
      <c r="H1732" s="5"/>
      <c r="I1732" s="5"/>
    </row>
    <row r="1733" spans="3:9" x14ac:dyDescent="0.25">
      <c r="C1733" s="5"/>
      <c r="F1733" s="5"/>
      <c r="G1733" s="5"/>
      <c r="H1733" s="5"/>
      <c r="I1733" s="5"/>
    </row>
    <row r="1734" spans="3:9" x14ac:dyDescent="0.25">
      <c r="C1734" s="5"/>
      <c r="F1734" s="5"/>
      <c r="G1734" s="5"/>
      <c r="H1734" s="5"/>
      <c r="I1734" s="5"/>
    </row>
    <row r="1735" spans="3:9" x14ac:dyDescent="0.25">
      <c r="C1735" s="5"/>
      <c r="G1735" s="5"/>
      <c r="H1735" s="5"/>
      <c r="I1735" s="5"/>
    </row>
    <row r="1736" spans="3:9" x14ac:dyDescent="0.25">
      <c r="C1736" s="5"/>
      <c r="F1736" s="5"/>
      <c r="G1736" s="5"/>
      <c r="H1736" s="5"/>
      <c r="I1736" s="5"/>
    </row>
    <row r="1737" spans="3:9" x14ac:dyDescent="0.25">
      <c r="C1737" s="5"/>
      <c r="G1737" s="5"/>
      <c r="H1737" s="5"/>
      <c r="I1737" s="5"/>
    </row>
    <row r="1738" spans="3:9" x14ac:dyDescent="0.25">
      <c r="C1738" s="5"/>
      <c r="F1738" s="5"/>
      <c r="G1738" s="5"/>
      <c r="H1738" s="5"/>
      <c r="I1738" s="5"/>
    </row>
    <row r="1739" spans="3:9" x14ac:dyDescent="0.25">
      <c r="C1739" s="5"/>
      <c r="F1739" s="5"/>
      <c r="G1739" s="5"/>
      <c r="H1739" s="5"/>
      <c r="I1739" s="5"/>
    </row>
    <row r="1740" spans="3:9" x14ac:dyDescent="0.25">
      <c r="C1740" s="5"/>
      <c r="F1740" s="5"/>
      <c r="G1740" s="5"/>
      <c r="H1740" s="5"/>
      <c r="I1740" s="5"/>
    </row>
    <row r="1741" spans="3:9" x14ac:dyDescent="0.25">
      <c r="C1741" s="5"/>
      <c r="F1741" s="5"/>
      <c r="G1741" s="5"/>
      <c r="H1741" s="5"/>
      <c r="I1741" s="5"/>
    </row>
    <row r="1742" spans="3:9" x14ac:dyDescent="0.25">
      <c r="C1742" s="5"/>
      <c r="F1742" s="5"/>
      <c r="G1742" s="5"/>
      <c r="H1742" s="5"/>
      <c r="I1742" s="5"/>
    </row>
    <row r="1743" spans="3:9" x14ac:dyDescent="0.25">
      <c r="C1743" s="5"/>
      <c r="F1743" s="5"/>
      <c r="G1743" s="5"/>
      <c r="H1743" s="5"/>
      <c r="I1743" s="5"/>
    </row>
    <row r="1744" spans="3:9" x14ac:dyDescent="0.25">
      <c r="C1744" s="5"/>
      <c r="F1744" s="5"/>
      <c r="G1744" s="5"/>
      <c r="H1744" s="5"/>
      <c r="I1744" s="5"/>
    </row>
    <row r="1745" spans="3:9" x14ac:dyDescent="0.25">
      <c r="C1745" s="5"/>
      <c r="F1745" s="5"/>
      <c r="G1745" s="5"/>
      <c r="H1745" s="5"/>
      <c r="I1745" s="5"/>
    </row>
    <row r="1746" spans="3:9" x14ac:dyDescent="0.25">
      <c r="C1746" s="5"/>
      <c r="F1746" s="5"/>
      <c r="G1746" s="5"/>
      <c r="H1746" s="5"/>
      <c r="I1746" s="5"/>
    </row>
    <row r="1747" spans="3:9" x14ac:dyDescent="0.25">
      <c r="C1747" s="5"/>
      <c r="F1747" s="5"/>
      <c r="G1747" s="5"/>
      <c r="H1747" s="5"/>
      <c r="I1747" s="5"/>
    </row>
    <row r="1748" spans="3:9" x14ac:dyDescent="0.25">
      <c r="C1748" s="5"/>
      <c r="F1748" s="5"/>
      <c r="G1748" s="5"/>
      <c r="H1748" s="5"/>
      <c r="I1748" s="5"/>
    </row>
    <row r="1749" spans="3:9" x14ac:dyDescent="0.25">
      <c r="C1749" s="5"/>
      <c r="F1749" s="5"/>
      <c r="G1749" s="5"/>
      <c r="H1749" s="5"/>
      <c r="I1749" s="5"/>
    </row>
    <row r="1750" spans="3:9" x14ac:dyDescent="0.25">
      <c r="C1750" s="5"/>
      <c r="F1750" s="5"/>
      <c r="G1750" s="5"/>
      <c r="H1750" s="5"/>
      <c r="I1750" s="5"/>
    </row>
    <row r="1751" spans="3:9" x14ac:dyDescent="0.25">
      <c r="C1751" s="5"/>
      <c r="F1751" s="5"/>
      <c r="G1751" s="5"/>
      <c r="H1751" s="5"/>
      <c r="I1751" s="5"/>
    </row>
    <row r="1752" spans="3:9" x14ac:dyDescent="0.25">
      <c r="C1752" s="5"/>
      <c r="F1752" s="5"/>
      <c r="G1752" s="5"/>
      <c r="H1752" s="5"/>
      <c r="I1752" s="5"/>
    </row>
    <row r="1753" spans="3:9" x14ac:dyDescent="0.25">
      <c r="C1753" s="5"/>
      <c r="F1753" s="5"/>
      <c r="G1753" s="5"/>
      <c r="H1753" s="5"/>
      <c r="I1753" s="5"/>
    </row>
    <row r="1754" spans="3:9" x14ac:dyDescent="0.25">
      <c r="C1754" s="5"/>
      <c r="F1754" s="5"/>
      <c r="G1754" s="5"/>
      <c r="H1754" s="5"/>
      <c r="I1754" s="5"/>
    </row>
    <row r="1755" spans="3:9" x14ac:dyDescent="0.25">
      <c r="C1755" s="5"/>
      <c r="F1755" s="5"/>
      <c r="G1755" s="5"/>
      <c r="H1755" s="5"/>
      <c r="I1755" s="5"/>
    </row>
    <row r="1756" spans="3:9" x14ac:dyDescent="0.25">
      <c r="C1756" s="5"/>
      <c r="F1756" s="5"/>
      <c r="G1756" s="5"/>
      <c r="H1756" s="5"/>
      <c r="I1756" s="5"/>
    </row>
    <row r="1757" spans="3:9" x14ac:dyDescent="0.25">
      <c r="C1757" s="5"/>
      <c r="F1757" s="5"/>
      <c r="G1757" s="5"/>
      <c r="H1757" s="5"/>
      <c r="I1757" s="5"/>
    </row>
    <row r="1758" spans="3:9" x14ac:dyDescent="0.25">
      <c r="C1758" s="5"/>
      <c r="F1758" s="5"/>
      <c r="G1758" s="5"/>
      <c r="H1758" s="5"/>
      <c r="I1758" s="5"/>
    </row>
    <row r="1759" spans="3:9" x14ac:dyDescent="0.25">
      <c r="C1759" s="5"/>
      <c r="F1759" s="5"/>
      <c r="G1759" s="5"/>
      <c r="H1759" s="5"/>
      <c r="I1759" s="5"/>
    </row>
    <row r="1760" spans="3:9" x14ac:dyDescent="0.25">
      <c r="C1760" s="5"/>
      <c r="F1760" s="5"/>
      <c r="G1760" s="5"/>
      <c r="H1760" s="5"/>
      <c r="I1760" s="5"/>
    </row>
    <row r="1761" spans="3:9" x14ac:dyDescent="0.25">
      <c r="C1761" s="5"/>
      <c r="F1761" s="5"/>
      <c r="G1761" s="5"/>
      <c r="H1761" s="5"/>
      <c r="I1761" s="5"/>
    </row>
    <row r="1762" spans="3:9" x14ac:dyDescent="0.25">
      <c r="C1762" s="5"/>
      <c r="F1762" s="5"/>
      <c r="G1762" s="5"/>
      <c r="H1762" s="5"/>
      <c r="I1762" s="5"/>
    </row>
    <row r="1763" spans="3:9" x14ac:dyDescent="0.25">
      <c r="C1763" s="5"/>
      <c r="F1763" s="5"/>
      <c r="G1763" s="5"/>
      <c r="H1763" s="5"/>
      <c r="I1763" s="5"/>
    </row>
    <row r="1764" spans="3:9" x14ac:dyDescent="0.25">
      <c r="C1764" s="5"/>
      <c r="F1764" s="5"/>
      <c r="G1764" s="5"/>
      <c r="H1764" s="5"/>
      <c r="I1764" s="5"/>
    </row>
    <row r="1765" spans="3:9" x14ac:dyDescent="0.25">
      <c r="C1765" s="5"/>
      <c r="F1765" s="5"/>
      <c r="G1765" s="5"/>
      <c r="H1765" s="5"/>
      <c r="I1765" s="5"/>
    </row>
    <row r="1766" spans="3:9" x14ac:dyDescent="0.25">
      <c r="C1766" s="5"/>
      <c r="F1766" s="5"/>
      <c r="G1766" s="5"/>
      <c r="H1766" s="5"/>
      <c r="I1766" s="5"/>
    </row>
    <row r="1767" spans="3:9" x14ac:dyDescent="0.25">
      <c r="C1767" s="5"/>
      <c r="F1767" s="5"/>
      <c r="G1767" s="5"/>
      <c r="H1767" s="5"/>
      <c r="I1767" s="5"/>
    </row>
    <row r="1768" spans="3:9" x14ac:dyDescent="0.25">
      <c r="C1768" s="5"/>
      <c r="G1768" s="5"/>
      <c r="H1768" s="5"/>
      <c r="I1768" s="5"/>
    </row>
    <row r="1769" spans="3:9" x14ac:dyDescent="0.25">
      <c r="C1769" s="5"/>
      <c r="F1769" s="5"/>
      <c r="G1769" s="5"/>
      <c r="H1769" s="5"/>
      <c r="I1769" s="5"/>
    </row>
    <row r="1770" spans="3:9" x14ac:dyDescent="0.25">
      <c r="C1770" s="5"/>
      <c r="F1770" s="5"/>
      <c r="G1770" s="5"/>
      <c r="H1770" s="5"/>
      <c r="I1770" s="5"/>
    </row>
    <row r="1771" spans="3:9" x14ac:dyDescent="0.25">
      <c r="C1771" s="5"/>
      <c r="F1771" s="5"/>
      <c r="G1771" s="5"/>
      <c r="H1771" s="5"/>
      <c r="I1771" s="5"/>
    </row>
    <row r="1772" spans="3:9" x14ac:dyDescent="0.25">
      <c r="C1772" s="5"/>
      <c r="F1772" s="5"/>
      <c r="G1772" s="5"/>
      <c r="H1772" s="5"/>
      <c r="I1772" s="5"/>
    </row>
    <row r="1773" spans="3:9" x14ac:dyDescent="0.25">
      <c r="C1773" s="5"/>
      <c r="F1773" s="5"/>
      <c r="G1773" s="5"/>
      <c r="H1773" s="5"/>
      <c r="I1773" s="5"/>
    </row>
    <row r="1774" spans="3:9" x14ac:dyDescent="0.25">
      <c r="C1774" s="5"/>
      <c r="F1774" s="5"/>
      <c r="G1774" s="5"/>
      <c r="H1774" s="5"/>
      <c r="I1774" s="5"/>
    </row>
    <row r="1775" spans="3:9" x14ac:dyDescent="0.25">
      <c r="C1775" s="5"/>
      <c r="F1775" s="5"/>
      <c r="G1775" s="5"/>
      <c r="H1775" s="5"/>
      <c r="I1775" s="5"/>
    </row>
    <row r="1776" spans="3:9" x14ac:dyDescent="0.25">
      <c r="C1776" s="5"/>
      <c r="F1776" s="5"/>
      <c r="G1776" s="5"/>
      <c r="H1776" s="5"/>
      <c r="I1776" s="5"/>
    </row>
    <row r="1777" spans="3:9" x14ac:dyDescent="0.25">
      <c r="C1777" s="5"/>
      <c r="F1777" s="5"/>
      <c r="G1777" s="5"/>
      <c r="H1777" s="5"/>
      <c r="I1777" s="5"/>
    </row>
    <row r="1778" spans="3:9" x14ac:dyDescent="0.25">
      <c r="C1778" s="5"/>
      <c r="F1778" s="5"/>
      <c r="G1778" s="5"/>
      <c r="H1778" s="5"/>
      <c r="I1778" s="5"/>
    </row>
    <row r="1779" spans="3:9" x14ac:dyDescent="0.25">
      <c r="C1779" s="5"/>
      <c r="F1779" s="5"/>
      <c r="G1779" s="5"/>
      <c r="H1779" s="5"/>
      <c r="I1779" s="5"/>
    </row>
    <row r="1780" spans="3:9" x14ac:dyDescent="0.25">
      <c r="C1780" s="5"/>
      <c r="F1780" s="5"/>
      <c r="G1780" s="5"/>
      <c r="H1780" s="5"/>
      <c r="I1780" s="5"/>
    </row>
    <row r="1781" spans="3:9" x14ac:dyDescent="0.25">
      <c r="C1781" s="5"/>
      <c r="F1781" s="5"/>
      <c r="G1781" s="5"/>
      <c r="H1781" s="5"/>
      <c r="I1781" s="5"/>
    </row>
    <row r="1782" spans="3:9" x14ac:dyDescent="0.25">
      <c r="C1782" s="5"/>
      <c r="F1782" s="5"/>
      <c r="G1782" s="5"/>
      <c r="H1782" s="5"/>
      <c r="I1782" s="5"/>
    </row>
    <row r="1783" spans="3:9" x14ac:dyDescent="0.25">
      <c r="C1783" s="5"/>
      <c r="F1783" s="5"/>
      <c r="G1783" s="5"/>
      <c r="H1783" s="5"/>
      <c r="I1783" s="5"/>
    </row>
    <row r="1784" spans="3:9" x14ac:dyDescent="0.25">
      <c r="C1784" s="5"/>
      <c r="F1784" s="5"/>
      <c r="G1784" s="5"/>
      <c r="H1784" s="5"/>
      <c r="I1784" s="5"/>
    </row>
    <row r="1785" spans="3:9" x14ac:dyDescent="0.25">
      <c r="C1785" s="5"/>
      <c r="F1785" s="5"/>
      <c r="G1785" s="5"/>
      <c r="H1785" s="5"/>
      <c r="I1785" s="5"/>
    </row>
    <row r="1786" spans="3:9" x14ac:dyDescent="0.25">
      <c r="C1786" s="5"/>
      <c r="F1786" s="5"/>
      <c r="G1786" s="5"/>
      <c r="H1786" s="5"/>
      <c r="I1786" s="5"/>
    </row>
    <row r="1787" spans="3:9" x14ac:dyDescent="0.25">
      <c r="C1787" s="5"/>
      <c r="F1787" s="5"/>
      <c r="G1787" s="5"/>
      <c r="H1787" s="5"/>
      <c r="I1787" s="5"/>
    </row>
    <row r="1788" spans="3:9" x14ac:dyDescent="0.25">
      <c r="C1788" s="5"/>
      <c r="F1788" s="5"/>
      <c r="G1788" s="5"/>
      <c r="H1788" s="5"/>
      <c r="I1788" s="5"/>
    </row>
    <row r="1789" spans="3:9" x14ac:dyDescent="0.25">
      <c r="C1789" s="5"/>
      <c r="F1789" s="5"/>
      <c r="G1789" s="5"/>
      <c r="H1789" s="5"/>
      <c r="I1789" s="5"/>
    </row>
    <row r="1790" spans="3:9" x14ac:dyDescent="0.25">
      <c r="C1790" s="5"/>
      <c r="F1790" s="5"/>
      <c r="G1790" s="5"/>
      <c r="H1790" s="5"/>
      <c r="I1790" s="5"/>
    </row>
    <row r="1791" spans="3:9" x14ac:dyDescent="0.25">
      <c r="C1791" s="5"/>
      <c r="F1791" s="5"/>
      <c r="G1791" s="5"/>
      <c r="H1791" s="5"/>
      <c r="I1791" s="5"/>
    </row>
    <row r="1792" spans="3:9" x14ac:dyDescent="0.25">
      <c r="C1792" s="5"/>
      <c r="G1792" s="5"/>
      <c r="H1792" s="5"/>
      <c r="I1792" s="5"/>
    </row>
    <row r="1793" spans="3:9" x14ac:dyDescent="0.25">
      <c r="C1793" s="5"/>
      <c r="F1793" s="5"/>
      <c r="G1793" s="5"/>
      <c r="H1793" s="5"/>
      <c r="I1793" s="5"/>
    </row>
    <row r="1794" spans="3:9" x14ac:dyDescent="0.25">
      <c r="C1794" s="5"/>
      <c r="F1794" s="5"/>
      <c r="G1794" s="5"/>
      <c r="H1794" s="5"/>
      <c r="I1794" s="5"/>
    </row>
    <row r="1795" spans="3:9" x14ac:dyDescent="0.25">
      <c r="C1795" s="5"/>
      <c r="F1795" s="5"/>
      <c r="G1795" s="5"/>
      <c r="H1795" s="5"/>
      <c r="I1795" s="5"/>
    </row>
    <row r="1796" spans="3:9" x14ac:dyDescent="0.25">
      <c r="C1796" s="5"/>
      <c r="F1796" s="5"/>
      <c r="G1796" s="5"/>
      <c r="H1796" s="5"/>
      <c r="I1796" s="5"/>
    </row>
    <row r="1797" spans="3:9" x14ac:dyDescent="0.25">
      <c r="C1797" s="5"/>
      <c r="F1797" s="5"/>
      <c r="G1797" s="5"/>
      <c r="H1797" s="5"/>
      <c r="I1797" s="5"/>
    </row>
    <row r="1798" spans="3:9" x14ac:dyDescent="0.25">
      <c r="C1798" s="5"/>
      <c r="F1798" s="5"/>
      <c r="G1798" s="5"/>
      <c r="H1798" s="5"/>
      <c r="I1798" s="5"/>
    </row>
    <row r="1799" spans="3:9" x14ac:dyDescent="0.25">
      <c r="C1799" s="5"/>
      <c r="F1799" s="5"/>
      <c r="G1799" s="5"/>
      <c r="H1799" s="5"/>
      <c r="I1799" s="5"/>
    </row>
    <row r="1800" spans="3:9" x14ac:dyDescent="0.25">
      <c r="C1800" s="5"/>
      <c r="F1800" s="5"/>
      <c r="G1800" s="5"/>
      <c r="H1800" s="5"/>
      <c r="I1800" s="5"/>
    </row>
    <row r="1801" spans="3:9" x14ac:dyDescent="0.25">
      <c r="C1801" s="5"/>
      <c r="F1801" s="5"/>
      <c r="G1801" s="5"/>
      <c r="H1801" s="5"/>
      <c r="I1801" s="5"/>
    </row>
    <row r="1802" spans="3:9" x14ac:dyDescent="0.25">
      <c r="C1802" s="5"/>
      <c r="F1802" s="5"/>
      <c r="G1802" s="5"/>
      <c r="H1802" s="5"/>
      <c r="I1802" s="5"/>
    </row>
    <row r="1803" spans="3:9" x14ac:dyDescent="0.25">
      <c r="C1803" s="5"/>
      <c r="F1803" s="5"/>
      <c r="G1803" s="5"/>
      <c r="H1803" s="5"/>
      <c r="I1803" s="5"/>
    </row>
    <row r="1804" spans="3:9" x14ac:dyDescent="0.25">
      <c r="C1804" s="5"/>
      <c r="F1804" s="5"/>
      <c r="G1804" s="5"/>
      <c r="H1804" s="5"/>
      <c r="I1804" s="5"/>
    </row>
    <row r="1805" spans="3:9" x14ac:dyDescent="0.25">
      <c r="C1805" s="5"/>
      <c r="F1805" s="5"/>
      <c r="G1805" s="5"/>
      <c r="H1805" s="5"/>
      <c r="I1805" s="5"/>
    </row>
    <row r="1806" spans="3:9" x14ac:dyDescent="0.25">
      <c r="C1806" s="5"/>
      <c r="F1806" s="5"/>
      <c r="G1806" s="5"/>
      <c r="H1806" s="5"/>
      <c r="I1806" s="5"/>
    </row>
    <row r="1807" spans="3:9" x14ac:dyDescent="0.25">
      <c r="C1807" s="5"/>
      <c r="G1807" s="5"/>
      <c r="H1807" s="5"/>
      <c r="I1807" s="5"/>
    </row>
    <row r="1808" spans="3:9" x14ac:dyDescent="0.25">
      <c r="C1808" s="5"/>
      <c r="F1808" s="5"/>
      <c r="G1808" s="5"/>
      <c r="H1808" s="5"/>
      <c r="I1808" s="5"/>
    </row>
    <row r="1809" spans="3:9" x14ac:dyDescent="0.25">
      <c r="C1809" s="5"/>
      <c r="G1809" s="5"/>
      <c r="H1809" s="5"/>
      <c r="I1809" s="5"/>
    </row>
    <row r="1810" spans="3:9" x14ac:dyDescent="0.25">
      <c r="C1810" s="5"/>
      <c r="F1810" s="5"/>
      <c r="G1810" s="5"/>
      <c r="H1810" s="5"/>
      <c r="I1810" s="5"/>
    </row>
    <row r="1811" spans="3:9" x14ac:dyDescent="0.25">
      <c r="C1811" s="5"/>
      <c r="F1811" s="5"/>
      <c r="G1811" s="5"/>
      <c r="H1811" s="5"/>
      <c r="I1811" s="5"/>
    </row>
    <row r="1812" spans="3:9" x14ac:dyDescent="0.25">
      <c r="C1812" s="5"/>
      <c r="F1812" s="5"/>
      <c r="G1812" s="5"/>
      <c r="H1812" s="5"/>
      <c r="I1812" s="5"/>
    </row>
    <row r="1813" spans="3:9" x14ac:dyDescent="0.25">
      <c r="C1813" s="5"/>
      <c r="F1813" s="5"/>
      <c r="G1813" s="5"/>
      <c r="H1813" s="5"/>
      <c r="I1813" s="5"/>
    </row>
    <row r="1814" spans="3:9" x14ac:dyDescent="0.25">
      <c r="C1814" s="5"/>
      <c r="F1814" s="5"/>
      <c r="G1814" s="5"/>
      <c r="H1814" s="5"/>
      <c r="I1814" s="5"/>
    </row>
    <row r="1815" spans="3:9" x14ac:dyDescent="0.25">
      <c r="C1815" s="5"/>
      <c r="F1815" s="5"/>
      <c r="G1815" s="5"/>
      <c r="H1815" s="5"/>
      <c r="I1815" s="5"/>
    </row>
    <row r="1816" spans="3:9" x14ac:dyDescent="0.25">
      <c r="C1816" s="5"/>
      <c r="F1816" s="5"/>
      <c r="G1816" s="5"/>
      <c r="H1816" s="5"/>
      <c r="I1816" s="5"/>
    </row>
    <row r="1817" spans="3:9" x14ac:dyDescent="0.25">
      <c r="C1817" s="5"/>
      <c r="F1817" s="5"/>
      <c r="G1817" s="5"/>
      <c r="H1817" s="5"/>
      <c r="I1817" s="5"/>
    </row>
    <row r="1818" spans="3:9" x14ac:dyDescent="0.25">
      <c r="C1818" s="5"/>
      <c r="F1818" s="5"/>
      <c r="G1818" s="5"/>
      <c r="H1818" s="5"/>
      <c r="I1818" s="5"/>
    </row>
    <row r="1819" spans="3:9" x14ac:dyDescent="0.25">
      <c r="C1819" s="5"/>
      <c r="F1819" s="5"/>
      <c r="G1819" s="5"/>
      <c r="H1819" s="5"/>
      <c r="I1819" s="5"/>
    </row>
    <row r="1820" spans="3:9" x14ac:dyDescent="0.25">
      <c r="C1820" s="5"/>
      <c r="F1820" s="5"/>
      <c r="G1820" s="5"/>
      <c r="H1820" s="5"/>
      <c r="I1820" s="5"/>
    </row>
    <row r="1821" spans="3:9" x14ac:dyDescent="0.25">
      <c r="C1821" s="5"/>
      <c r="F1821" s="5"/>
      <c r="G1821" s="5"/>
      <c r="H1821" s="5"/>
      <c r="I1821" s="5"/>
    </row>
    <row r="1822" spans="3:9" x14ac:dyDescent="0.25">
      <c r="C1822" s="5"/>
      <c r="F1822" s="5"/>
      <c r="G1822" s="5"/>
      <c r="H1822" s="5"/>
      <c r="I1822" s="5"/>
    </row>
    <row r="1823" spans="3:9" x14ac:dyDescent="0.25">
      <c r="C1823" s="5"/>
      <c r="F1823" s="5"/>
      <c r="G1823" s="5"/>
      <c r="H1823" s="5"/>
      <c r="I1823" s="5"/>
    </row>
    <row r="1824" spans="3:9" x14ac:dyDescent="0.25">
      <c r="C1824" s="5"/>
      <c r="F1824" s="5"/>
      <c r="G1824" s="5"/>
      <c r="H1824" s="5"/>
      <c r="I1824" s="5"/>
    </row>
    <row r="1825" spans="3:9" x14ac:dyDescent="0.25">
      <c r="C1825" s="5"/>
      <c r="F1825" s="5"/>
      <c r="G1825" s="5"/>
      <c r="H1825" s="5"/>
      <c r="I1825" s="5"/>
    </row>
    <row r="1826" spans="3:9" x14ac:dyDescent="0.25">
      <c r="C1826" s="5"/>
      <c r="F1826" s="5"/>
      <c r="G1826" s="5"/>
      <c r="H1826" s="5"/>
      <c r="I1826" s="5"/>
    </row>
    <row r="1827" spans="3:9" x14ac:dyDescent="0.25">
      <c r="C1827" s="5"/>
      <c r="G1827" s="5"/>
      <c r="H1827" s="5"/>
      <c r="I1827" s="5"/>
    </row>
    <row r="1828" spans="3:9" x14ac:dyDescent="0.25">
      <c r="C1828" s="5"/>
      <c r="F1828" s="5"/>
      <c r="G1828" s="5"/>
      <c r="H1828" s="5"/>
      <c r="I1828" s="5"/>
    </row>
    <row r="1829" spans="3:9" x14ac:dyDescent="0.25">
      <c r="C1829" s="5"/>
      <c r="F1829" s="5"/>
      <c r="G1829" s="5"/>
      <c r="H1829" s="5"/>
      <c r="I1829" s="5"/>
    </row>
    <row r="1830" spans="3:9" x14ac:dyDescent="0.25">
      <c r="C1830" s="5"/>
      <c r="F1830" s="5"/>
      <c r="G1830" s="5"/>
      <c r="H1830" s="5"/>
      <c r="I1830" s="5"/>
    </row>
    <row r="1831" spans="3:9" x14ac:dyDescent="0.25">
      <c r="C1831" s="5"/>
      <c r="F1831" s="5"/>
      <c r="G1831" s="5"/>
      <c r="H1831" s="5"/>
      <c r="I1831" s="5"/>
    </row>
    <row r="1832" spans="3:9" x14ac:dyDescent="0.25">
      <c r="C1832" s="5"/>
      <c r="G1832" s="5"/>
      <c r="H1832" s="5"/>
      <c r="I1832" s="5"/>
    </row>
    <row r="1833" spans="3:9" x14ac:dyDescent="0.25">
      <c r="C1833" s="5"/>
      <c r="F1833" s="5"/>
      <c r="G1833" s="5"/>
      <c r="H1833" s="5"/>
      <c r="I1833" s="5"/>
    </row>
    <row r="1834" spans="3:9" x14ac:dyDescent="0.25">
      <c r="C1834" s="5"/>
      <c r="F1834" s="5"/>
      <c r="G1834" s="5"/>
      <c r="H1834" s="5"/>
      <c r="I1834" s="5"/>
    </row>
    <row r="1835" spans="3:9" x14ac:dyDescent="0.25">
      <c r="C1835" s="5"/>
      <c r="F1835" s="5"/>
      <c r="G1835" s="5"/>
      <c r="H1835" s="5"/>
      <c r="I1835" s="5"/>
    </row>
    <row r="1836" spans="3:9" x14ac:dyDescent="0.25">
      <c r="C1836" s="5"/>
      <c r="F1836" s="5"/>
      <c r="G1836" s="5"/>
      <c r="H1836" s="5"/>
      <c r="I1836" s="5"/>
    </row>
    <row r="1837" spans="3:9" x14ac:dyDescent="0.25">
      <c r="C1837" s="5"/>
      <c r="F1837" s="5"/>
      <c r="G1837" s="5"/>
      <c r="H1837" s="5"/>
      <c r="I1837" s="5"/>
    </row>
    <row r="1838" spans="3:9" x14ac:dyDescent="0.25">
      <c r="C1838" s="5"/>
      <c r="F1838" s="5"/>
      <c r="G1838" s="5"/>
      <c r="H1838" s="5"/>
      <c r="I1838" s="5"/>
    </row>
    <row r="1839" spans="3:9" x14ac:dyDescent="0.25">
      <c r="C1839" s="5"/>
      <c r="G1839" s="5"/>
      <c r="H1839" s="5"/>
      <c r="I1839" s="5"/>
    </row>
    <row r="1840" spans="3:9" x14ac:dyDescent="0.25">
      <c r="C1840" s="5"/>
      <c r="F1840" s="5"/>
      <c r="G1840" s="5"/>
      <c r="H1840" s="5"/>
      <c r="I1840" s="5"/>
    </row>
    <row r="1841" spans="3:9" x14ac:dyDescent="0.25">
      <c r="C1841" s="5"/>
      <c r="F1841" s="5"/>
      <c r="G1841" s="5"/>
      <c r="H1841" s="5"/>
      <c r="I1841" s="5"/>
    </row>
    <row r="1842" spans="3:9" x14ac:dyDescent="0.25">
      <c r="G1842" s="5"/>
      <c r="H1842" s="5"/>
      <c r="I1842" s="5"/>
    </row>
    <row r="1843" spans="3:9" x14ac:dyDescent="0.25">
      <c r="C1843" s="5"/>
      <c r="F1843" s="5"/>
      <c r="G1843" s="5"/>
      <c r="H1843" s="5"/>
      <c r="I1843" s="5"/>
    </row>
    <row r="1844" spans="3:9" x14ac:dyDescent="0.25">
      <c r="C1844" s="5"/>
      <c r="F1844" s="5"/>
      <c r="G1844" s="5"/>
      <c r="H1844" s="5"/>
      <c r="I1844" s="5"/>
    </row>
    <row r="1845" spans="3:9" x14ac:dyDescent="0.25">
      <c r="G1845" s="5"/>
      <c r="H1845" s="5"/>
      <c r="I1845" s="5"/>
    </row>
    <row r="1846" spans="3:9" x14ac:dyDescent="0.25">
      <c r="C1846" s="5"/>
      <c r="F1846" s="5"/>
      <c r="G1846" s="5"/>
      <c r="H1846" s="5"/>
      <c r="I1846" s="5"/>
    </row>
    <row r="1847" spans="3:9" x14ac:dyDescent="0.25">
      <c r="G1847" s="5"/>
      <c r="H1847" s="5"/>
      <c r="I1847" s="5"/>
    </row>
    <row r="1848" spans="3:9" x14ac:dyDescent="0.25">
      <c r="C1848" s="5"/>
      <c r="F1848" s="5"/>
      <c r="G1848" s="5"/>
      <c r="H1848" s="5"/>
      <c r="I1848" s="5"/>
    </row>
    <row r="1849" spans="3:9" x14ac:dyDescent="0.25">
      <c r="C1849" s="5"/>
      <c r="F1849" s="5"/>
      <c r="G1849" s="5"/>
      <c r="H1849" s="5"/>
      <c r="I1849" s="5"/>
    </row>
    <row r="1850" spans="3:9" x14ac:dyDescent="0.25">
      <c r="C1850" s="5"/>
      <c r="F1850" s="5"/>
      <c r="G1850" s="5"/>
      <c r="H1850" s="5"/>
      <c r="I1850" s="5"/>
    </row>
    <row r="1851" spans="3:9" x14ac:dyDescent="0.25">
      <c r="C1851" s="5"/>
      <c r="F1851" s="5"/>
      <c r="G1851" s="5"/>
      <c r="H1851" s="5"/>
      <c r="I1851" s="5"/>
    </row>
    <row r="1852" spans="3:9" x14ac:dyDescent="0.25">
      <c r="C1852" s="5"/>
      <c r="F1852" s="5"/>
      <c r="G1852" s="5"/>
      <c r="H1852" s="5"/>
      <c r="I1852" s="5"/>
    </row>
    <row r="1853" spans="3:9" x14ac:dyDescent="0.25">
      <c r="C1853" s="5"/>
      <c r="F1853" s="5"/>
      <c r="G1853" s="5"/>
      <c r="H1853" s="5"/>
      <c r="I1853" s="5"/>
    </row>
    <row r="1854" spans="3:9" x14ac:dyDescent="0.25">
      <c r="C1854" s="5"/>
      <c r="F1854" s="5"/>
      <c r="G1854" s="5"/>
      <c r="H1854" s="5"/>
      <c r="I1854" s="5"/>
    </row>
    <row r="1855" spans="3:9" x14ac:dyDescent="0.25">
      <c r="C1855" s="5"/>
      <c r="F1855" s="5"/>
      <c r="G1855" s="5"/>
      <c r="H1855" s="5"/>
      <c r="I1855" s="5"/>
    </row>
    <row r="1856" spans="3:9" x14ac:dyDescent="0.25">
      <c r="C1856" s="5"/>
      <c r="G1856" s="5"/>
      <c r="H1856" s="5"/>
      <c r="I1856" s="5"/>
    </row>
    <row r="1857" spans="3:9" x14ac:dyDescent="0.25">
      <c r="C1857" s="5"/>
      <c r="G1857" s="5"/>
      <c r="H1857" s="5"/>
      <c r="I1857" s="5"/>
    </row>
    <row r="1858" spans="3:9" x14ac:dyDescent="0.25">
      <c r="C1858" s="5"/>
      <c r="G1858" s="5"/>
      <c r="H1858" s="5"/>
      <c r="I1858" s="5"/>
    </row>
    <row r="1859" spans="3:9" x14ac:dyDescent="0.25">
      <c r="C1859" s="5"/>
      <c r="F1859" s="5"/>
      <c r="G1859" s="5"/>
      <c r="H1859" s="5"/>
      <c r="I1859" s="5"/>
    </row>
    <row r="1860" spans="3:9" x14ac:dyDescent="0.25">
      <c r="C1860" s="5"/>
      <c r="F1860" s="5"/>
      <c r="G1860" s="5"/>
      <c r="H1860" s="5"/>
      <c r="I1860" s="5"/>
    </row>
    <row r="1861" spans="3:9" x14ac:dyDescent="0.25">
      <c r="C1861" s="5"/>
      <c r="F1861" s="5"/>
      <c r="G1861" s="5"/>
      <c r="H1861" s="5"/>
      <c r="I1861" s="5"/>
    </row>
    <row r="1862" spans="3:9" x14ac:dyDescent="0.25">
      <c r="C1862" s="5"/>
      <c r="F1862" s="5"/>
      <c r="G1862" s="5"/>
      <c r="H1862" s="5"/>
      <c r="I1862" s="5"/>
    </row>
    <row r="1863" spans="3:9" x14ac:dyDescent="0.25">
      <c r="C1863" s="5"/>
      <c r="F1863" s="5"/>
      <c r="G1863" s="5"/>
      <c r="H1863" s="5"/>
      <c r="I1863" s="5"/>
    </row>
    <row r="1864" spans="3:9" x14ac:dyDescent="0.25">
      <c r="C1864" s="5"/>
      <c r="F1864" s="5"/>
      <c r="G1864" s="5"/>
      <c r="H1864" s="5"/>
      <c r="I1864" s="5"/>
    </row>
    <row r="1865" spans="3:9" x14ac:dyDescent="0.25">
      <c r="C1865" s="5"/>
      <c r="G1865" s="5"/>
      <c r="H1865" s="5"/>
      <c r="I1865" s="5"/>
    </row>
    <row r="1866" spans="3:9" x14ac:dyDescent="0.25">
      <c r="C1866" s="5"/>
      <c r="G1866" s="5"/>
      <c r="H1866" s="5"/>
      <c r="I1866" s="5"/>
    </row>
    <row r="1867" spans="3:9" x14ac:dyDescent="0.25">
      <c r="C1867" s="5"/>
      <c r="F1867" s="5"/>
      <c r="G1867" s="5"/>
      <c r="H1867" s="5"/>
      <c r="I1867" s="5"/>
    </row>
    <row r="1868" spans="3:9" x14ac:dyDescent="0.25">
      <c r="C1868" s="5"/>
      <c r="F1868" s="5"/>
      <c r="G1868" s="5"/>
      <c r="H1868" s="5"/>
      <c r="I1868" s="5"/>
    </row>
    <row r="1869" spans="3:9" x14ac:dyDescent="0.25">
      <c r="C1869" s="5"/>
      <c r="G1869" s="5"/>
      <c r="H1869" s="5"/>
      <c r="I1869" s="5"/>
    </row>
    <row r="1870" spans="3:9" x14ac:dyDescent="0.25">
      <c r="C1870" s="5"/>
      <c r="F1870" s="5"/>
      <c r="G1870" s="5"/>
      <c r="H1870" s="5"/>
      <c r="I1870" s="5"/>
    </row>
    <row r="1871" spans="3:9" x14ac:dyDescent="0.25">
      <c r="C1871" s="5"/>
      <c r="F1871" s="5"/>
      <c r="G1871" s="5"/>
      <c r="H1871" s="5"/>
      <c r="I1871" s="5"/>
    </row>
    <row r="1872" spans="3:9" x14ac:dyDescent="0.25">
      <c r="C1872" s="5"/>
      <c r="F1872" s="5"/>
      <c r="G1872" s="5"/>
      <c r="H1872" s="5"/>
      <c r="I1872" s="5"/>
    </row>
    <row r="1873" spans="3:9" x14ac:dyDescent="0.25">
      <c r="C1873" s="5"/>
      <c r="G1873" s="5"/>
      <c r="H1873" s="5"/>
      <c r="I1873" s="5"/>
    </row>
    <row r="1874" spans="3:9" x14ac:dyDescent="0.25">
      <c r="C1874" s="5"/>
      <c r="G1874" s="5"/>
      <c r="H1874" s="5"/>
      <c r="I1874" s="5"/>
    </row>
    <row r="1875" spans="3:9" x14ac:dyDescent="0.25">
      <c r="C1875" s="5"/>
      <c r="G1875" s="5"/>
      <c r="H1875" s="5"/>
      <c r="I1875" s="5"/>
    </row>
    <row r="1876" spans="3:9" x14ac:dyDescent="0.25">
      <c r="G1876" s="5"/>
      <c r="H1876" s="5"/>
      <c r="I1876" s="5"/>
    </row>
    <row r="1877" spans="3:9" x14ac:dyDescent="0.25">
      <c r="C1877" s="5"/>
      <c r="G1877" s="5"/>
      <c r="H1877" s="5"/>
      <c r="I1877" s="5"/>
    </row>
    <row r="1878" spans="3:9" x14ac:dyDescent="0.25">
      <c r="G1878" s="5"/>
      <c r="H1878" s="5"/>
      <c r="I1878" s="5"/>
    </row>
    <row r="1879" spans="3:9" x14ac:dyDescent="0.25">
      <c r="C1879" s="5"/>
      <c r="F1879" s="5"/>
      <c r="G1879" s="5"/>
      <c r="H1879" s="5"/>
      <c r="I1879" s="5"/>
    </row>
    <row r="1880" spans="3:9" x14ac:dyDescent="0.25">
      <c r="C1880" s="5"/>
      <c r="G1880" s="5"/>
      <c r="H1880" s="5"/>
      <c r="I1880" s="5"/>
    </row>
    <row r="1881" spans="3:9" x14ac:dyDescent="0.25">
      <c r="C1881" s="5"/>
      <c r="F1881" s="5"/>
      <c r="G1881" s="5"/>
      <c r="H1881" s="5"/>
      <c r="I1881" s="5"/>
    </row>
    <row r="1882" spans="3:9" x14ac:dyDescent="0.25">
      <c r="C1882" s="5"/>
      <c r="G1882" s="5"/>
      <c r="H1882" s="5"/>
      <c r="I1882" s="5"/>
    </row>
    <row r="1883" spans="3:9" x14ac:dyDescent="0.25">
      <c r="C1883" s="5"/>
      <c r="G1883" s="5"/>
      <c r="H1883" s="5"/>
      <c r="I1883" s="5"/>
    </row>
    <row r="1884" spans="3:9" x14ac:dyDescent="0.25">
      <c r="C1884" s="5"/>
      <c r="G1884" s="5"/>
      <c r="H1884" s="5"/>
      <c r="I1884" s="5"/>
    </row>
    <row r="1885" spans="3:9" x14ac:dyDescent="0.25">
      <c r="C1885" s="5"/>
      <c r="G1885" s="5"/>
      <c r="H1885" s="5"/>
      <c r="I1885" s="5"/>
    </row>
    <row r="1886" spans="3:9" x14ac:dyDescent="0.25">
      <c r="C1886" s="5"/>
      <c r="G1886" s="5"/>
      <c r="H1886" s="5"/>
      <c r="I1886" s="5"/>
    </row>
    <row r="1887" spans="3:9" x14ac:dyDescent="0.25">
      <c r="C1887" s="5"/>
      <c r="G1887" s="5"/>
      <c r="H1887" s="5"/>
      <c r="I1887" s="5"/>
    </row>
    <row r="1888" spans="3:9" x14ac:dyDescent="0.25">
      <c r="C1888" s="5"/>
      <c r="G1888" s="5"/>
      <c r="H1888" s="5"/>
      <c r="I1888" s="5"/>
    </row>
    <row r="1889" spans="3:9" x14ac:dyDescent="0.25">
      <c r="C1889" s="5"/>
      <c r="G1889" s="5"/>
      <c r="H1889" s="5"/>
      <c r="I1889" s="5"/>
    </row>
    <row r="1890" spans="3:9" x14ac:dyDescent="0.25">
      <c r="C1890" s="5"/>
      <c r="G1890" s="5"/>
      <c r="H1890" s="5"/>
      <c r="I1890" s="5"/>
    </row>
    <row r="1891" spans="3:9" x14ac:dyDescent="0.25">
      <c r="C1891" s="5"/>
      <c r="G1891" s="5"/>
      <c r="H1891" s="5"/>
      <c r="I1891" s="5"/>
    </row>
    <row r="1892" spans="3:9" x14ac:dyDescent="0.25">
      <c r="C1892" s="5"/>
      <c r="G1892" s="5"/>
      <c r="H1892" s="5"/>
      <c r="I1892" s="5"/>
    </row>
    <row r="1893" spans="3:9" x14ac:dyDescent="0.25">
      <c r="C1893" s="5"/>
      <c r="G1893" s="5"/>
      <c r="H1893" s="5"/>
      <c r="I1893" s="5"/>
    </row>
    <row r="1894" spans="3:9" x14ac:dyDescent="0.25">
      <c r="C1894" s="5"/>
      <c r="G1894" s="5"/>
      <c r="H1894" s="5"/>
      <c r="I1894" s="5"/>
    </row>
    <row r="1895" spans="3:9" x14ac:dyDescent="0.25">
      <c r="C1895" s="5"/>
      <c r="G1895" s="5"/>
      <c r="H1895" s="5"/>
      <c r="I1895" s="5"/>
    </row>
    <row r="1896" spans="3:9" x14ac:dyDescent="0.25">
      <c r="C1896" s="5"/>
      <c r="G1896" s="5"/>
      <c r="H1896" s="5"/>
      <c r="I1896" s="5"/>
    </row>
    <row r="1897" spans="3:9" x14ac:dyDescent="0.25">
      <c r="C1897" s="5"/>
      <c r="G1897" s="5"/>
      <c r="H1897" s="5"/>
      <c r="I1897" s="5"/>
    </row>
    <row r="1898" spans="3:9" x14ac:dyDescent="0.25">
      <c r="C1898" s="5"/>
      <c r="G1898" s="5"/>
      <c r="H1898" s="5"/>
      <c r="I1898" s="5"/>
    </row>
    <row r="1899" spans="3:9" x14ac:dyDescent="0.25">
      <c r="C1899" s="5"/>
      <c r="G1899" s="5"/>
      <c r="H1899" s="5"/>
      <c r="I1899" s="5"/>
    </row>
    <row r="1900" spans="3:9" x14ac:dyDescent="0.25">
      <c r="C1900" s="5"/>
      <c r="G1900" s="5"/>
      <c r="H1900" s="5"/>
      <c r="I1900" s="5"/>
    </row>
    <row r="1901" spans="3:9" x14ac:dyDescent="0.25">
      <c r="C1901" s="5"/>
      <c r="G1901" s="5"/>
      <c r="H1901" s="5"/>
      <c r="I1901" s="5"/>
    </row>
    <row r="1902" spans="3:9" x14ac:dyDescent="0.25">
      <c r="C1902" s="5"/>
      <c r="G1902" s="5"/>
      <c r="H1902" s="5"/>
      <c r="I1902" s="5"/>
    </row>
    <row r="1903" spans="3:9" x14ac:dyDescent="0.25">
      <c r="C1903" s="5"/>
      <c r="G1903" s="5"/>
      <c r="H1903" s="5"/>
      <c r="I1903" s="5"/>
    </row>
    <row r="1904" spans="3:9" x14ac:dyDescent="0.25">
      <c r="C1904" s="5"/>
      <c r="G1904" s="5"/>
      <c r="H1904" s="5"/>
      <c r="I1904" s="5"/>
    </row>
    <row r="1905" spans="3:9" x14ac:dyDescent="0.25">
      <c r="C1905" s="5"/>
      <c r="G1905" s="5"/>
      <c r="H1905" s="5"/>
      <c r="I1905" s="5"/>
    </row>
    <row r="1906" spans="3:9" x14ac:dyDescent="0.25">
      <c r="C1906" s="5"/>
      <c r="G1906" s="5"/>
      <c r="H1906" s="5"/>
      <c r="I1906" s="5"/>
    </row>
    <row r="1907" spans="3:9" x14ac:dyDescent="0.25">
      <c r="C1907" s="5"/>
      <c r="G1907" s="5"/>
      <c r="H1907" s="5"/>
      <c r="I1907" s="5"/>
    </row>
    <row r="1908" spans="3:9" x14ac:dyDescent="0.25">
      <c r="C1908" s="5"/>
      <c r="G1908" s="5"/>
      <c r="H1908" s="5"/>
      <c r="I1908" s="5"/>
    </row>
    <row r="1909" spans="3:9" x14ac:dyDescent="0.25">
      <c r="C1909" s="5"/>
      <c r="G1909" s="5"/>
      <c r="H1909" s="5"/>
      <c r="I1909" s="5"/>
    </row>
    <row r="1910" spans="3:9" x14ac:dyDescent="0.25">
      <c r="C1910" s="5"/>
      <c r="G1910" s="5"/>
      <c r="H1910" s="5"/>
      <c r="I1910" s="5"/>
    </row>
    <row r="1911" spans="3:9" x14ac:dyDescent="0.25">
      <c r="C1911" s="5"/>
      <c r="G1911" s="5"/>
      <c r="H1911" s="5"/>
      <c r="I1911" s="5"/>
    </row>
    <row r="1912" spans="3:9" x14ac:dyDescent="0.25">
      <c r="C1912" s="5"/>
      <c r="G1912" s="5"/>
      <c r="H1912" s="5"/>
      <c r="I1912" s="5"/>
    </row>
    <row r="1913" spans="3:9" x14ac:dyDescent="0.25">
      <c r="C1913" s="5"/>
      <c r="G1913" s="5"/>
      <c r="H1913" s="5"/>
      <c r="I1913" s="5"/>
    </row>
    <row r="1914" spans="3:9" x14ac:dyDescent="0.25">
      <c r="C1914" s="5"/>
      <c r="G1914" s="5"/>
      <c r="H1914" s="5"/>
      <c r="I1914" s="5"/>
    </row>
    <row r="1915" spans="3:9" x14ac:dyDescent="0.25">
      <c r="C1915" s="5"/>
      <c r="G1915" s="5"/>
      <c r="H1915" s="5"/>
      <c r="I1915" s="5"/>
    </row>
    <row r="1916" spans="3:9" x14ac:dyDescent="0.25">
      <c r="C1916" s="5"/>
      <c r="G1916" s="5"/>
      <c r="H1916" s="5"/>
      <c r="I1916" s="5"/>
    </row>
    <row r="1917" spans="3:9" x14ac:dyDescent="0.25">
      <c r="C1917" s="5"/>
      <c r="G1917" s="5"/>
      <c r="H1917" s="5"/>
      <c r="I1917" s="5"/>
    </row>
    <row r="1918" spans="3:9" x14ac:dyDescent="0.25">
      <c r="C1918" s="5"/>
      <c r="G1918" s="5"/>
      <c r="H1918" s="5"/>
      <c r="I1918" s="5"/>
    </row>
    <row r="1919" spans="3:9" x14ac:dyDescent="0.25">
      <c r="C1919" s="5"/>
      <c r="G1919" s="5"/>
      <c r="H1919" s="5"/>
      <c r="I1919" s="5"/>
    </row>
    <row r="1920" spans="3:9" x14ac:dyDescent="0.25">
      <c r="C1920" s="5"/>
      <c r="G1920" s="5"/>
      <c r="H1920" s="5"/>
      <c r="I1920" s="5"/>
    </row>
    <row r="1921" spans="3:9" x14ac:dyDescent="0.25">
      <c r="C1921" s="5"/>
      <c r="G1921" s="5"/>
      <c r="H1921" s="5"/>
      <c r="I1921" s="5"/>
    </row>
    <row r="1922" spans="3:9" x14ac:dyDescent="0.25">
      <c r="C1922" s="5"/>
      <c r="G1922" s="5"/>
      <c r="H1922" s="5"/>
      <c r="I1922" s="5"/>
    </row>
    <row r="1923" spans="3:9" x14ac:dyDescent="0.25">
      <c r="C1923" s="5"/>
      <c r="G1923" s="5"/>
      <c r="H1923" s="5"/>
      <c r="I1923" s="5"/>
    </row>
    <row r="1924" spans="3:9" x14ac:dyDescent="0.25">
      <c r="C1924" s="5"/>
      <c r="G1924" s="5"/>
      <c r="H1924" s="5"/>
      <c r="I1924" s="5"/>
    </row>
    <row r="1925" spans="3:9" x14ac:dyDescent="0.25">
      <c r="C1925" s="5"/>
      <c r="G1925" s="5"/>
      <c r="H1925" s="5"/>
      <c r="I1925" s="5"/>
    </row>
    <row r="1926" spans="3:9" x14ac:dyDescent="0.25">
      <c r="C1926" s="5"/>
      <c r="G1926" s="5"/>
      <c r="H1926" s="5"/>
      <c r="I1926" s="5"/>
    </row>
    <row r="1927" spans="3:9" x14ac:dyDescent="0.25">
      <c r="C1927" s="5"/>
      <c r="G1927" s="5"/>
      <c r="H1927" s="5"/>
      <c r="I1927" s="5"/>
    </row>
    <row r="1928" spans="3:9" x14ac:dyDescent="0.25">
      <c r="C1928" s="5"/>
      <c r="G1928" s="5"/>
      <c r="H1928" s="5"/>
      <c r="I1928" s="5"/>
    </row>
    <row r="1929" spans="3:9" x14ac:dyDescent="0.25">
      <c r="C1929" s="5"/>
      <c r="G1929" s="5"/>
      <c r="H1929" s="5"/>
      <c r="I1929" s="5"/>
    </row>
    <row r="1930" spans="3:9" x14ac:dyDescent="0.25">
      <c r="C1930" s="5"/>
      <c r="G1930" s="5"/>
      <c r="H1930" s="5"/>
      <c r="I1930" s="5"/>
    </row>
    <row r="1931" spans="3:9" x14ac:dyDescent="0.25">
      <c r="C1931" s="5"/>
      <c r="G1931" s="5"/>
      <c r="H1931" s="5"/>
      <c r="I1931" s="5"/>
    </row>
    <row r="1932" spans="3:9" x14ac:dyDescent="0.25">
      <c r="C1932" s="5"/>
      <c r="G1932" s="5"/>
      <c r="H1932" s="5"/>
      <c r="I1932" s="5"/>
    </row>
    <row r="1933" spans="3:9" x14ac:dyDescent="0.25">
      <c r="C1933" s="5"/>
      <c r="G1933" s="5"/>
      <c r="H1933" s="5"/>
      <c r="I1933" s="5"/>
    </row>
    <row r="1934" spans="3:9" x14ac:dyDescent="0.25">
      <c r="C1934" s="5"/>
      <c r="G1934" s="5"/>
      <c r="H1934" s="5"/>
      <c r="I1934" s="5"/>
    </row>
    <row r="1935" spans="3:9" x14ac:dyDescent="0.25">
      <c r="C1935" s="5"/>
      <c r="G1935" s="5"/>
      <c r="H1935" s="5"/>
      <c r="I1935" s="5"/>
    </row>
    <row r="1936" spans="3:9" x14ac:dyDescent="0.25">
      <c r="C1936" s="5"/>
      <c r="G1936" s="5"/>
      <c r="H1936" s="5"/>
      <c r="I1936" s="5"/>
    </row>
    <row r="1937" spans="3:9" x14ac:dyDescent="0.25">
      <c r="C1937" s="5"/>
      <c r="G1937" s="5"/>
      <c r="H1937" s="5"/>
      <c r="I1937" s="5"/>
    </row>
    <row r="1938" spans="3:9" x14ac:dyDescent="0.25">
      <c r="C1938" s="5"/>
      <c r="F1938" s="5"/>
      <c r="G1938" s="5"/>
      <c r="H1938" s="5"/>
      <c r="I1938" s="5"/>
    </row>
    <row r="1939" spans="3:9" x14ac:dyDescent="0.25">
      <c r="C1939" s="5"/>
      <c r="G1939" s="5"/>
      <c r="H1939" s="5"/>
      <c r="I1939" s="5"/>
    </row>
    <row r="1940" spans="3:9" x14ac:dyDescent="0.25">
      <c r="C1940" s="5"/>
      <c r="G1940" s="5"/>
      <c r="H1940" s="5"/>
      <c r="I1940" s="5"/>
    </row>
    <row r="1941" spans="3:9" x14ac:dyDescent="0.25">
      <c r="C1941" s="5"/>
      <c r="G1941" s="5"/>
      <c r="H1941" s="5"/>
      <c r="I1941" s="5"/>
    </row>
    <row r="1942" spans="3:9" x14ac:dyDescent="0.25">
      <c r="C1942" s="5"/>
      <c r="G1942" s="5"/>
      <c r="H1942" s="5"/>
      <c r="I1942" s="5"/>
    </row>
    <row r="1943" spans="3:9" x14ac:dyDescent="0.25">
      <c r="C1943" s="5"/>
      <c r="G1943" s="5"/>
      <c r="H1943" s="5"/>
      <c r="I1943" s="5"/>
    </row>
    <row r="1944" spans="3:9" x14ac:dyDescent="0.25">
      <c r="C1944" s="5"/>
      <c r="G1944" s="5"/>
      <c r="H1944" s="5"/>
      <c r="I1944" s="5"/>
    </row>
    <row r="1945" spans="3:9" x14ac:dyDescent="0.25">
      <c r="C1945" s="5"/>
      <c r="G1945" s="5"/>
      <c r="H1945" s="5"/>
      <c r="I1945" s="5"/>
    </row>
    <row r="1946" spans="3:9" x14ac:dyDescent="0.25">
      <c r="C1946" s="5"/>
      <c r="G1946" s="5"/>
      <c r="H1946" s="5"/>
      <c r="I1946" s="5"/>
    </row>
    <row r="1947" spans="3:9" x14ac:dyDescent="0.25">
      <c r="C1947" s="5"/>
      <c r="G1947" s="5"/>
      <c r="H1947" s="5"/>
      <c r="I1947" s="5"/>
    </row>
    <row r="1948" spans="3:9" x14ac:dyDescent="0.25">
      <c r="C1948" s="5"/>
      <c r="G1948" s="5"/>
      <c r="H1948" s="5"/>
      <c r="I1948" s="5"/>
    </row>
    <row r="1949" spans="3:9" x14ac:dyDescent="0.25">
      <c r="C1949" s="5"/>
      <c r="G1949" s="5"/>
      <c r="H1949" s="5"/>
      <c r="I1949" s="5"/>
    </row>
    <row r="1950" spans="3:9" x14ac:dyDescent="0.25">
      <c r="C1950" s="5"/>
      <c r="G1950" s="5"/>
      <c r="H1950" s="5"/>
      <c r="I1950" s="5"/>
    </row>
    <row r="1951" spans="3:9" x14ac:dyDescent="0.25">
      <c r="C1951" s="5"/>
      <c r="F1951" s="5"/>
      <c r="G1951" s="5"/>
      <c r="H1951" s="5"/>
      <c r="I1951" s="5"/>
    </row>
    <row r="1952" spans="3:9" x14ac:dyDescent="0.25">
      <c r="C1952" s="5"/>
      <c r="G1952" s="5"/>
      <c r="H1952" s="5"/>
      <c r="I1952" s="5"/>
    </row>
    <row r="1953" spans="3:9" x14ac:dyDescent="0.25">
      <c r="C1953" s="5"/>
      <c r="G1953" s="5"/>
      <c r="H1953" s="5"/>
      <c r="I1953" s="5"/>
    </row>
    <row r="1954" spans="3:9" x14ac:dyDescent="0.25">
      <c r="C1954" s="5"/>
      <c r="G1954" s="5"/>
      <c r="H1954" s="5"/>
      <c r="I1954" s="5"/>
    </row>
    <row r="1955" spans="3:9" x14ac:dyDescent="0.25">
      <c r="C1955" s="5"/>
      <c r="F1955" s="5"/>
      <c r="G1955" s="5"/>
      <c r="H1955" s="5"/>
      <c r="I1955" s="5"/>
    </row>
    <row r="1956" spans="3:9" x14ac:dyDescent="0.25">
      <c r="C1956" s="5"/>
      <c r="G1956" s="5"/>
      <c r="H1956" s="5"/>
      <c r="I1956" s="5"/>
    </row>
    <row r="1957" spans="3:9" x14ac:dyDescent="0.25">
      <c r="C1957" s="5"/>
      <c r="F1957" s="5"/>
      <c r="G1957" s="5"/>
      <c r="H1957" s="5"/>
      <c r="I1957" s="5"/>
    </row>
    <row r="1958" spans="3:9" x14ac:dyDescent="0.25">
      <c r="C1958" s="5"/>
      <c r="F1958" s="5"/>
      <c r="G1958" s="5"/>
      <c r="H1958" s="5"/>
      <c r="I1958" s="5"/>
    </row>
    <row r="1959" spans="3:9" x14ac:dyDescent="0.25">
      <c r="C1959" s="5"/>
      <c r="F1959" s="5"/>
      <c r="G1959" s="5"/>
      <c r="H1959" s="5"/>
      <c r="I1959" s="5"/>
    </row>
    <row r="1960" spans="3:9" x14ac:dyDescent="0.25">
      <c r="C1960" s="5"/>
      <c r="F1960" s="5"/>
      <c r="G1960" s="5"/>
      <c r="H1960" s="5"/>
      <c r="I1960" s="5"/>
    </row>
    <row r="1961" spans="3:9" x14ac:dyDescent="0.25">
      <c r="G1961" s="5"/>
    </row>
    <row r="1962" spans="3:9" x14ac:dyDescent="0.25">
      <c r="G1962" s="5"/>
    </row>
    <row r="1963" spans="3:9" x14ac:dyDescent="0.25">
      <c r="G1963" s="5"/>
    </row>
    <row r="1964" spans="3:9" x14ac:dyDescent="0.25">
      <c r="G1964" s="5"/>
    </row>
    <row r="1965" spans="3:9" x14ac:dyDescent="0.25">
      <c r="G1965" s="5"/>
    </row>
    <row r="1966" spans="3:9" x14ac:dyDescent="0.25">
      <c r="G1966" s="5"/>
    </row>
    <row r="1967" spans="3:9" x14ac:dyDescent="0.25">
      <c r="G1967" s="5"/>
    </row>
    <row r="1968" spans="3:9" x14ac:dyDescent="0.25">
      <c r="G1968" s="5"/>
    </row>
    <row r="1969" spans="7:7" x14ac:dyDescent="0.25">
      <c r="G1969" s="5"/>
    </row>
    <row r="1970" spans="7:7" x14ac:dyDescent="0.25">
      <c r="G1970" s="5"/>
    </row>
    <row r="1971" spans="7:7" x14ac:dyDescent="0.25">
      <c r="G1971" s="5"/>
    </row>
    <row r="1972" spans="7:7" x14ac:dyDescent="0.25">
      <c r="G1972" s="5"/>
    </row>
    <row r="1973" spans="7:7" x14ac:dyDescent="0.25">
      <c r="G1973" s="5"/>
    </row>
    <row r="1974" spans="7:7" x14ac:dyDescent="0.25">
      <c r="G1974" s="5"/>
    </row>
    <row r="1975" spans="7:7" x14ac:dyDescent="0.25">
      <c r="G1975" s="5"/>
    </row>
    <row r="1976" spans="7:7" x14ac:dyDescent="0.25">
      <c r="G1976" s="5"/>
    </row>
    <row r="1977" spans="7:7" x14ac:dyDescent="0.25">
      <c r="G1977" s="5"/>
    </row>
    <row r="1978" spans="7:7" x14ac:dyDescent="0.25">
      <c r="G1978" s="5"/>
    </row>
    <row r="1979" spans="7:7" x14ac:dyDescent="0.25">
      <c r="G1979" s="5"/>
    </row>
    <row r="1980" spans="7:7" x14ac:dyDescent="0.25">
      <c r="G1980" s="5"/>
    </row>
    <row r="1981" spans="7:7" x14ac:dyDescent="0.25">
      <c r="G1981" s="5"/>
    </row>
    <row r="1982" spans="7:7" x14ac:dyDescent="0.25">
      <c r="G1982" s="5"/>
    </row>
    <row r="1983" spans="7:7" x14ac:dyDescent="0.25">
      <c r="G1983" s="5"/>
    </row>
    <row r="1984" spans="7:7" x14ac:dyDescent="0.25">
      <c r="G1984" s="5"/>
    </row>
    <row r="1985" spans="7:7" x14ac:dyDescent="0.25">
      <c r="G1985" s="5"/>
    </row>
    <row r="1986" spans="7:7" x14ac:dyDescent="0.25">
      <c r="G1986" s="5"/>
    </row>
    <row r="1987" spans="7:7" x14ac:dyDescent="0.25">
      <c r="G1987" s="5"/>
    </row>
    <row r="1988" spans="7:7" x14ac:dyDescent="0.25">
      <c r="G1988" s="5"/>
    </row>
    <row r="1989" spans="7:7" x14ac:dyDescent="0.25">
      <c r="G1989" s="5"/>
    </row>
    <row r="1990" spans="7:7" x14ac:dyDescent="0.25">
      <c r="G1990" s="5"/>
    </row>
    <row r="1991" spans="7:7" x14ac:dyDescent="0.25">
      <c r="G1991" s="5"/>
    </row>
    <row r="1992" spans="7:7" x14ac:dyDescent="0.25">
      <c r="G1992" s="5"/>
    </row>
    <row r="1993" spans="7:7" x14ac:dyDescent="0.25">
      <c r="G1993" s="5"/>
    </row>
    <row r="1994" spans="7:7" x14ac:dyDescent="0.25">
      <c r="G1994" s="5"/>
    </row>
    <row r="1995" spans="7:7" x14ac:dyDescent="0.25">
      <c r="G1995" s="5"/>
    </row>
    <row r="1996" spans="7:7" x14ac:dyDescent="0.25">
      <c r="G1996" s="5"/>
    </row>
    <row r="1997" spans="7:7" x14ac:dyDescent="0.25">
      <c r="G1997" s="5"/>
    </row>
    <row r="1998" spans="7:7" x14ac:dyDescent="0.25">
      <c r="G1998" s="5"/>
    </row>
    <row r="1999" spans="7:7" x14ac:dyDescent="0.25">
      <c r="G1999" s="5"/>
    </row>
    <row r="2000" spans="7:7" x14ac:dyDescent="0.25">
      <c r="G2000" s="5"/>
    </row>
    <row r="2001" spans="7:7" x14ac:dyDescent="0.25">
      <c r="G2001" s="5"/>
    </row>
    <row r="2002" spans="7:7" x14ac:dyDescent="0.25">
      <c r="G2002" s="5"/>
    </row>
    <row r="2003" spans="7:7" x14ac:dyDescent="0.25">
      <c r="G2003" s="5"/>
    </row>
    <row r="2004" spans="7:7" x14ac:dyDescent="0.25">
      <c r="G2004" s="5"/>
    </row>
    <row r="2005" spans="7:7" x14ac:dyDescent="0.25">
      <c r="G2005" s="5"/>
    </row>
    <row r="2006" spans="7:7" x14ac:dyDescent="0.25">
      <c r="G2006" s="5"/>
    </row>
    <row r="2007" spans="7:7" x14ac:dyDescent="0.25">
      <c r="G2007" s="5"/>
    </row>
    <row r="2008" spans="7:7" x14ac:dyDescent="0.25">
      <c r="G2008" s="5"/>
    </row>
    <row r="2009" spans="7:7" x14ac:dyDescent="0.25">
      <c r="G2009" s="5"/>
    </row>
    <row r="2010" spans="7:7" x14ac:dyDescent="0.25">
      <c r="G2010" s="5"/>
    </row>
    <row r="2011" spans="7:7" x14ac:dyDescent="0.25">
      <c r="G2011" s="5"/>
    </row>
    <row r="2012" spans="7:7" x14ac:dyDescent="0.25">
      <c r="G2012" s="5"/>
    </row>
    <row r="2013" spans="7:7" x14ac:dyDescent="0.25">
      <c r="G2013" s="5"/>
    </row>
    <row r="2014" spans="7:7" x14ac:dyDescent="0.25">
      <c r="G2014" s="5"/>
    </row>
    <row r="2015" spans="7:7" x14ac:dyDescent="0.25">
      <c r="G2015" s="5"/>
    </row>
    <row r="2016" spans="7:7" x14ac:dyDescent="0.25">
      <c r="G2016" s="5"/>
    </row>
    <row r="2017" spans="7:7" x14ac:dyDescent="0.25">
      <c r="G2017" s="5"/>
    </row>
    <row r="2018" spans="7:7" x14ac:dyDescent="0.25">
      <c r="G2018" s="5"/>
    </row>
    <row r="2019" spans="7:7" x14ac:dyDescent="0.25">
      <c r="G2019" s="5"/>
    </row>
    <row r="2020" spans="7:7" x14ac:dyDescent="0.25">
      <c r="G2020" s="5"/>
    </row>
    <row r="2021" spans="7:7" x14ac:dyDescent="0.25">
      <c r="G2021" s="5"/>
    </row>
    <row r="2022" spans="7:7" x14ac:dyDescent="0.25">
      <c r="G2022" s="5"/>
    </row>
    <row r="2023" spans="7:7" x14ac:dyDescent="0.25">
      <c r="G2023" s="5"/>
    </row>
    <row r="2024" spans="7:7" x14ac:dyDescent="0.25">
      <c r="G2024" s="5"/>
    </row>
    <row r="2025" spans="7:7" x14ac:dyDescent="0.25">
      <c r="G2025" s="5"/>
    </row>
    <row r="2026" spans="7:7" x14ac:dyDescent="0.25">
      <c r="G2026" s="5"/>
    </row>
    <row r="2027" spans="7:7" x14ac:dyDescent="0.25">
      <c r="G2027" s="5"/>
    </row>
    <row r="2028" spans="7:7" x14ac:dyDescent="0.25">
      <c r="G2028" s="5"/>
    </row>
    <row r="2029" spans="7:7" x14ac:dyDescent="0.25">
      <c r="G2029" s="5"/>
    </row>
    <row r="2030" spans="7:7" x14ac:dyDescent="0.25">
      <c r="G2030" s="5"/>
    </row>
    <row r="2031" spans="7:7" x14ac:dyDescent="0.25">
      <c r="G2031" s="5"/>
    </row>
    <row r="2032" spans="7:7" x14ac:dyDescent="0.25">
      <c r="G2032" s="5"/>
    </row>
    <row r="2033" spans="7:7" x14ac:dyDescent="0.25">
      <c r="G2033" s="5"/>
    </row>
    <row r="2034" spans="7:7" x14ac:dyDescent="0.25">
      <c r="G2034" s="5"/>
    </row>
    <row r="2035" spans="7:7" x14ac:dyDescent="0.25">
      <c r="G2035" s="5"/>
    </row>
    <row r="2036" spans="7:7" x14ac:dyDescent="0.25">
      <c r="G2036" s="5"/>
    </row>
    <row r="2037" spans="7:7" x14ac:dyDescent="0.25">
      <c r="G2037" s="5"/>
    </row>
    <row r="2038" spans="7:7" x14ac:dyDescent="0.25">
      <c r="G2038" s="5"/>
    </row>
    <row r="2039" spans="7:7" x14ac:dyDescent="0.25">
      <c r="G2039" s="5"/>
    </row>
    <row r="2040" spans="7:7" x14ac:dyDescent="0.25">
      <c r="G2040" s="5"/>
    </row>
    <row r="2041" spans="7:7" x14ac:dyDescent="0.25">
      <c r="G2041" s="5"/>
    </row>
    <row r="2042" spans="7:7" x14ac:dyDescent="0.25">
      <c r="G2042" s="5"/>
    </row>
    <row r="2043" spans="7:7" x14ac:dyDescent="0.25">
      <c r="G2043" s="5"/>
    </row>
    <row r="2044" spans="7:7" x14ac:dyDescent="0.25">
      <c r="G2044" s="5"/>
    </row>
    <row r="2045" spans="7:7" x14ac:dyDescent="0.25">
      <c r="G2045" s="5"/>
    </row>
    <row r="2046" spans="7:7" x14ac:dyDescent="0.25">
      <c r="G2046" s="5"/>
    </row>
    <row r="2047" spans="7:7" x14ac:dyDescent="0.25">
      <c r="G2047" s="5"/>
    </row>
    <row r="2048" spans="7:7" x14ac:dyDescent="0.25">
      <c r="G2048" s="5"/>
    </row>
    <row r="2049" spans="7:7" x14ac:dyDescent="0.25">
      <c r="G2049" s="5"/>
    </row>
    <row r="2050" spans="7:7" x14ac:dyDescent="0.25">
      <c r="G2050" s="5"/>
    </row>
    <row r="2051" spans="7:7" x14ac:dyDescent="0.25">
      <c r="G2051" s="5"/>
    </row>
    <row r="2052" spans="7:7" x14ac:dyDescent="0.25">
      <c r="G2052" s="5"/>
    </row>
    <row r="2053" spans="7:7" x14ac:dyDescent="0.25">
      <c r="G2053" s="5"/>
    </row>
    <row r="2054" spans="7:7" x14ac:dyDescent="0.25">
      <c r="G2054" s="5"/>
    </row>
    <row r="2055" spans="7:7" x14ac:dyDescent="0.25">
      <c r="G2055" s="5"/>
    </row>
    <row r="2056" spans="7:7" x14ac:dyDescent="0.25">
      <c r="G2056" s="5"/>
    </row>
    <row r="2057" spans="7:7" x14ac:dyDescent="0.25">
      <c r="G2057" s="5"/>
    </row>
    <row r="2058" spans="7:7" x14ac:dyDescent="0.25">
      <c r="G2058" s="5"/>
    </row>
    <row r="2059" spans="7:7" x14ac:dyDescent="0.25">
      <c r="G2059" s="5"/>
    </row>
    <row r="2060" spans="7:7" x14ac:dyDescent="0.25">
      <c r="G2060" s="5"/>
    </row>
    <row r="2061" spans="7:7" x14ac:dyDescent="0.25">
      <c r="G2061" s="5"/>
    </row>
    <row r="2062" spans="7:7" x14ac:dyDescent="0.25">
      <c r="G2062" s="5"/>
    </row>
    <row r="2063" spans="7:7" x14ac:dyDescent="0.25">
      <c r="G2063" s="5"/>
    </row>
    <row r="2064" spans="7:7" x14ac:dyDescent="0.25">
      <c r="G2064" s="5"/>
    </row>
    <row r="2065" spans="7:7" x14ac:dyDescent="0.25">
      <c r="G2065" s="5"/>
    </row>
    <row r="2066" spans="7:7" x14ac:dyDescent="0.25">
      <c r="G2066" s="5"/>
    </row>
    <row r="2067" spans="7:7" x14ac:dyDescent="0.25">
      <c r="G2067" s="5"/>
    </row>
    <row r="2068" spans="7:7" x14ac:dyDescent="0.25">
      <c r="G2068" s="5"/>
    </row>
    <row r="2069" spans="7:7" x14ac:dyDescent="0.25">
      <c r="G2069" s="5"/>
    </row>
    <row r="2070" spans="7:7" x14ac:dyDescent="0.25">
      <c r="G2070" s="5"/>
    </row>
    <row r="2071" spans="7:7" x14ac:dyDescent="0.25">
      <c r="G2071" s="5"/>
    </row>
    <row r="2072" spans="7:7" x14ac:dyDescent="0.25">
      <c r="G2072" s="5"/>
    </row>
    <row r="2073" spans="7:7" x14ac:dyDescent="0.25">
      <c r="G2073" s="5"/>
    </row>
    <row r="2074" spans="7:7" x14ac:dyDescent="0.25">
      <c r="G2074" s="5"/>
    </row>
    <row r="2075" spans="7:7" x14ac:dyDescent="0.25">
      <c r="G2075" s="5"/>
    </row>
    <row r="2076" spans="7:7" x14ac:dyDescent="0.25">
      <c r="G2076" s="5"/>
    </row>
    <row r="2077" spans="7:7" x14ac:dyDescent="0.25">
      <c r="G2077" s="5"/>
    </row>
    <row r="2078" spans="7:7" x14ac:dyDescent="0.25">
      <c r="G2078" s="5"/>
    </row>
    <row r="2079" spans="7:7" x14ac:dyDescent="0.25">
      <c r="G2079" s="5"/>
    </row>
    <row r="2080" spans="7:7" x14ac:dyDescent="0.25">
      <c r="G2080" s="5"/>
    </row>
    <row r="2081" spans="7:7" x14ac:dyDescent="0.25">
      <c r="G2081" s="5"/>
    </row>
    <row r="2082" spans="7:7" x14ac:dyDescent="0.25">
      <c r="G2082" s="5"/>
    </row>
    <row r="2083" spans="7:7" x14ac:dyDescent="0.25">
      <c r="G2083" s="5"/>
    </row>
    <row r="2084" spans="7:7" x14ac:dyDescent="0.25">
      <c r="G2084" s="5"/>
    </row>
    <row r="2085" spans="7:7" x14ac:dyDescent="0.25">
      <c r="G2085" s="5"/>
    </row>
    <row r="2086" spans="7:7" x14ac:dyDescent="0.25">
      <c r="G2086" s="5"/>
    </row>
    <row r="2087" spans="7:7" x14ac:dyDescent="0.25">
      <c r="G2087" s="5"/>
    </row>
    <row r="2088" spans="7:7" x14ac:dyDescent="0.25">
      <c r="G2088" s="5"/>
    </row>
    <row r="2089" spans="7:7" x14ac:dyDescent="0.25">
      <c r="G2089" s="5"/>
    </row>
    <row r="2090" spans="7:7" x14ac:dyDescent="0.25">
      <c r="G2090" s="5"/>
    </row>
    <row r="2091" spans="7:7" x14ac:dyDescent="0.25">
      <c r="G2091" s="5"/>
    </row>
    <row r="2092" spans="7:7" x14ac:dyDescent="0.25">
      <c r="G2092" s="5"/>
    </row>
    <row r="2093" spans="7:7" x14ac:dyDescent="0.25">
      <c r="G2093" s="5"/>
    </row>
    <row r="2094" spans="7:7" x14ac:dyDescent="0.25">
      <c r="G2094" s="5"/>
    </row>
    <row r="2095" spans="7:7" x14ac:dyDescent="0.25">
      <c r="G2095" s="5"/>
    </row>
    <row r="2096" spans="7:7" x14ac:dyDescent="0.25">
      <c r="G2096" s="5"/>
    </row>
    <row r="2097" spans="7:7" x14ac:dyDescent="0.25">
      <c r="G2097" s="5"/>
    </row>
    <row r="2098" spans="7:7" x14ac:dyDescent="0.25">
      <c r="G2098" s="5"/>
    </row>
    <row r="2099" spans="7:7" x14ac:dyDescent="0.25">
      <c r="G2099" s="5"/>
    </row>
    <row r="2100" spans="7:7" x14ac:dyDescent="0.25">
      <c r="G2100" s="5"/>
    </row>
    <row r="2101" spans="7:7" x14ac:dyDescent="0.25">
      <c r="G2101" s="5"/>
    </row>
    <row r="2102" spans="7:7" x14ac:dyDescent="0.25">
      <c r="G2102" s="5"/>
    </row>
    <row r="2103" spans="7:7" x14ac:dyDescent="0.25">
      <c r="G2103" s="5"/>
    </row>
    <row r="2104" spans="7:7" x14ac:dyDescent="0.25">
      <c r="G2104" s="5"/>
    </row>
    <row r="2105" spans="7:7" x14ac:dyDescent="0.25">
      <c r="G2105" s="5"/>
    </row>
    <row r="2106" spans="7:7" x14ac:dyDescent="0.25">
      <c r="G2106" s="5"/>
    </row>
    <row r="2107" spans="7:7" x14ac:dyDescent="0.25">
      <c r="G2107" s="5"/>
    </row>
    <row r="2108" spans="7:7" x14ac:dyDescent="0.25">
      <c r="G2108" s="5"/>
    </row>
    <row r="2109" spans="7:7" x14ac:dyDescent="0.25">
      <c r="G2109" s="5"/>
    </row>
    <row r="2110" spans="7:7" x14ac:dyDescent="0.25">
      <c r="G2110" s="5"/>
    </row>
    <row r="2111" spans="7:7" x14ac:dyDescent="0.25">
      <c r="G2111" s="5"/>
    </row>
    <row r="2112" spans="7:7" x14ac:dyDescent="0.25">
      <c r="G2112" s="5"/>
    </row>
    <row r="2113" spans="7:7" x14ac:dyDescent="0.25">
      <c r="G2113" s="5"/>
    </row>
    <row r="2114" spans="7:7" x14ac:dyDescent="0.25">
      <c r="G2114" s="5"/>
    </row>
    <row r="2115" spans="7:7" x14ac:dyDescent="0.25">
      <c r="G2115" s="5"/>
    </row>
    <row r="2116" spans="7:7" x14ac:dyDescent="0.25">
      <c r="G2116" s="5"/>
    </row>
    <row r="2117" spans="7:7" x14ac:dyDescent="0.25">
      <c r="G2117" s="5"/>
    </row>
    <row r="2118" spans="7:7" x14ac:dyDescent="0.25">
      <c r="G2118" s="5"/>
    </row>
    <row r="2119" spans="7:7" x14ac:dyDescent="0.25">
      <c r="G2119" s="5"/>
    </row>
    <row r="2120" spans="7:7" x14ac:dyDescent="0.25">
      <c r="G2120" s="5"/>
    </row>
    <row r="2121" spans="7:7" x14ac:dyDescent="0.25">
      <c r="G2121" s="5"/>
    </row>
    <row r="2122" spans="7:7" x14ac:dyDescent="0.25">
      <c r="G2122" s="5"/>
    </row>
    <row r="2123" spans="7:7" x14ac:dyDescent="0.25">
      <c r="G2123" s="5"/>
    </row>
    <row r="2124" spans="7:7" x14ac:dyDescent="0.25">
      <c r="G2124" s="5"/>
    </row>
    <row r="2125" spans="7:7" x14ac:dyDescent="0.25">
      <c r="G2125" s="5"/>
    </row>
    <row r="2126" spans="7:7" x14ac:dyDescent="0.25">
      <c r="G2126" s="5"/>
    </row>
    <row r="2127" spans="7:7" x14ac:dyDescent="0.25">
      <c r="G2127" s="5"/>
    </row>
    <row r="2128" spans="7:7" x14ac:dyDescent="0.25">
      <c r="G2128" s="5"/>
    </row>
    <row r="2129" spans="7:7" x14ac:dyDescent="0.25">
      <c r="G2129" s="5"/>
    </row>
    <row r="2130" spans="7:7" x14ac:dyDescent="0.25">
      <c r="G2130" s="5"/>
    </row>
    <row r="2131" spans="7:7" x14ac:dyDescent="0.25">
      <c r="G2131" s="5"/>
    </row>
    <row r="2132" spans="7:7" x14ac:dyDescent="0.25">
      <c r="G2132" s="5"/>
    </row>
    <row r="2133" spans="7:7" x14ac:dyDescent="0.25">
      <c r="G2133" s="5"/>
    </row>
    <row r="2134" spans="7:7" x14ac:dyDescent="0.25">
      <c r="G2134" s="5"/>
    </row>
    <row r="2135" spans="7:7" x14ac:dyDescent="0.25">
      <c r="G2135" s="5"/>
    </row>
    <row r="2136" spans="7:7" x14ac:dyDescent="0.25">
      <c r="G2136" s="5"/>
    </row>
    <row r="2137" spans="7:7" x14ac:dyDescent="0.25">
      <c r="G2137" s="5"/>
    </row>
    <row r="2138" spans="7:7" x14ac:dyDescent="0.25">
      <c r="G2138" s="5"/>
    </row>
    <row r="2139" spans="7:7" x14ac:dyDescent="0.25">
      <c r="G2139" s="5"/>
    </row>
    <row r="2140" spans="7:7" x14ac:dyDescent="0.25">
      <c r="G2140" s="5"/>
    </row>
    <row r="2141" spans="7:7" x14ac:dyDescent="0.25">
      <c r="G2141" s="5"/>
    </row>
    <row r="2142" spans="7:7" x14ac:dyDescent="0.25">
      <c r="G2142" s="5"/>
    </row>
    <row r="2143" spans="7:7" x14ac:dyDescent="0.25">
      <c r="G2143" s="5"/>
    </row>
    <row r="2144" spans="7:7" x14ac:dyDescent="0.25">
      <c r="G2144" s="5"/>
    </row>
    <row r="2145" spans="7:7" x14ac:dyDescent="0.25">
      <c r="G2145" s="5"/>
    </row>
    <row r="2146" spans="7:7" x14ac:dyDescent="0.25">
      <c r="G2146" s="5"/>
    </row>
    <row r="2147" spans="7:7" x14ac:dyDescent="0.25">
      <c r="G2147" s="5"/>
    </row>
    <row r="2148" spans="7:7" x14ac:dyDescent="0.25">
      <c r="G2148" s="5"/>
    </row>
    <row r="2149" spans="7:7" x14ac:dyDescent="0.25">
      <c r="G2149" s="5"/>
    </row>
    <row r="2150" spans="7:7" x14ac:dyDescent="0.25">
      <c r="G2150" s="5"/>
    </row>
    <row r="2151" spans="7:7" x14ac:dyDescent="0.25">
      <c r="G2151" s="5"/>
    </row>
    <row r="2152" spans="7:7" x14ac:dyDescent="0.25">
      <c r="G2152" s="5"/>
    </row>
    <row r="2153" spans="7:7" x14ac:dyDescent="0.25">
      <c r="G2153" s="5"/>
    </row>
    <row r="2154" spans="7:7" x14ac:dyDescent="0.25">
      <c r="G2154" s="5"/>
    </row>
    <row r="2155" spans="7:7" x14ac:dyDescent="0.25">
      <c r="G2155" s="5"/>
    </row>
    <row r="2156" spans="7:7" x14ac:dyDescent="0.25">
      <c r="G2156" s="5"/>
    </row>
    <row r="2157" spans="7:7" x14ac:dyDescent="0.25">
      <c r="G2157" s="5"/>
    </row>
    <row r="2158" spans="7:7" x14ac:dyDescent="0.25">
      <c r="G2158" s="5"/>
    </row>
    <row r="2159" spans="7:7" x14ac:dyDescent="0.25">
      <c r="G2159" s="5"/>
    </row>
    <row r="2160" spans="7:7" x14ac:dyDescent="0.25">
      <c r="G2160" s="5"/>
    </row>
    <row r="2161" spans="7:7" x14ac:dyDescent="0.25">
      <c r="G2161" s="5"/>
    </row>
    <row r="2162" spans="7:7" x14ac:dyDescent="0.25">
      <c r="G2162" s="5"/>
    </row>
    <row r="2163" spans="7:7" x14ac:dyDescent="0.25">
      <c r="G2163" s="5"/>
    </row>
    <row r="2164" spans="7:7" x14ac:dyDescent="0.25">
      <c r="G2164" s="5"/>
    </row>
    <row r="2165" spans="7:7" x14ac:dyDescent="0.25">
      <c r="G2165" s="5"/>
    </row>
    <row r="2166" spans="7:7" x14ac:dyDescent="0.25">
      <c r="G2166" s="5"/>
    </row>
    <row r="2167" spans="7:7" x14ac:dyDescent="0.25">
      <c r="G2167" s="5"/>
    </row>
    <row r="2168" spans="7:7" x14ac:dyDescent="0.25">
      <c r="G2168" s="5"/>
    </row>
    <row r="2169" spans="7:7" x14ac:dyDescent="0.25">
      <c r="G2169" s="5"/>
    </row>
    <row r="2170" spans="7:7" x14ac:dyDescent="0.25">
      <c r="G2170" s="5"/>
    </row>
    <row r="2171" spans="7:7" x14ac:dyDescent="0.25">
      <c r="G2171" s="5"/>
    </row>
    <row r="2172" spans="7:7" x14ac:dyDescent="0.25">
      <c r="G2172" s="5"/>
    </row>
    <row r="2173" spans="7:7" x14ac:dyDescent="0.25">
      <c r="G2173" s="5"/>
    </row>
    <row r="2174" spans="7:7" x14ac:dyDescent="0.25">
      <c r="G2174" s="5"/>
    </row>
    <row r="2175" spans="7:7" x14ac:dyDescent="0.25">
      <c r="G2175" s="5"/>
    </row>
    <row r="2176" spans="7:7" x14ac:dyDescent="0.25">
      <c r="G2176" s="5"/>
    </row>
    <row r="2177" spans="7:7" x14ac:dyDescent="0.25">
      <c r="G2177" s="5"/>
    </row>
    <row r="2178" spans="7:7" x14ac:dyDescent="0.25">
      <c r="G2178" s="5"/>
    </row>
    <row r="2179" spans="7:7" x14ac:dyDescent="0.25">
      <c r="G2179" s="5"/>
    </row>
    <row r="2180" spans="7:7" x14ac:dyDescent="0.25">
      <c r="G2180" s="5"/>
    </row>
    <row r="2181" spans="7:7" x14ac:dyDescent="0.25">
      <c r="G2181" s="5"/>
    </row>
    <row r="2182" spans="7:7" x14ac:dyDescent="0.25">
      <c r="G2182" s="5"/>
    </row>
    <row r="2183" spans="7:7" x14ac:dyDescent="0.25">
      <c r="G2183" s="5"/>
    </row>
    <row r="2184" spans="7:7" x14ac:dyDescent="0.25">
      <c r="G2184" s="5"/>
    </row>
    <row r="2185" spans="7:7" x14ac:dyDescent="0.25">
      <c r="G2185" s="5"/>
    </row>
    <row r="2186" spans="7:7" x14ac:dyDescent="0.25">
      <c r="G2186" s="5"/>
    </row>
    <row r="2187" spans="7:7" x14ac:dyDescent="0.25">
      <c r="G2187" s="5"/>
    </row>
    <row r="2188" spans="7:7" x14ac:dyDescent="0.25">
      <c r="G2188" s="5"/>
    </row>
    <row r="2189" spans="7:7" x14ac:dyDescent="0.25">
      <c r="G2189" s="5"/>
    </row>
    <row r="2190" spans="7:7" x14ac:dyDescent="0.25">
      <c r="G2190" s="5"/>
    </row>
    <row r="2191" spans="7:7" x14ac:dyDescent="0.25">
      <c r="G2191" s="5"/>
    </row>
    <row r="2192" spans="7:7" x14ac:dyDescent="0.25">
      <c r="G2192" s="5"/>
    </row>
    <row r="2193" spans="7:7" x14ac:dyDescent="0.25">
      <c r="G2193" s="5"/>
    </row>
    <row r="2194" spans="7:7" x14ac:dyDescent="0.25">
      <c r="G2194" s="5"/>
    </row>
    <row r="2195" spans="7:7" x14ac:dyDescent="0.25">
      <c r="G2195" s="5"/>
    </row>
    <row r="2196" spans="7:7" x14ac:dyDescent="0.25">
      <c r="G2196" s="5"/>
    </row>
    <row r="2197" spans="7:7" x14ac:dyDescent="0.25">
      <c r="G2197" s="5"/>
    </row>
    <row r="2198" spans="7:7" x14ac:dyDescent="0.25">
      <c r="G2198" s="5"/>
    </row>
    <row r="2199" spans="7:7" x14ac:dyDescent="0.25">
      <c r="G2199" s="5"/>
    </row>
    <row r="2200" spans="7:7" x14ac:dyDescent="0.25">
      <c r="G2200" s="5"/>
    </row>
    <row r="2201" spans="7:7" x14ac:dyDescent="0.25">
      <c r="G2201" s="5"/>
    </row>
    <row r="2202" spans="7:7" x14ac:dyDescent="0.25">
      <c r="G2202" s="5"/>
    </row>
    <row r="2203" spans="7:7" x14ac:dyDescent="0.25">
      <c r="G2203" s="5"/>
    </row>
    <row r="2204" spans="7:7" x14ac:dyDescent="0.25">
      <c r="G2204" s="5"/>
    </row>
    <row r="2205" spans="7:7" x14ac:dyDescent="0.25">
      <c r="G2205" s="5"/>
    </row>
    <row r="2206" spans="7:7" x14ac:dyDescent="0.25">
      <c r="G2206" s="5"/>
    </row>
    <row r="2207" spans="7:7" x14ac:dyDescent="0.25">
      <c r="G2207" s="5"/>
    </row>
    <row r="2208" spans="7:7" x14ac:dyDescent="0.25">
      <c r="G2208" s="5"/>
    </row>
    <row r="2209" spans="7:7" x14ac:dyDescent="0.25">
      <c r="G2209" s="5"/>
    </row>
    <row r="2210" spans="7:7" x14ac:dyDescent="0.25">
      <c r="G2210" s="5"/>
    </row>
    <row r="2211" spans="7:7" x14ac:dyDescent="0.25">
      <c r="G2211" s="5"/>
    </row>
    <row r="2212" spans="7:7" x14ac:dyDescent="0.25">
      <c r="G2212" s="5"/>
    </row>
    <row r="2213" spans="7:7" x14ac:dyDescent="0.25">
      <c r="G2213" s="5"/>
    </row>
    <row r="2214" spans="7:7" x14ac:dyDescent="0.25">
      <c r="G2214" s="5"/>
    </row>
    <row r="2215" spans="7:7" x14ac:dyDescent="0.25">
      <c r="G2215" s="5"/>
    </row>
    <row r="2216" spans="7:7" x14ac:dyDescent="0.25">
      <c r="G2216" s="5"/>
    </row>
    <row r="2217" spans="7:7" x14ac:dyDescent="0.25">
      <c r="G2217" s="5"/>
    </row>
    <row r="2218" spans="7:7" x14ac:dyDescent="0.25">
      <c r="G2218" s="5"/>
    </row>
    <row r="2219" spans="7:7" x14ac:dyDescent="0.25">
      <c r="G2219" s="5"/>
    </row>
    <row r="2220" spans="7:7" x14ac:dyDescent="0.25">
      <c r="G2220" s="5"/>
    </row>
    <row r="2221" spans="7:7" x14ac:dyDescent="0.25">
      <c r="G2221" s="5"/>
    </row>
    <row r="2222" spans="7:7" x14ac:dyDescent="0.25">
      <c r="G2222" s="5"/>
    </row>
    <row r="2223" spans="7:7" x14ac:dyDescent="0.25">
      <c r="G2223" s="5"/>
    </row>
    <row r="2224" spans="7:7" x14ac:dyDescent="0.25">
      <c r="G2224" s="5"/>
    </row>
    <row r="2225" spans="7:7" x14ac:dyDescent="0.25">
      <c r="G2225" s="5"/>
    </row>
    <row r="2226" spans="7:7" x14ac:dyDescent="0.25">
      <c r="G2226" s="5"/>
    </row>
    <row r="2227" spans="7:7" x14ac:dyDescent="0.25">
      <c r="G2227" s="5"/>
    </row>
    <row r="2228" spans="7:7" x14ac:dyDescent="0.25">
      <c r="G2228" s="5"/>
    </row>
    <row r="2229" spans="7:7" x14ac:dyDescent="0.25">
      <c r="G2229" s="5"/>
    </row>
    <row r="2230" spans="7:7" x14ac:dyDescent="0.25">
      <c r="G2230" s="5"/>
    </row>
    <row r="2231" spans="7:7" x14ac:dyDescent="0.25">
      <c r="G2231" s="5"/>
    </row>
    <row r="2232" spans="7:7" x14ac:dyDescent="0.25">
      <c r="G2232" s="5"/>
    </row>
    <row r="2233" spans="7:7" x14ac:dyDescent="0.25">
      <c r="G2233" s="5"/>
    </row>
    <row r="2234" spans="7:7" x14ac:dyDescent="0.25">
      <c r="G2234" s="5"/>
    </row>
    <row r="2235" spans="7:7" x14ac:dyDescent="0.25">
      <c r="G2235" s="5"/>
    </row>
    <row r="2236" spans="7:7" x14ac:dyDescent="0.25">
      <c r="G2236" s="5"/>
    </row>
    <row r="2237" spans="7:7" x14ac:dyDescent="0.25">
      <c r="G2237" s="5"/>
    </row>
    <row r="2238" spans="7:7" x14ac:dyDescent="0.25">
      <c r="G2238" s="5"/>
    </row>
    <row r="2239" spans="7:7" x14ac:dyDescent="0.25">
      <c r="G2239" s="5"/>
    </row>
    <row r="2240" spans="7:7" x14ac:dyDescent="0.25">
      <c r="G2240" s="5"/>
    </row>
    <row r="2241" spans="7:7" x14ac:dyDescent="0.25">
      <c r="G2241" s="5"/>
    </row>
    <row r="2242" spans="7:7" x14ac:dyDescent="0.25">
      <c r="G2242" s="5"/>
    </row>
    <row r="2243" spans="7:7" x14ac:dyDescent="0.25">
      <c r="G2243" s="5"/>
    </row>
    <row r="2244" spans="7:7" x14ac:dyDescent="0.25">
      <c r="G2244" s="5"/>
    </row>
    <row r="2245" spans="7:7" x14ac:dyDescent="0.25">
      <c r="G2245" s="5"/>
    </row>
    <row r="2246" spans="7:7" x14ac:dyDescent="0.25">
      <c r="G2246" s="5"/>
    </row>
    <row r="2247" spans="7:7" x14ac:dyDescent="0.25">
      <c r="G2247" s="5"/>
    </row>
    <row r="2248" spans="7:7" x14ac:dyDescent="0.25">
      <c r="G2248" s="5"/>
    </row>
    <row r="2249" spans="7:7" x14ac:dyDescent="0.25">
      <c r="G2249" s="5"/>
    </row>
    <row r="2250" spans="7:7" x14ac:dyDescent="0.25">
      <c r="G2250" s="5"/>
    </row>
    <row r="2251" spans="7:7" x14ac:dyDescent="0.25">
      <c r="G2251" s="5"/>
    </row>
    <row r="2252" spans="7:7" x14ac:dyDescent="0.25">
      <c r="G2252" s="5"/>
    </row>
    <row r="2253" spans="7:7" x14ac:dyDescent="0.25">
      <c r="G2253" s="5"/>
    </row>
    <row r="2254" spans="7:7" x14ac:dyDescent="0.25">
      <c r="G2254" s="5"/>
    </row>
    <row r="2255" spans="7:7" x14ac:dyDescent="0.25">
      <c r="G2255" s="5"/>
    </row>
    <row r="2256" spans="7:7" x14ac:dyDescent="0.25">
      <c r="G2256" s="5"/>
    </row>
    <row r="2257" spans="7:7" x14ac:dyDescent="0.25">
      <c r="G2257" s="5"/>
    </row>
    <row r="2258" spans="7:7" x14ac:dyDescent="0.25">
      <c r="G2258" s="5"/>
    </row>
    <row r="2259" spans="7:7" x14ac:dyDescent="0.25">
      <c r="G2259" s="5"/>
    </row>
    <row r="2260" spans="7:7" x14ac:dyDescent="0.25">
      <c r="G2260" s="5"/>
    </row>
    <row r="2261" spans="7:7" x14ac:dyDescent="0.25">
      <c r="G2261" s="5"/>
    </row>
    <row r="2262" spans="7:7" x14ac:dyDescent="0.25">
      <c r="G2262" s="5"/>
    </row>
    <row r="2263" spans="7:7" x14ac:dyDescent="0.25">
      <c r="G2263" s="5"/>
    </row>
    <row r="2264" spans="7:7" x14ac:dyDescent="0.25">
      <c r="G2264" s="5"/>
    </row>
    <row r="2265" spans="7:7" x14ac:dyDescent="0.25">
      <c r="G2265" s="5"/>
    </row>
    <row r="2266" spans="7:7" x14ac:dyDescent="0.25">
      <c r="G2266" s="5"/>
    </row>
    <row r="2267" spans="7:7" x14ac:dyDescent="0.25">
      <c r="G2267" s="5"/>
    </row>
    <row r="2268" spans="7:7" x14ac:dyDescent="0.25">
      <c r="G2268" s="5"/>
    </row>
    <row r="2269" spans="7:7" x14ac:dyDescent="0.25">
      <c r="G2269" s="5"/>
    </row>
    <row r="2270" spans="7:7" x14ac:dyDescent="0.25">
      <c r="G2270" s="5"/>
    </row>
    <row r="2271" spans="7:7" x14ac:dyDescent="0.25">
      <c r="G2271" s="5"/>
    </row>
    <row r="2272" spans="7:7" x14ac:dyDescent="0.25">
      <c r="G2272" s="5"/>
    </row>
    <row r="2273" spans="7:7" x14ac:dyDescent="0.25">
      <c r="G2273" s="5"/>
    </row>
    <row r="2274" spans="7:7" x14ac:dyDescent="0.25">
      <c r="G2274" s="5"/>
    </row>
    <row r="2275" spans="7:7" x14ac:dyDescent="0.25">
      <c r="G2275" s="5"/>
    </row>
    <row r="2276" spans="7:7" x14ac:dyDescent="0.25">
      <c r="G2276" s="5"/>
    </row>
    <row r="2277" spans="7:7" x14ac:dyDescent="0.25">
      <c r="G2277" s="5"/>
    </row>
    <row r="2278" spans="7:7" x14ac:dyDescent="0.25">
      <c r="G2278" s="5"/>
    </row>
    <row r="2279" spans="7:7" x14ac:dyDescent="0.25">
      <c r="G2279" s="5"/>
    </row>
    <row r="2280" spans="7:7" x14ac:dyDescent="0.25">
      <c r="G2280" s="5"/>
    </row>
    <row r="2281" spans="7:7" x14ac:dyDescent="0.25">
      <c r="G2281" s="5"/>
    </row>
    <row r="2282" spans="7:7" x14ac:dyDescent="0.25">
      <c r="G2282" s="5"/>
    </row>
    <row r="2283" spans="7:7" x14ac:dyDescent="0.25">
      <c r="G2283" s="5"/>
    </row>
    <row r="2284" spans="7:7" x14ac:dyDescent="0.25">
      <c r="G2284" s="5"/>
    </row>
    <row r="2285" spans="7:7" x14ac:dyDescent="0.25">
      <c r="G2285" s="5"/>
    </row>
    <row r="2286" spans="7:7" x14ac:dyDescent="0.25">
      <c r="G2286" s="5"/>
    </row>
    <row r="2287" spans="7:7" x14ac:dyDescent="0.25">
      <c r="G2287" s="5"/>
    </row>
    <row r="2288" spans="7:7" x14ac:dyDescent="0.25">
      <c r="G2288" s="5"/>
    </row>
    <row r="2289" spans="7:7" x14ac:dyDescent="0.25">
      <c r="G2289" s="5"/>
    </row>
    <row r="2290" spans="7:7" x14ac:dyDescent="0.25">
      <c r="G2290" s="5"/>
    </row>
    <row r="2291" spans="7:7" x14ac:dyDescent="0.25">
      <c r="G2291" s="5"/>
    </row>
    <row r="2292" spans="7:7" x14ac:dyDescent="0.25">
      <c r="G2292" s="5"/>
    </row>
    <row r="2293" spans="7:7" x14ac:dyDescent="0.25">
      <c r="G2293" s="5"/>
    </row>
    <row r="2294" spans="7:7" x14ac:dyDescent="0.25">
      <c r="G2294" s="5"/>
    </row>
    <row r="2295" spans="7:7" x14ac:dyDescent="0.25">
      <c r="G2295" s="5"/>
    </row>
    <row r="2296" spans="7:7" x14ac:dyDescent="0.25">
      <c r="G2296" s="5"/>
    </row>
    <row r="2297" spans="7:7" x14ac:dyDescent="0.25">
      <c r="G2297" s="5"/>
    </row>
    <row r="2298" spans="7:7" x14ac:dyDescent="0.25">
      <c r="G2298" s="5"/>
    </row>
    <row r="2299" spans="7:7" x14ac:dyDescent="0.25">
      <c r="G2299" s="5"/>
    </row>
    <row r="2300" spans="7:7" x14ac:dyDescent="0.25">
      <c r="G2300" s="5"/>
    </row>
    <row r="2301" spans="7:7" x14ac:dyDescent="0.25">
      <c r="G2301" s="5"/>
    </row>
    <row r="2302" spans="7:7" x14ac:dyDescent="0.25">
      <c r="G2302" s="5"/>
    </row>
    <row r="2303" spans="7:7" x14ac:dyDescent="0.25">
      <c r="G2303" s="5"/>
    </row>
    <row r="2304" spans="7:7" x14ac:dyDescent="0.25">
      <c r="G2304" s="5"/>
    </row>
    <row r="2305" spans="7:7" x14ac:dyDescent="0.25">
      <c r="G2305" s="5"/>
    </row>
    <row r="2306" spans="7:7" x14ac:dyDescent="0.25">
      <c r="G2306" s="5"/>
    </row>
    <row r="2307" spans="7:7" x14ac:dyDescent="0.25">
      <c r="G2307" s="5"/>
    </row>
    <row r="2308" spans="7:7" x14ac:dyDescent="0.25">
      <c r="G2308" s="5"/>
    </row>
    <row r="2309" spans="7:7" x14ac:dyDescent="0.25">
      <c r="G2309" s="5"/>
    </row>
    <row r="2310" spans="7:7" x14ac:dyDescent="0.25">
      <c r="G2310" s="5"/>
    </row>
    <row r="2311" spans="7:7" x14ac:dyDescent="0.25">
      <c r="G2311" s="5"/>
    </row>
    <row r="2312" spans="7:7" x14ac:dyDescent="0.25">
      <c r="G2312" s="5"/>
    </row>
    <row r="2313" spans="7:7" x14ac:dyDescent="0.25">
      <c r="G2313" s="5"/>
    </row>
    <row r="2314" spans="7:7" x14ac:dyDescent="0.25">
      <c r="G2314" s="5"/>
    </row>
    <row r="2315" spans="7:7" x14ac:dyDescent="0.25">
      <c r="G2315" s="5"/>
    </row>
    <row r="2316" spans="7:7" x14ac:dyDescent="0.25">
      <c r="G2316" s="5"/>
    </row>
    <row r="2317" spans="7:7" x14ac:dyDescent="0.25">
      <c r="G2317" s="5"/>
    </row>
    <row r="2318" spans="7:7" x14ac:dyDescent="0.25">
      <c r="G2318" s="5"/>
    </row>
    <row r="2319" spans="7:7" x14ac:dyDescent="0.25">
      <c r="G2319" s="5"/>
    </row>
    <row r="2320" spans="7:7" x14ac:dyDescent="0.25">
      <c r="G2320" s="5"/>
    </row>
    <row r="2321" spans="7:7" x14ac:dyDescent="0.25">
      <c r="G2321" s="5"/>
    </row>
    <row r="2322" spans="7:7" x14ac:dyDescent="0.25">
      <c r="G2322" s="5"/>
    </row>
    <row r="2323" spans="7:7" x14ac:dyDescent="0.25">
      <c r="G2323" s="5"/>
    </row>
    <row r="2324" spans="7:7" x14ac:dyDescent="0.25">
      <c r="G2324" s="5"/>
    </row>
    <row r="2325" spans="7:7" x14ac:dyDescent="0.25">
      <c r="G2325" s="5"/>
    </row>
    <row r="2326" spans="7:7" x14ac:dyDescent="0.25">
      <c r="G2326" s="5"/>
    </row>
    <row r="2327" spans="7:7" x14ac:dyDescent="0.25">
      <c r="G2327" s="5"/>
    </row>
    <row r="2328" spans="7:7" x14ac:dyDescent="0.25">
      <c r="G2328" s="5"/>
    </row>
    <row r="2329" spans="7:7" x14ac:dyDescent="0.25">
      <c r="G2329" s="5"/>
    </row>
    <row r="2330" spans="7:7" x14ac:dyDescent="0.25">
      <c r="G2330" s="5"/>
    </row>
    <row r="2331" spans="7:7" x14ac:dyDescent="0.25">
      <c r="G2331" s="5"/>
    </row>
    <row r="2332" spans="7:7" x14ac:dyDescent="0.25">
      <c r="G2332" s="5"/>
    </row>
    <row r="2333" spans="7:7" x14ac:dyDescent="0.25">
      <c r="G2333" s="5"/>
    </row>
    <row r="2334" spans="7:7" x14ac:dyDescent="0.25">
      <c r="G2334" s="5"/>
    </row>
    <row r="2335" spans="7:7" x14ac:dyDescent="0.25">
      <c r="G2335" s="5"/>
    </row>
    <row r="2336" spans="7:7" x14ac:dyDescent="0.25">
      <c r="G2336" s="5"/>
    </row>
    <row r="2337" spans="7:7" x14ac:dyDescent="0.25">
      <c r="G2337" s="5"/>
    </row>
    <row r="2338" spans="7:7" x14ac:dyDescent="0.25">
      <c r="G2338" s="5"/>
    </row>
    <row r="2339" spans="7:7" x14ac:dyDescent="0.25">
      <c r="G2339" s="5"/>
    </row>
    <row r="2340" spans="7:7" x14ac:dyDescent="0.25">
      <c r="G2340" s="5"/>
    </row>
    <row r="2341" spans="7:7" x14ac:dyDescent="0.25">
      <c r="G2341" s="5"/>
    </row>
    <row r="2342" spans="7:7" x14ac:dyDescent="0.25">
      <c r="G2342" s="5"/>
    </row>
    <row r="2343" spans="7:7" x14ac:dyDescent="0.25">
      <c r="G2343" s="5"/>
    </row>
    <row r="2344" spans="7:7" x14ac:dyDescent="0.25">
      <c r="G2344" s="5"/>
    </row>
    <row r="2345" spans="7:7" x14ac:dyDescent="0.25">
      <c r="G2345" s="5"/>
    </row>
    <row r="2346" spans="7:7" x14ac:dyDescent="0.25">
      <c r="G2346" s="5"/>
    </row>
    <row r="2347" spans="7:7" x14ac:dyDescent="0.25">
      <c r="G2347" s="5"/>
    </row>
    <row r="2348" spans="7:7" x14ac:dyDescent="0.25">
      <c r="G2348" s="5"/>
    </row>
    <row r="2349" spans="7:7" x14ac:dyDescent="0.25">
      <c r="G2349" s="5"/>
    </row>
    <row r="2350" spans="7:7" x14ac:dyDescent="0.25">
      <c r="G2350" s="5"/>
    </row>
    <row r="2351" spans="7:7" x14ac:dyDescent="0.25">
      <c r="G2351" s="5"/>
    </row>
    <row r="2352" spans="7:7" x14ac:dyDescent="0.25">
      <c r="G2352" s="5"/>
    </row>
    <row r="2353" spans="7:7" x14ac:dyDescent="0.25">
      <c r="G2353" s="5"/>
    </row>
    <row r="2354" spans="7:7" x14ac:dyDescent="0.25">
      <c r="G2354" s="5"/>
    </row>
    <row r="2355" spans="7:7" x14ac:dyDescent="0.25">
      <c r="G2355" s="5"/>
    </row>
    <row r="2356" spans="7:7" x14ac:dyDescent="0.25">
      <c r="G2356" s="5"/>
    </row>
    <row r="2357" spans="7:7" x14ac:dyDescent="0.25">
      <c r="G2357" s="5"/>
    </row>
    <row r="2358" spans="7:7" x14ac:dyDescent="0.25">
      <c r="G2358" s="5"/>
    </row>
    <row r="2359" spans="7:7" x14ac:dyDescent="0.25">
      <c r="G2359" s="5"/>
    </row>
    <row r="2360" spans="7:7" x14ac:dyDescent="0.25">
      <c r="G2360" s="5"/>
    </row>
    <row r="2361" spans="7:7" x14ac:dyDescent="0.25">
      <c r="G2361" s="5"/>
    </row>
    <row r="2362" spans="7:7" x14ac:dyDescent="0.25">
      <c r="G2362" s="5"/>
    </row>
    <row r="2363" spans="7:7" x14ac:dyDescent="0.25">
      <c r="G2363" s="5"/>
    </row>
    <row r="2364" spans="7:7" x14ac:dyDescent="0.25">
      <c r="G2364" s="5"/>
    </row>
    <row r="2365" spans="7:7" x14ac:dyDescent="0.25">
      <c r="G2365" s="5"/>
    </row>
    <row r="2366" spans="7:7" x14ac:dyDescent="0.25">
      <c r="G2366" s="5"/>
    </row>
    <row r="2367" spans="7:7" x14ac:dyDescent="0.25">
      <c r="G2367" s="5"/>
    </row>
    <row r="2368" spans="7:7" x14ac:dyDescent="0.25">
      <c r="G2368" s="5"/>
    </row>
    <row r="2369" spans="7:7" x14ac:dyDescent="0.25">
      <c r="G2369" s="5"/>
    </row>
    <row r="2370" spans="7:7" x14ac:dyDescent="0.25">
      <c r="G2370" s="5"/>
    </row>
    <row r="2371" spans="7:7" x14ac:dyDescent="0.25">
      <c r="G2371" s="5"/>
    </row>
    <row r="2372" spans="7:7" x14ac:dyDescent="0.25">
      <c r="G2372" s="5"/>
    </row>
    <row r="2373" spans="7:7" x14ac:dyDescent="0.25">
      <c r="G2373" s="5"/>
    </row>
    <row r="2374" spans="7:7" x14ac:dyDescent="0.25">
      <c r="G2374" s="5"/>
    </row>
    <row r="2375" spans="7:7" x14ac:dyDescent="0.25">
      <c r="G2375" s="5"/>
    </row>
    <row r="2376" spans="7:7" x14ac:dyDescent="0.25">
      <c r="G2376" s="5"/>
    </row>
    <row r="2377" spans="7:7" x14ac:dyDescent="0.25">
      <c r="G2377" s="5"/>
    </row>
    <row r="2378" spans="7:7" x14ac:dyDescent="0.25">
      <c r="G2378" s="5"/>
    </row>
    <row r="2379" spans="7:7" x14ac:dyDescent="0.25">
      <c r="G2379" s="5"/>
    </row>
    <row r="2380" spans="7:7" x14ac:dyDescent="0.25">
      <c r="G2380" s="5"/>
    </row>
    <row r="2381" spans="7:7" x14ac:dyDescent="0.25">
      <c r="G2381" s="5"/>
    </row>
    <row r="2382" spans="7:7" x14ac:dyDescent="0.25">
      <c r="G2382" s="5"/>
    </row>
    <row r="2383" spans="7:7" x14ac:dyDescent="0.25">
      <c r="G2383" s="5"/>
    </row>
    <row r="2384" spans="7:7" x14ac:dyDescent="0.25">
      <c r="G2384" s="5"/>
    </row>
    <row r="2385" spans="7:7" x14ac:dyDescent="0.25">
      <c r="G2385" s="5"/>
    </row>
    <row r="2386" spans="7:7" x14ac:dyDescent="0.25">
      <c r="G2386" s="5"/>
    </row>
    <row r="2387" spans="7:7" x14ac:dyDescent="0.25">
      <c r="G2387" s="5"/>
    </row>
    <row r="2388" spans="7:7" x14ac:dyDescent="0.25">
      <c r="G2388" s="5"/>
    </row>
    <row r="2389" spans="7:7" x14ac:dyDescent="0.25">
      <c r="G2389" s="5"/>
    </row>
    <row r="2390" spans="7:7" x14ac:dyDescent="0.25">
      <c r="G2390" s="5"/>
    </row>
    <row r="2391" spans="7:7" x14ac:dyDescent="0.25">
      <c r="G2391" s="5"/>
    </row>
    <row r="2392" spans="7:7" x14ac:dyDescent="0.25">
      <c r="G2392" s="5"/>
    </row>
    <row r="2393" spans="7:7" x14ac:dyDescent="0.25">
      <c r="G2393" s="5"/>
    </row>
    <row r="2394" spans="7:7" x14ac:dyDescent="0.25">
      <c r="G2394" s="5"/>
    </row>
    <row r="2395" spans="7:7" x14ac:dyDescent="0.25">
      <c r="G2395" s="5"/>
    </row>
    <row r="2396" spans="7:7" x14ac:dyDescent="0.25">
      <c r="G2396" s="5"/>
    </row>
    <row r="2397" spans="7:7" x14ac:dyDescent="0.25">
      <c r="G2397" s="5"/>
    </row>
    <row r="2398" spans="7:7" x14ac:dyDescent="0.25">
      <c r="G2398" s="5"/>
    </row>
    <row r="2399" spans="7:7" x14ac:dyDescent="0.25">
      <c r="G2399" s="5"/>
    </row>
    <row r="2400" spans="7:7" x14ac:dyDescent="0.25">
      <c r="G2400" s="5"/>
    </row>
    <row r="2401" spans="7:7" x14ac:dyDescent="0.25">
      <c r="G2401" s="5"/>
    </row>
    <row r="2402" spans="7:7" x14ac:dyDescent="0.25">
      <c r="G2402" s="5"/>
    </row>
    <row r="2403" spans="7:7" x14ac:dyDescent="0.25">
      <c r="G2403" s="5"/>
    </row>
    <row r="2404" spans="7:7" x14ac:dyDescent="0.25">
      <c r="G2404" s="5"/>
    </row>
    <row r="2405" spans="7:7" x14ac:dyDescent="0.25">
      <c r="G2405" s="5"/>
    </row>
    <row r="2406" spans="7:7" x14ac:dyDescent="0.25">
      <c r="G2406" s="5"/>
    </row>
    <row r="2407" spans="7:7" x14ac:dyDescent="0.25">
      <c r="G2407" s="5"/>
    </row>
    <row r="2408" spans="7:7" x14ac:dyDescent="0.25">
      <c r="G2408" s="5"/>
    </row>
    <row r="2409" spans="7:7" x14ac:dyDescent="0.25">
      <c r="G2409" s="5"/>
    </row>
    <row r="2410" spans="7:7" x14ac:dyDescent="0.25">
      <c r="G2410" s="5"/>
    </row>
    <row r="2411" spans="7:7" x14ac:dyDescent="0.25">
      <c r="G2411" s="5"/>
    </row>
    <row r="2412" spans="7:7" x14ac:dyDescent="0.25">
      <c r="G2412" s="5"/>
    </row>
    <row r="2413" spans="7:7" x14ac:dyDescent="0.25">
      <c r="G2413" s="5"/>
    </row>
    <row r="2414" spans="7:7" x14ac:dyDescent="0.25">
      <c r="G2414" s="5"/>
    </row>
    <row r="2415" spans="7:7" x14ac:dyDescent="0.25">
      <c r="G2415" s="5"/>
    </row>
    <row r="2416" spans="7:7" x14ac:dyDescent="0.25">
      <c r="G2416" s="5"/>
    </row>
    <row r="2417" spans="7:7" x14ac:dyDescent="0.25">
      <c r="G2417" s="5"/>
    </row>
    <row r="2418" spans="7:7" x14ac:dyDescent="0.25">
      <c r="G2418" s="5"/>
    </row>
    <row r="2419" spans="7:7" x14ac:dyDescent="0.25">
      <c r="G2419" s="5"/>
    </row>
    <row r="2420" spans="7:7" x14ac:dyDescent="0.25">
      <c r="G2420" s="5"/>
    </row>
    <row r="2421" spans="7:7" x14ac:dyDescent="0.25">
      <c r="G2421" s="5"/>
    </row>
    <row r="2422" spans="7:7" x14ac:dyDescent="0.25">
      <c r="G2422" s="5"/>
    </row>
    <row r="2423" spans="7:7" x14ac:dyDescent="0.25">
      <c r="G2423" s="5"/>
    </row>
    <row r="2424" spans="7:7" x14ac:dyDescent="0.25">
      <c r="G2424" s="5"/>
    </row>
    <row r="2425" spans="7:7" x14ac:dyDescent="0.25">
      <c r="G2425" s="5"/>
    </row>
    <row r="2426" spans="7:7" x14ac:dyDescent="0.25">
      <c r="G2426" s="5"/>
    </row>
    <row r="2427" spans="7:7" x14ac:dyDescent="0.25">
      <c r="G2427" s="5"/>
    </row>
    <row r="2428" spans="7:7" x14ac:dyDescent="0.25">
      <c r="G2428" s="5"/>
    </row>
    <row r="2429" spans="7:7" x14ac:dyDescent="0.25">
      <c r="G2429" s="5"/>
    </row>
    <row r="2430" spans="7:7" x14ac:dyDescent="0.25">
      <c r="G2430" s="5"/>
    </row>
    <row r="2431" spans="7:7" x14ac:dyDescent="0.25">
      <c r="G2431" s="5"/>
    </row>
    <row r="2432" spans="7:7" x14ac:dyDescent="0.25">
      <c r="G2432" s="5"/>
    </row>
    <row r="2433" spans="7:7" x14ac:dyDescent="0.25">
      <c r="G2433" s="5"/>
    </row>
    <row r="2434" spans="7:7" x14ac:dyDescent="0.25">
      <c r="G2434" s="5"/>
    </row>
    <row r="2435" spans="7:7" x14ac:dyDescent="0.25">
      <c r="G2435" s="5"/>
    </row>
    <row r="2436" spans="7:7" x14ac:dyDescent="0.25">
      <c r="G2436" s="5"/>
    </row>
    <row r="2437" spans="7:7" x14ac:dyDescent="0.25">
      <c r="G2437" s="5"/>
    </row>
    <row r="2438" spans="7:7" x14ac:dyDescent="0.25">
      <c r="G2438" s="5"/>
    </row>
    <row r="2439" spans="7:7" x14ac:dyDescent="0.25">
      <c r="G2439" s="5"/>
    </row>
  </sheetData>
  <dataValidations count="3">
    <dataValidation type="list" allowBlank="1" showErrorMessage="1" promptTitle="S3 Data Fields" prompt="Select an S3 Data Field to refresh the data table and chart." sqref="C6" xr:uid="{30114B77-3968-4AA1-9873-2F6BC42E632C}">
      <formula1>CategoryList</formula1>
    </dataValidation>
    <dataValidation type="list" showErrorMessage="1" promptTitle="S3 Data Fields" prompt="Select an S3 Data Field to refresh the data table and chart." sqref="C7" xr:uid="{9683B2A6-DBBC-44DD-9915-C182D92AFBAF}">
      <formula1>INDIRECT(C6)</formula1>
    </dataValidation>
    <dataValidation type="list" allowBlank="1" showInputMessage="1" showErrorMessage="1" sqref="C9" xr:uid="{69841633-9679-466A-99A5-B648E4775DB3}">
      <formula1>SourceType</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86C96-B6F0-4E30-A054-55A32EC64570}">
  <sheetPr>
    <tabColor theme="9"/>
  </sheetPr>
  <dimension ref="A1:H23"/>
  <sheetViews>
    <sheetView zoomScaleNormal="100" workbookViewId="0"/>
  </sheetViews>
  <sheetFormatPr defaultRowHeight="15" x14ac:dyDescent="0.25"/>
  <cols>
    <col min="1" max="1" width="51" customWidth="1"/>
  </cols>
  <sheetData>
    <row r="1" spans="1:8" x14ac:dyDescent="0.25">
      <c r="A1" t="str">
        <f ca="1">_xlfn.FORMULATEXT(A2)</f>
        <v>=@BTCWGETALL("cols=2;rows=1")</v>
      </c>
      <c r="B1" t="s">
        <v>92</v>
      </c>
    </row>
    <row r="2" spans="1:8" x14ac:dyDescent="0.25">
      <c r="A2" s="67" t="str">
        <f>_xll.BTCWGETALL("cols=2;rows=1")</f>
        <v>w-989082B8ACC7415A91EBF4F3D4DB8312</v>
      </c>
      <c r="B2" t="s">
        <v>93</v>
      </c>
      <c r="H2" t="s">
        <v>94</v>
      </c>
    </row>
    <row r="3" spans="1:8" x14ac:dyDescent="0.25">
      <c r="H3" t="s">
        <v>95</v>
      </c>
    </row>
    <row r="4" spans="1:8" x14ac:dyDescent="0.25">
      <c r="H4" t="s">
        <v>96</v>
      </c>
    </row>
    <row r="5" spans="1:8" x14ac:dyDescent="0.25">
      <c r="H5" t="s">
        <v>97</v>
      </c>
    </row>
    <row r="6" spans="1:8" x14ac:dyDescent="0.25">
      <c r="H6" t="s">
        <v>98</v>
      </c>
    </row>
    <row r="7" spans="1:8" x14ac:dyDescent="0.25">
      <c r="H7" t="s">
        <v>99</v>
      </c>
    </row>
    <row r="8" spans="1:8" x14ac:dyDescent="0.25">
      <c r="H8" t="s">
        <v>100</v>
      </c>
    </row>
    <row r="9" spans="1:8" x14ac:dyDescent="0.25">
      <c r="H9" t="s">
        <v>101</v>
      </c>
    </row>
    <row r="11" spans="1:8" x14ac:dyDescent="0.25">
      <c r="A11" t="str">
        <f ca="1">_xlfn.FORMULATEXT(A12)</f>
        <v>=@BTCWGET("w-777B57B4CDC941FA8AEF3F76BD8FC896")</v>
      </c>
      <c r="B11" t="s">
        <v>102</v>
      </c>
    </row>
    <row r="12" spans="1:8" x14ac:dyDescent="0.25">
      <c r="A12" s="81" t="str">
        <f>_xll.BTCWGET("w-777B57B4CDC941FA8AEF3F76BD8FC896")</f>
        <v xml:space="preserve">Request failed. [
    type = "Error"
    message = "failed to load worksheet 777B57B4CDC941FA8AEF3F76BD8FC896 as 31231261"
    badSecurities = [
    ]
]
</v>
      </c>
    </row>
    <row r="13" spans="1:8" x14ac:dyDescent="0.25">
      <c r="A13" t="s">
        <v>11</v>
      </c>
    </row>
    <row r="14" spans="1:8" x14ac:dyDescent="0.25">
      <c r="A14" t="s">
        <v>103</v>
      </c>
    </row>
    <row r="15" spans="1:8" x14ac:dyDescent="0.25">
      <c r="A15" t="s">
        <v>104</v>
      </c>
    </row>
    <row r="21" spans="1:1" ht="15.75" x14ac:dyDescent="0.25">
      <c r="A21" s="74" t="s">
        <v>105</v>
      </c>
    </row>
    <row r="23" spans="1:1" x14ac:dyDescent="0.25">
      <c r="A23" t="s">
        <v>106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C671C-4FDA-4995-9EA6-1E2BFC93006A}">
  <sheetPr codeName="Sheet5">
    <tabColor theme="9"/>
  </sheetPr>
  <dimension ref="B5:OI9222"/>
  <sheetViews>
    <sheetView showGridLines="0" zoomScaleNormal="100" workbookViewId="0">
      <selection activeCell="C5" sqref="C5"/>
    </sheetView>
  </sheetViews>
  <sheetFormatPr defaultRowHeight="15" outlineLevelRow="1" x14ac:dyDescent="0.25"/>
  <cols>
    <col min="1" max="1" width="2.42578125" customWidth="1"/>
    <col min="2" max="2" width="17.7109375" customWidth="1"/>
    <col min="3" max="3" width="28.140625" customWidth="1"/>
    <col min="4" max="9" width="12.140625" customWidth="1"/>
    <col min="10" max="10" width="15" customWidth="1"/>
    <col min="11" max="11" width="20.42578125" customWidth="1"/>
    <col min="12" max="12" width="17.85546875" customWidth="1"/>
    <col min="13" max="13" width="14.5703125" customWidth="1"/>
    <col min="14" max="14" width="12.5703125" customWidth="1"/>
    <col min="15" max="15" width="13.85546875" customWidth="1"/>
    <col min="16" max="16" width="13.7109375" customWidth="1"/>
    <col min="17" max="17" width="9.7109375" bestFit="1" customWidth="1"/>
    <col min="18" max="20" width="9.7109375" customWidth="1"/>
    <col min="21" max="21" width="17.5703125" bestFit="1" customWidth="1"/>
    <col min="22" max="29" width="17.5703125" customWidth="1"/>
    <col min="31" max="32" width="10.7109375" bestFit="1" customWidth="1"/>
    <col min="34" max="34" width="10.7109375" customWidth="1"/>
    <col min="35" max="35" width="21.7109375" customWidth="1"/>
    <col min="36" max="36" width="20.7109375" customWidth="1"/>
    <col min="39" max="39" width="17.5703125" customWidth="1"/>
    <col min="41" max="42" width="18.85546875" customWidth="1"/>
    <col min="43" max="43" width="10.7109375" bestFit="1" customWidth="1"/>
    <col min="45" max="45" width="20.5703125" customWidth="1"/>
    <col min="55" max="55" width="15.85546875" customWidth="1"/>
    <col min="59" max="59" width="11.85546875" customWidth="1"/>
    <col min="62" max="62" width="11.28515625" customWidth="1"/>
    <col min="63" max="63" width="10.42578125" customWidth="1"/>
  </cols>
  <sheetData>
    <row r="5" spans="2:5" ht="15" customHeight="1" x14ac:dyDescent="0.25">
      <c r="B5" s="7" t="s">
        <v>107</v>
      </c>
      <c r="C5" s="21" t="s">
        <v>108</v>
      </c>
      <c r="E5" t="s">
        <v>109</v>
      </c>
    </row>
    <row r="6" spans="2:5" ht="15" customHeight="1" x14ac:dyDescent="0.25">
      <c r="B6" s="8" t="s">
        <v>110</v>
      </c>
      <c r="C6" s="22" t="s">
        <v>111</v>
      </c>
    </row>
    <row r="7" spans="2:5" x14ac:dyDescent="0.25">
      <c r="B7" s="8" t="s">
        <v>112</v>
      </c>
      <c r="C7" s="22" t="s">
        <v>113</v>
      </c>
    </row>
    <row r="8" spans="2:5" x14ac:dyDescent="0.25">
      <c r="B8" s="8" t="s">
        <v>77</v>
      </c>
      <c r="C8" s="22" t="s">
        <v>78</v>
      </c>
    </row>
    <row r="9" spans="2:5" ht="15" customHeight="1" x14ac:dyDescent="0.25">
      <c r="B9" s="8" t="s">
        <v>114</v>
      </c>
      <c r="C9" s="22">
        <v>25</v>
      </c>
    </row>
    <row r="10" spans="2:5" x14ac:dyDescent="0.25">
      <c r="B10" s="9" t="s">
        <v>80</v>
      </c>
      <c r="C10" s="33" cm="1">
        <f t="array" ref="C10">_xll.BTODAY()</f>
        <v>45951</v>
      </c>
    </row>
    <row r="12" spans="2:5" hidden="1" outlineLevel="1" x14ac:dyDescent="0.25"/>
    <row r="13" spans="2:5" hidden="1" outlineLevel="1" x14ac:dyDescent="0.25">
      <c r="B13" t="str" cm="1">
        <f t="array" ref="B13">_xll.BQL(C5,"security_typ")</f>
        <v>Equity Index</v>
      </c>
    </row>
    <row r="14" spans="2:5" hidden="1" outlineLevel="1" x14ac:dyDescent="0.25"/>
    <row r="15" spans="2:5" hidden="1" outlineLevel="1" x14ac:dyDescent="0.25">
      <c r="B15" t="s">
        <v>115</v>
      </c>
      <c r="C15" t="str">
        <f>"members('"&amp;$C$5&amp;"', type=PORT)"</f>
        <v>members('B500 Index', type=PORT)</v>
      </c>
    </row>
    <row r="16" spans="2:5" hidden="1" outlineLevel="1" x14ac:dyDescent="0.25">
      <c r="B16" t="s">
        <v>116</v>
      </c>
      <c r="C16" t="str">
        <f>"holdings('"&amp;$C$5&amp;"')"</f>
        <v>holdings('B500 Index')</v>
      </c>
    </row>
    <row r="17" spans="2:12" hidden="1" outlineLevel="1" x14ac:dyDescent="0.25">
      <c r="B17" t="s">
        <v>117</v>
      </c>
      <c r="C17" t="str">
        <f>"holdings('"&amp;$C$5&amp;"')"</f>
        <v>holdings('B500 Index')</v>
      </c>
    </row>
    <row r="18" spans="2:12" hidden="1" outlineLevel="1" x14ac:dyDescent="0.25">
      <c r="B18" t="s">
        <v>118</v>
      </c>
      <c r="C18" t="str">
        <f>"members('"&amp;$C$5&amp;"')"</f>
        <v>members('B500 Index')</v>
      </c>
    </row>
    <row r="19" spans="2:12" hidden="1" outlineLevel="1" x14ac:dyDescent="0.25"/>
    <row r="20" spans="2:12" hidden="1" outlineLevel="1" x14ac:dyDescent="0.25">
      <c r="B20" t="str">
        <f>VLOOKUP($B$13,$B$15:$C$18,2,0)</f>
        <v>members('B500 Index')</v>
      </c>
    </row>
    <row r="21" spans="2:12" hidden="1" outlineLevel="1" x14ac:dyDescent="0.25"/>
    <row r="22" spans="2:12" hidden="1" outlineLevel="1" x14ac:dyDescent="0.25">
      <c r="B22" s="12" t="str">
        <f>$E$38&amp;"("&amp;B20&amp;", "&amp;$C$9&amp;", "&amp;$E$36&amp;")"</f>
        <v>top(members('B500 Index'), 25, #low)</v>
      </c>
    </row>
    <row r="23" spans="2:12" hidden="1" outlineLevel="1" x14ac:dyDescent="0.25">
      <c r="B23" s="11"/>
      <c r="C23" s="11"/>
    </row>
    <row r="24" spans="2:12" hidden="1" outlineLevel="1" x14ac:dyDescent="0.25">
      <c r="B24" s="11" t="s">
        <v>119</v>
      </c>
      <c r="C24" s="11" t="str">
        <f>"SHORT_INT_BORROW_COST(dates=range(-"&amp;$C$8&amp;", 0d))"</f>
        <v>SHORT_INT_BORROW_COST(dates=range(-1y, 0d))</v>
      </c>
    </row>
    <row r="25" spans="2:12" hidden="1" outlineLevel="1" x14ac:dyDescent="0.25">
      <c r="B25" s="11" t="s">
        <v>120</v>
      </c>
      <c r="C25" s="11" t="s">
        <v>121</v>
      </c>
    </row>
    <row r="26" spans="2:12" hidden="1" outlineLevel="1" x14ac:dyDescent="0.25">
      <c r="B26" s="11" t="s">
        <v>122</v>
      </c>
      <c r="C26" s="11" t="s">
        <v>123</v>
      </c>
      <c r="G26" s="29" t="s">
        <v>124</v>
      </c>
      <c r="H26" s="30" t="str">
        <f t="shared" ref="H26:H31" si="0">B26</f>
        <v>#current</v>
      </c>
      <c r="I26" s="34"/>
    </row>
    <row r="27" spans="2:12" hidden="1" outlineLevel="1" x14ac:dyDescent="0.25">
      <c r="B27" s="11" t="s">
        <v>125</v>
      </c>
      <c r="C27" s="11" t="s">
        <v>126</v>
      </c>
      <c r="G27" s="29" t="s">
        <v>127</v>
      </c>
      <c r="H27" s="30" t="str">
        <f t="shared" si="0"/>
        <v>#high</v>
      </c>
      <c r="I27" s="34"/>
    </row>
    <row r="28" spans="2:12" hidden="1" outlineLevel="1" x14ac:dyDescent="0.25">
      <c r="B28" s="11" t="s">
        <v>128</v>
      </c>
      <c r="C28" s="11" t="s">
        <v>129</v>
      </c>
      <c r="G28" s="29" t="s">
        <v>111</v>
      </c>
      <c r="H28" s="30" t="str">
        <f t="shared" si="0"/>
        <v>#low</v>
      </c>
      <c r="I28" s="34"/>
    </row>
    <row r="29" spans="2:12" hidden="1" outlineLevel="1" x14ac:dyDescent="0.25">
      <c r="B29" s="11" t="s">
        <v>130</v>
      </c>
      <c r="C29" s="11" t="s">
        <v>131</v>
      </c>
      <c r="G29" s="29" t="s">
        <v>132</v>
      </c>
      <c r="H29" s="30" t="str">
        <f t="shared" si="0"/>
        <v>#median</v>
      </c>
      <c r="I29" s="34"/>
    </row>
    <row r="30" spans="2:12" hidden="1" outlineLevel="1" x14ac:dyDescent="0.25">
      <c r="B30" s="11" t="s">
        <v>133</v>
      </c>
      <c r="C30" s="11" t="s">
        <v>134</v>
      </c>
      <c r="G30" s="29" t="s">
        <v>135</v>
      </c>
      <c r="H30" s="30" t="str">
        <f t="shared" si="0"/>
        <v>#elevated</v>
      </c>
      <c r="I30" s="34"/>
    </row>
    <row r="31" spans="2:12" hidden="1" outlineLevel="1" x14ac:dyDescent="0.25">
      <c r="B31" s="11" t="s">
        <v>136</v>
      </c>
      <c r="C31" s="11" t="s">
        <v>137</v>
      </c>
      <c r="G31" s="34"/>
      <c r="H31" s="34" t="str">
        <f t="shared" si="0"/>
        <v>#zscore</v>
      </c>
      <c r="I31" s="34"/>
    </row>
    <row r="32" spans="2:12" hidden="1" outlineLevel="1" x14ac:dyDescent="0.25">
      <c r="B32" s="11" t="s">
        <v>13</v>
      </c>
      <c r="C32" s="11" t="str" cm="1">
        <f t="array" ref="C32">_xll.BQL.DATE($C$10)</f>
        <v>2025-10-21</v>
      </c>
      <c r="K32" s="11"/>
      <c r="L32" s="11"/>
    </row>
    <row r="33" spans="2:399" hidden="1" outlineLevel="1" x14ac:dyDescent="0.25">
      <c r="B33" s="11" t="s">
        <v>21</v>
      </c>
      <c r="C33" s="11" t="s">
        <v>22</v>
      </c>
      <c r="K33" s="11"/>
      <c r="L33" s="11"/>
    </row>
    <row r="34" spans="2:399" hidden="1" outlineLevel="1" x14ac:dyDescent="0.25">
      <c r="B34" s="11" t="s">
        <v>138</v>
      </c>
      <c r="C34" s="11" t="s">
        <v>139</v>
      </c>
      <c r="K34" s="11"/>
      <c r="L34" s="11"/>
    </row>
    <row r="35" spans="2:399" hidden="1" outlineLevel="1" x14ac:dyDescent="0.25">
      <c r="B35" s="11"/>
      <c r="C35" s="11"/>
    </row>
    <row r="36" spans="2:399" hidden="1" outlineLevel="1" x14ac:dyDescent="0.25">
      <c r="B36" s="23"/>
      <c r="C36" s="11"/>
      <c r="E36" t="str">
        <f>VLOOKUP($C$6,$G$26:$H$30,2,0)</f>
        <v>#low</v>
      </c>
      <c r="M36" s="23" cm="1">
        <f t="array" ref="M36">_xll.BQL(B22,"max(group(count(#borrowCostTs)))",$B$24:$C$34)</f>
        <v>366</v>
      </c>
    </row>
    <row r="37" spans="2:399" hidden="1" outlineLevel="1" x14ac:dyDescent="0.25">
      <c r="B37" s="23" t="str">
        <f>B24</f>
        <v>#borrowCostTs</v>
      </c>
      <c r="C37" s="11"/>
      <c r="E37" t="str">
        <f>IF($C$7="Ascending","ASC","DESC")</f>
        <v>DESC</v>
      </c>
    </row>
    <row r="38" spans="2:399" hidden="1" outlineLevel="1" x14ac:dyDescent="0.25">
      <c r="B38" s="23" t="str">
        <f t="shared" ref="B38:B41" si="1">B26</f>
        <v>#current</v>
      </c>
      <c r="C38" s="11"/>
      <c r="E38" t="str">
        <f>IF($C$7="Ascending","bottom","top")</f>
        <v>top</v>
      </c>
    </row>
    <row r="39" spans="2:399" hidden="1" outlineLevel="1" x14ac:dyDescent="0.25">
      <c r="B39" s="23" t="str">
        <f t="shared" si="1"/>
        <v>#high</v>
      </c>
      <c r="C39" s="11"/>
    </row>
    <row r="40" spans="2:399" hidden="1" outlineLevel="1" x14ac:dyDescent="0.25">
      <c r="B40" s="23" t="str">
        <f t="shared" si="1"/>
        <v>#low</v>
      </c>
      <c r="C40" s="11"/>
    </row>
    <row r="41" spans="2:399" hidden="1" outlineLevel="1" x14ac:dyDescent="0.25">
      <c r="B41" s="23" t="str">
        <f t="shared" si="1"/>
        <v>#median</v>
      </c>
      <c r="C41" s="11"/>
    </row>
    <row r="42" spans="2:399" hidden="1" outlineLevel="1" x14ac:dyDescent="0.25">
      <c r="B42" s="23"/>
      <c r="C42" s="11"/>
    </row>
    <row r="43" spans="2:399" hidden="1" outlineLevel="1" x14ac:dyDescent="0.25">
      <c r="B43" s="11"/>
      <c r="C43" s="11"/>
    </row>
    <row r="44" spans="2:399" hidden="1" outlineLevel="1" x14ac:dyDescent="0.25">
      <c r="B44" s="12" t="str" cm="1">
        <f t="array" ref="B44">_xll.BQL(B22,B25:B31,B23:C35,"showquery=t")</f>
        <v>let(#borrowCostTs=SHORT_INT_BORROW_COST(dates=range(-1y,0d));#name=name;#current=last(#borrowCostTs).value;#high=max(#borrowCostTs).value;#low=min(#borrowCostTs).value;#median=median(dropna(#borrowCostTs)).value;#elevated=#current-#median;#zscore=last(zscore(dropna(#borrowCostTs))).value;) get(#name,#current,#high,#low,#median,#elevated,#zscore) for(top(members('B500 Index'),25,#low)) with(DATES=2025-10-21,Source=S3,FILL=PREV)</v>
      </c>
      <c r="C44" s="11"/>
    </row>
    <row r="45" spans="2:399" hidden="1" outlineLevel="1" x14ac:dyDescent="0.25">
      <c r="B45" s="11"/>
      <c r="C45" s="11"/>
    </row>
    <row r="46" spans="2:399" hidden="1" outlineLevel="1" x14ac:dyDescent="0.25">
      <c r="C46" s="5"/>
      <c r="F46" s="5"/>
      <c r="H46" s="5"/>
      <c r="I46" s="5"/>
      <c r="J46" s="5"/>
      <c r="K46" s="5"/>
      <c r="L46" s="5"/>
      <c r="M46" s="5"/>
      <c r="N46" s="5"/>
      <c r="O46" s="5"/>
      <c r="AF46">
        <f>COUNT(_xlfn.ANCHORARRAY(AF48))</f>
        <v>0</v>
      </c>
    </row>
    <row r="47" spans="2:399" s="17" customFormat="1" ht="30" collapsed="1" x14ac:dyDescent="0.25">
      <c r="B47" s="26" t="s">
        <v>17</v>
      </c>
      <c r="C47" s="19" t="s">
        <v>140</v>
      </c>
      <c r="D47" s="20" t="s">
        <v>124</v>
      </c>
      <c r="E47" s="18" t="s">
        <v>127</v>
      </c>
      <c r="F47" s="18" t="s">
        <v>111</v>
      </c>
      <c r="G47" s="18" t="s">
        <v>132</v>
      </c>
      <c r="H47" s="18" t="s">
        <v>135</v>
      </c>
      <c r="I47" s="18" t="s">
        <v>141</v>
      </c>
      <c r="J47" s="27" t="s">
        <v>142</v>
      </c>
      <c r="K47" s="5"/>
      <c r="L47" s="5"/>
      <c r="M47" s="5"/>
      <c r="N47" s="5"/>
      <c r="O47" s="5"/>
      <c r="P47" s="28"/>
      <c r="Q47" s="28"/>
      <c r="R47"/>
      <c r="S47"/>
      <c r="T47"/>
      <c r="U47"/>
      <c r="V47"/>
      <c r="W47"/>
      <c r="X47"/>
      <c r="Y47"/>
      <c r="Z47"/>
      <c r="AA47"/>
      <c r="AB47"/>
      <c r="AC47"/>
    </row>
    <row r="48" spans="2:399" x14ac:dyDescent="0.25">
      <c r="B48" s="67" t="str">
        <f>_xll.BQL.QUERY(B44, "showheaders=f, xlfill=b","cols=8;rows=25")</f>
        <v>FIG UN Equity</v>
      </c>
      <c r="C48" t="s">
        <v>143</v>
      </c>
      <c r="D48">
        <v>12.16</v>
      </c>
      <c r="E48">
        <v>18.27</v>
      </c>
      <c r="F48">
        <v>0.76</v>
      </c>
      <c r="G48">
        <v>2.76</v>
      </c>
      <c r="H48">
        <v>9.4</v>
      </c>
      <c r="I48">
        <v>1.7623433721904567</v>
      </c>
      <c r="J48" s="31"/>
      <c r="K48" s="31"/>
      <c r="L48" s="5"/>
      <c r="M48" s="5"/>
      <c r="N48" s="5"/>
      <c r="O48" s="5"/>
      <c r="P48" s="28"/>
      <c r="Q48" s="28"/>
      <c r="R48" s="15"/>
      <c r="S48" s="4"/>
      <c r="T48" s="4"/>
      <c r="AF48" s="4" t="str">
        <f>_xll.BQL($B48,$B$24,$B$24:$C$34,"transpose=t, showdates=f, showheaders=f, showids=f","cols=366;rows=1")</f>
        <v>#N/A</v>
      </c>
      <c r="AG48" s="4" t="e">
        <v>#N/A</v>
      </c>
      <c r="AH48" s="4" t="e">
        <v>#N/A</v>
      </c>
      <c r="AI48" s="4" t="e">
        <v>#N/A</v>
      </c>
      <c r="AJ48" s="4" t="e">
        <v>#N/A</v>
      </c>
      <c r="AK48" s="4" t="e">
        <v>#N/A</v>
      </c>
      <c r="AL48" s="4" t="e">
        <v>#N/A</v>
      </c>
      <c r="AM48" s="4" t="e">
        <v>#N/A</v>
      </c>
      <c r="AN48" s="4" t="e">
        <v>#N/A</v>
      </c>
      <c r="AO48" s="4" t="e">
        <v>#N/A</v>
      </c>
      <c r="AP48" s="4" t="e">
        <v>#N/A</v>
      </c>
      <c r="AQ48" s="4" t="e">
        <v>#N/A</v>
      </c>
      <c r="AR48" s="4" t="e">
        <v>#N/A</v>
      </c>
      <c r="AS48" s="4" t="e">
        <v>#N/A</v>
      </c>
      <c r="AT48" s="4" t="e">
        <v>#N/A</v>
      </c>
      <c r="AU48" s="4" t="e">
        <v>#N/A</v>
      </c>
      <c r="AV48" s="4" t="e">
        <v>#N/A</v>
      </c>
      <c r="AW48" s="4" t="e">
        <v>#N/A</v>
      </c>
      <c r="AX48" s="4" t="e">
        <v>#N/A</v>
      </c>
      <c r="AY48" s="4" t="e">
        <v>#N/A</v>
      </c>
      <c r="AZ48" s="4" t="e">
        <v>#N/A</v>
      </c>
      <c r="BA48" s="4" t="e">
        <v>#N/A</v>
      </c>
      <c r="BB48" s="4" t="e">
        <v>#N/A</v>
      </c>
      <c r="BC48" s="4" t="e">
        <v>#N/A</v>
      </c>
      <c r="BD48" s="4" t="e">
        <v>#N/A</v>
      </c>
      <c r="BE48" s="4" t="e">
        <v>#N/A</v>
      </c>
      <c r="BF48" s="4" t="e">
        <v>#N/A</v>
      </c>
      <c r="BG48" s="4" t="e">
        <v>#N/A</v>
      </c>
      <c r="BH48" s="4" t="e">
        <v>#N/A</v>
      </c>
      <c r="BI48" s="4" t="e">
        <v>#N/A</v>
      </c>
      <c r="BJ48" s="4" t="e">
        <v>#N/A</v>
      </c>
      <c r="BK48" s="4" t="e">
        <v>#N/A</v>
      </c>
      <c r="BL48" s="4" t="e">
        <v>#N/A</v>
      </c>
      <c r="BM48" s="4" t="e">
        <v>#N/A</v>
      </c>
      <c r="BN48" s="4" t="e">
        <v>#N/A</v>
      </c>
      <c r="BO48" s="4" t="e">
        <v>#N/A</v>
      </c>
      <c r="BP48" s="4" t="e">
        <v>#N/A</v>
      </c>
      <c r="BQ48" s="4" t="e">
        <v>#N/A</v>
      </c>
      <c r="BR48" s="4" t="e">
        <v>#N/A</v>
      </c>
      <c r="BS48" s="4" t="e">
        <v>#N/A</v>
      </c>
      <c r="BT48" s="4" t="e">
        <v>#N/A</v>
      </c>
      <c r="BU48" s="4" t="e">
        <v>#N/A</v>
      </c>
      <c r="BV48" s="4" t="e">
        <v>#N/A</v>
      </c>
      <c r="BW48" s="4" t="e">
        <v>#N/A</v>
      </c>
      <c r="BX48" s="4" t="e">
        <v>#N/A</v>
      </c>
      <c r="BY48" s="4" t="e">
        <v>#N/A</v>
      </c>
      <c r="BZ48" s="4" t="e">
        <v>#N/A</v>
      </c>
      <c r="CA48" s="4" t="e">
        <v>#N/A</v>
      </c>
      <c r="CB48" s="4" t="e">
        <v>#N/A</v>
      </c>
      <c r="CC48" s="4" t="e">
        <v>#N/A</v>
      </c>
      <c r="CD48" s="4" t="e">
        <v>#N/A</v>
      </c>
      <c r="CE48" s="4" t="e">
        <v>#N/A</v>
      </c>
      <c r="CF48" s="4" t="e">
        <v>#N/A</v>
      </c>
      <c r="CG48" s="4" t="e">
        <v>#N/A</v>
      </c>
      <c r="CH48" s="4" t="e">
        <v>#N/A</v>
      </c>
      <c r="CI48" s="4" t="e">
        <v>#N/A</v>
      </c>
      <c r="CJ48" s="4" t="e">
        <v>#N/A</v>
      </c>
      <c r="CK48" s="4" t="e">
        <v>#N/A</v>
      </c>
      <c r="CL48" s="4" t="e">
        <v>#N/A</v>
      </c>
      <c r="CM48" s="4" t="e">
        <v>#N/A</v>
      </c>
      <c r="CN48" s="4" t="e">
        <v>#N/A</v>
      </c>
      <c r="CO48" s="4" t="e">
        <v>#N/A</v>
      </c>
      <c r="CP48" s="4" t="e">
        <v>#N/A</v>
      </c>
      <c r="CQ48" s="4" t="e">
        <v>#N/A</v>
      </c>
      <c r="CR48" s="4" t="e">
        <v>#N/A</v>
      </c>
      <c r="CS48" s="4" t="e">
        <v>#N/A</v>
      </c>
      <c r="CT48" s="4" t="e">
        <v>#N/A</v>
      </c>
      <c r="CU48" s="4" t="e">
        <v>#N/A</v>
      </c>
      <c r="CV48" s="4" t="e">
        <v>#N/A</v>
      </c>
      <c r="CW48" s="4" t="e">
        <v>#N/A</v>
      </c>
      <c r="CX48" s="4" t="e">
        <v>#N/A</v>
      </c>
      <c r="CY48" s="4" t="e">
        <v>#N/A</v>
      </c>
      <c r="CZ48" s="4" t="e">
        <v>#N/A</v>
      </c>
      <c r="DA48" s="4" t="e">
        <v>#N/A</v>
      </c>
      <c r="DB48" s="4" t="e">
        <v>#N/A</v>
      </c>
      <c r="DC48" s="4" t="e">
        <v>#N/A</v>
      </c>
      <c r="DD48" s="4" t="e">
        <v>#N/A</v>
      </c>
      <c r="DE48" s="4" t="e">
        <v>#N/A</v>
      </c>
      <c r="DF48" s="4" t="e">
        <v>#N/A</v>
      </c>
      <c r="DG48" s="4" t="e">
        <v>#N/A</v>
      </c>
      <c r="DH48" s="4" t="e">
        <v>#N/A</v>
      </c>
      <c r="DI48" s="4" t="e">
        <v>#N/A</v>
      </c>
      <c r="DJ48" s="4" t="e">
        <v>#N/A</v>
      </c>
      <c r="DK48" s="4" t="e">
        <v>#N/A</v>
      </c>
      <c r="DL48" s="4" t="e">
        <v>#N/A</v>
      </c>
      <c r="DM48" s="4" t="e">
        <v>#N/A</v>
      </c>
      <c r="DN48" s="4" t="e">
        <v>#N/A</v>
      </c>
      <c r="DO48" s="4" t="e">
        <v>#N/A</v>
      </c>
      <c r="DP48" s="4" t="e">
        <v>#N/A</v>
      </c>
      <c r="DQ48" s="4" t="e">
        <v>#N/A</v>
      </c>
      <c r="DR48" s="4" t="e">
        <v>#N/A</v>
      </c>
      <c r="DS48" s="4" t="e">
        <v>#N/A</v>
      </c>
      <c r="DT48" s="4" t="e">
        <v>#N/A</v>
      </c>
      <c r="DU48" s="4" t="e">
        <v>#N/A</v>
      </c>
      <c r="DV48" s="4" t="e">
        <v>#N/A</v>
      </c>
      <c r="DW48" s="4" t="e">
        <v>#N/A</v>
      </c>
      <c r="DX48" s="4" t="e">
        <v>#N/A</v>
      </c>
      <c r="DY48" s="4" t="e">
        <v>#N/A</v>
      </c>
      <c r="DZ48" s="4" t="e">
        <v>#N/A</v>
      </c>
      <c r="EA48" s="4" t="e">
        <v>#N/A</v>
      </c>
      <c r="EB48" s="4" t="e">
        <v>#N/A</v>
      </c>
      <c r="EC48" s="4" t="e">
        <v>#N/A</v>
      </c>
      <c r="ED48" s="4" t="e">
        <v>#N/A</v>
      </c>
      <c r="EE48" s="4" t="e">
        <v>#N/A</v>
      </c>
      <c r="EF48" s="4" t="e">
        <v>#N/A</v>
      </c>
      <c r="EG48" s="4" t="e">
        <v>#N/A</v>
      </c>
      <c r="EH48" s="4" t="e">
        <v>#N/A</v>
      </c>
      <c r="EI48" s="4" t="e">
        <v>#N/A</v>
      </c>
      <c r="EJ48" s="4" t="e">
        <v>#N/A</v>
      </c>
      <c r="EK48" s="4" t="e">
        <v>#N/A</v>
      </c>
      <c r="EL48" s="4" t="e">
        <v>#N/A</v>
      </c>
      <c r="EM48" s="4" t="e">
        <v>#N/A</v>
      </c>
      <c r="EN48" s="4" t="e">
        <v>#N/A</v>
      </c>
      <c r="EO48" s="4" t="e">
        <v>#N/A</v>
      </c>
      <c r="EP48" s="4" t="e">
        <v>#N/A</v>
      </c>
      <c r="EQ48" s="4" t="e">
        <v>#N/A</v>
      </c>
      <c r="ER48" s="4" t="e">
        <v>#N/A</v>
      </c>
      <c r="ES48" s="4" t="e">
        <v>#N/A</v>
      </c>
      <c r="ET48" s="4" t="e">
        <v>#N/A</v>
      </c>
      <c r="EU48" s="4" t="e">
        <v>#N/A</v>
      </c>
      <c r="EV48" s="4" t="e">
        <v>#N/A</v>
      </c>
      <c r="EW48" s="4" t="e">
        <v>#N/A</v>
      </c>
      <c r="EX48" s="4" t="e">
        <v>#N/A</v>
      </c>
      <c r="EY48" s="4" t="e">
        <v>#N/A</v>
      </c>
      <c r="EZ48" s="4" t="e">
        <v>#N/A</v>
      </c>
      <c r="FA48" s="4" t="e">
        <v>#N/A</v>
      </c>
      <c r="FB48" s="4" t="e">
        <v>#N/A</v>
      </c>
      <c r="FC48" s="4" t="e">
        <v>#N/A</v>
      </c>
      <c r="FD48" s="4" t="e">
        <v>#N/A</v>
      </c>
      <c r="FE48" s="4" t="e">
        <v>#N/A</v>
      </c>
      <c r="FF48" s="4" t="e">
        <v>#N/A</v>
      </c>
      <c r="FG48" s="4" t="e">
        <v>#N/A</v>
      </c>
      <c r="FH48" s="4" t="e">
        <v>#N/A</v>
      </c>
      <c r="FI48" s="4" t="e">
        <v>#N/A</v>
      </c>
      <c r="FJ48" s="4" t="e">
        <v>#N/A</v>
      </c>
      <c r="FK48" s="4" t="e">
        <v>#N/A</v>
      </c>
      <c r="FL48" s="4" t="e">
        <v>#N/A</v>
      </c>
      <c r="FM48" s="4" t="e">
        <v>#N/A</v>
      </c>
      <c r="FN48" s="4" t="e">
        <v>#N/A</v>
      </c>
      <c r="FO48" s="4" t="e">
        <v>#N/A</v>
      </c>
      <c r="FP48" s="4" t="e">
        <v>#N/A</v>
      </c>
      <c r="FQ48" s="4" t="e">
        <v>#N/A</v>
      </c>
      <c r="FR48" s="4" t="e">
        <v>#N/A</v>
      </c>
      <c r="FS48" s="4" t="e">
        <v>#N/A</v>
      </c>
      <c r="FT48" s="4" t="e">
        <v>#N/A</v>
      </c>
      <c r="FU48" s="4" t="e">
        <v>#N/A</v>
      </c>
      <c r="FV48" s="4" t="e">
        <v>#N/A</v>
      </c>
      <c r="FW48" s="4" t="e">
        <v>#N/A</v>
      </c>
      <c r="FX48" s="4" t="e">
        <v>#N/A</v>
      </c>
      <c r="FY48" s="4" t="e">
        <v>#N/A</v>
      </c>
      <c r="FZ48" s="4" t="e">
        <v>#N/A</v>
      </c>
      <c r="GA48" s="4" t="e">
        <v>#N/A</v>
      </c>
      <c r="GB48" s="4" t="e">
        <v>#N/A</v>
      </c>
      <c r="GC48" s="4" t="e">
        <v>#N/A</v>
      </c>
      <c r="GD48" s="4" t="e">
        <v>#N/A</v>
      </c>
      <c r="GE48" s="4" t="e">
        <v>#N/A</v>
      </c>
      <c r="GF48" s="4" t="e">
        <v>#N/A</v>
      </c>
      <c r="GG48" s="4" t="e">
        <v>#N/A</v>
      </c>
      <c r="GH48" s="4" t="e">
        <v>#N/A</v>
      </c>
      <c r="GI48" s="4" t="e">
        <v>#N/A</v>
      </c>
      <c r="GJ48" s="4" t="e">
        <v>#N/A</v>
      </c>
      <c r="GK48" s="4" t="e">
        <v>#N/A</v>
      </c>
      <c r="GL48" s="4" t="e">
        <v>#N/A</v>
      </c>
      <c r="GM48" s="4" t="e">
        <v>#N/A</v>
      </c>
      <c r="GN48" s="4" t="e">
        <v>#N/A</v>
      </c>
      <c r="GO48" s="4" t="e">
        <v>#N/A</v>
      </c>
      <c r="GP48" s="4" t="e">
        <v>#N/A</v>
      </c>
      <c r="GQ48" s="4" t="e">
        <v>#N/A</v>
      </c>
      <c r="GR48" s="4" t="e">
        <v>#N/A</v>
      </c>
      <c r="GS48" s="4" t="e">
        <v>#N/A</v>
      </c>
      <c r="GT48" s="4" t="e">
        <v>#N/A</v>
      </c>
      <c r="GU48" s="4" t="e">
        <v>#N/A</v>
      </c>
      <c r="GV48" s="4" t="e">
        <v>#N/A</v>
      </c>
      <c r="GW48" s="4" t="e">
        <v>#N/A</v>
      </c>
      <c r="GX48" s="4" t="e">
        <v>#N/A</v>
      </c>
      <c r="GY48" s="4" t="e">
        <v>#N/A</v>
      </c>
      <c r="GZ48" s="4" t="e">
        <v>#N/A</v>
      </c>
      <c r="HA48" s="4" t="e">
        <v>#N/A</v>
      </c>
      <c r="HB48" s="4" t="e">
        <v>#N/A</v>
      </c>
      <c r="HC48" s="4" t="e">
        <v>#N/A</v>
      </c>
      <c r="HD48" s="4" t="e">
        <v>#N/A</v>
      </c>
      <c r="HE48" s="4" t="e">
        <v>#N/A</v>
      </c>
      <c r="HF48" s="4" t="e">
        <v>#N/A</v>
      </c>
      <c r="HG48" s="4" t="e">
        <v>#N/A</v>
      </c>
      <c r="HH48" s="4" t="e">
        <v>#N/A</v>
      </c>
      <c r="HI48" s="4" t="e">
        <v>#N/A</v>
      </c>
      <c r="HJ48" s="4" t="e">
        <v>#N/A</v>
      </c>
      <c r="HK48" s="4" t="e">
        <v>#N/A</v>
      </c>
      <c r="HL48" s="4" t="e">
        <v>#N/A</v>
      </c>
      <c r="HM48" s="4" t="e">
        <v>#N/A</v>
      </c>
      <c r="HN48" s="4" t="e">
        <v>#N/A</v>
      </c>
      <c r="HO48" s="4" t="e">
        <v>#N/A</v>
      </c>
      <c r="HP48" s="4" t="e">
        <v>#N/A</v>
      </c>
      <c r="HQ48" s="4" t="e">
        <v>#N/A</v>
      </c>
      <c r="HR48" s="4" t="e">
        <v>#N/A</v>
      </c>
      <c r="HS48" s="4" t="e">
        <v>#N/A</v>
      </c>
      <c r="HT48" s="4" t="e">
        <v>#N/A</v>
      </c>
      <c r="HU48" s="4" t="e">
        <v>#N/A</v>
      </c>
      <c r="HV48" s="4" t="e">
        <v>#N/A</v>
      </c>
      <c r="HW48" s="4" t="e">
        <v>#N/A</v>
      </c>
      <c r="HX48" s="4" t="e">
        <v>#N/A</v>
      </c>
      <c r="HY48" s="4" t="e">
        <v>#N/A</v>
      </c>
      <c r="HZ48" s="4" t="e">
        <v>#N/A</v>
      </c>
      <c r="IA48" s="4" t="e">
        <v>#N/A</v>
      </c>
      <c r="IB48" s="4" t="e">
        <v>#N/A</v>
      </c>
      <c r="IC48" s="4" t="e">
        <v>#N/A</v>
      </c>
      <c r="ID48" s="4" t="e">
        <v>#N/A</v>
      </c>
      <c r="IE48" s="4" t="e">
        <v>#N/A</v>
      </c>
      <c r="IF48" s="4" t="e">
        <v>#N/A</v>
      </c>
      <c r="IG48" s="4" t="e">
        <v>#N/A</v>
      </c>
      <c r="IH48" s="4" t="e">
        <v>#N/A</v>
      </c>
      <c r="II48" s="4" t="e">
        <v>#N/A</v>
      </c>
      <c r="IJ48" s="4" t="e">
        <v>#N/A</v>
      </c>
      <c r="IK48" s="4" t="e">
        <v>#N/A</v>
      </c>
      <c r="IL48" s="4" t="e">
        <v>#N/A</v>
      </c>
      <c r="IM48" s="4" t="e">
        <v>#N/A</v>
      </c>
      <c r="IN48" s="4" t="e">
        <v>#N/A</v>
      </c>
      <c r="IO48" s="4" t="e">
        <v>#N/A</v>
      </c>
      <c r="IP48" s="4" t="e">
        <v>#N/A</v>
      </c>
      <c r="IQ48" s="4" t="e">
        <v>#N/A</v>
      </c>
      <c r="IR48" s="4" t="e">
        <v>#N/A</v>
      </c>
      <c r="IS48" s="4" t="e">
        <v>#N/A</v>
      </c>
      <c r="IT48" s="4" t="e">
        <v>#N/A</v>
      </c>
      <c r="IU48" s="4" t="e">
        <v>#N/A</v>
      </c>
      <c r="IV48" s="4" t="e">
        <v>#N/A</v>
      </c>
      <c r="IW48" s="4" t="e">
        <v>#N/A</v>
      </c>
      <c r="IX48" s="4" t="e">
        <v>#N/A</v>
      </c>
      <c r="IY48" s="4" t="e">
        <v>#N/A</v>
      </c>
      <c r="IZ48" s="4" t="e">
        <v>#N/A</v>
      </c>
      <c r="JA48" s="4" t="e">
        <v>#N/A</v>
      </c>
      <c r="JB48" s="4" t="e">
        <v>#N/A</v>
      </c>
      <c r="JC48" s="4" t="e">
        <v>#N/A</v>
      </c>
      <c r="JD48" s="4" t="e">
        <v>#N/A</v>
      </c>
      <c r="JE48" s="4" t="e">
        <v>#N/A</v>
      </c>
      <c r="JF48" s="4" t="e">
        <v>#N/A</v>
      </c>
      <c r="JG48" s="4" t="e">
        <v>#N/A</v>
      </c>
      <c r="JH48" s="4" t="e">
        <v>#N/A</v>
      </c>
      <c r="JI48" s="4" t="e">
        <v>#N/A</v>
      </c>
      <c r="JJ48" s="4" t="e">
        <v>#N/A</v>
      </c>
      <c r="JK48" s="4" t="e">
        <v>#N/A</v>
      </c>
      <c r="JL48" s="4" t="e">
        <v>#N/A</v>
      </c>
      <c r="JM48" s="4" t="e">
        <v>#N/A</v>
      </c>
      <c r="JN48" s="4" t="e">
        <v>#N/A</v>
      </c>
      <c r="JO48" s="4" t="e">
        <v>#N/A</v>
      </c>
      <c r="JP48" s="4" t="e">
        <v>#N/A</v>
      </c>
      <c r="JQ48" s="4" t="e">
        <v>#N/A</v>
      </c>
      <c r="JR48" s="4" t="e">
        <v>#N/A</v>
      </c>
      <c r="JS48" s="4" t="e">
        <v>#N/A</v>
      </c>
      <c r="JT48" s="4" t="e">
        <v>#N/A</v>
      </c>
      <c r="JU48" s="4" t="e">
        <v>#N/A</v>
      </c>
      <c r="JV48" s="4" t="e">
        <v>#N/A</v>
      </c>
      <c r="JW48" s="4" t="e">
        <v>#N/A</v>
      </c>
      <c r="JX48" s="4" t="e">
        <v>#N/A</v>
      </c>
      <c r="JY48" s="4" t="e">
        <v>#N/A</v>
      </c>
      <c r="JZ48" s="4" t="e">
        <v>#N/A</v>
      </c>
      <c r="KA48" s="4" t="e">
        <v>#N/A</v>
      </c>
      <c r="KB48" s="4" t="e">
        <v>#N/A</v>
      </c>
      <c r="KC48" s="4" t="e">
        <v>#N/A</v>
      </c>
      <c r="KD48" s="4" t="e">
        <v>#N/A</v>
      </c>
      <c r="KE48" s="4" t="e">
        <v>#N/A</v>
      </c>
      <c r="KF48" s="4" t="e">
        <v>#N/A</v>
      </c>
      <c r="KG48" s="4" t="e">
        <v>#N/A</v>
      </c>
      <c r="KH48" s="4" t="e">
        <v>#N/A</v>
      </c>
      <c r="KI48" s="4" t="e">
        <v>#N/A</v>
      </c>
      <c r="KJ48" s="4" t="e">
        <v>#N/A</v>
      </c>
      <c r="KK48" s="4" t="e">
        <v>#N/A</v>
      </c>
      <c r="KL48" s="4" t="e">
        <v>#N/A</v>
      </c>
      <c r="KM48" s="4" t="e">
        <v>#N/A</v>
      </c>
      <c r="KN48" s="4" t="e">
        <v>#N/A</v>
      </c>
      <c r="KO48" s="4" t="e">
        <v>#N/A</v>
      </c>
      <c r="KP48" s="4" t="e">
        <v>#N/A</v>
      </c>
      <c r="KQ48" s="4" t="e">
        <v>#N/A</v>
      </c>
      <c r="KR48" s="4" t="e">
        <v>#N/A</v>
      </c>
      <c r="KS48" s="4" t="e">
        <v>#N/A</v>
      </c>
      <c r="KT48" s="4" t="e">
        <v>#N/A</v>
      </c>
      <c r="KU48" s="4" t="e">
        <v>#N/A</v>
      </c>
      <c r="KV48" s="4" t="e">
        <v>#N/A</v>
      </c>
      <c r="KW48" s="4" t="e">
        <v>#N/A</v>
      </c>
      <c r="KX48" s="4" t="e">
        <v>#N/A</v>
      </c>
      <c r="KY48" s="4" t="e">
        <v>#N/A</v>
      </c>
      <c r="KZ48" s="4" t="e">
        <v>#N/A</v>
      </c>
      <c r="LA48" s="4" t="e">
        <v>#N/A</v>
      </c>
      <c r="LB48" s="4" t="e">
        <v>#N/A</v>
      </c>
      <c r="LC48" s="4" t="e">
        <v>#N/A</v>
      </c>
      <c r="LD48" s="4">
        <v>2.04</v>
      </c>
      <c r="LE48" s="4">
        <v>2.04</v>
      </c>
      <c r="LF48" s="4">
        <v>2.04</v>
      </c>
      <c r="LG48" s="4">
        <v>11.66</v>
      </c>
      <c r="LH48" s="4">
        <v>18.27</v>
      </c>
      <c r="LI48" s="4">
        <v>11.05</v>
      </c>
      <c r="LJ48" s="4">
        <v>8.1199999999999992</v>
      </c>
      <c r="LK48" s="4">
        <v>6.11</v>
      </c>
      <c r="LL48" s="4">
        <v>6.11</v>
      </c>
      <c r="LM48" s="4">
        <v>6.11</v>
      </c>
      <c r="LN48" s="4">
        <v>5.58</v>
      </c>
      <c r="LO48" s="4">
        <v>5.09</v>
      </c>
      <c r="LP48" s="4">
        <v>4.9000000000000004</v>
      </c>
      <c r="LQ48" s="4">
        <v>5.18</v>
      </c>
      <c r="LR48" s="4">
        <v>3.88</v>
      </c>
      <c r="LS48" s="4">
        <v>3.88</v>
      </c>
      <c r="LT48" s="4">
        <v>3.88</v>
      </c>
      <c r="LU48" s="4">
        <v>3.57</v>
      </c>
      <c r="LV48" s="4">
        <v>3.17</v>
      </c>
      <c r="LW48" s="4">
        <v>4.32</v>
      </c>
      <c r="LX48" s="4">
        <v>2.93</v>
      </c>
      <c r="LY48" s="4">
        <v>2.75</v>
      </c>
      <c r="LZ48" s="4">
        <v>2.75</v>
      </c>
      <c r="MA48" s="4">
        <v>2.75</v>
      </c>
      <c r="MB48" s="4">
        <v>2.54</v>
      </c>
      <c r="MC48" s="4">
        <v>2.46</v>
      </c>
      <c r="MD48" s="4">
        <v>2.41</v>
      </c>
      <c r="ME48" s="4">
        <v>2.2400000000000002</v>
      </c>
      <c r="MF48" s="4">
        <v>1.97</v>
      </c>
      <c r="MG48" s="4">
        <v>1.97</v>
      </c>
      <c r="MH48" s="4">
        <v>1.97</v>
      </c>
      <c r="MI48" s="4">
        <v>1.86</v>
      </c>
      <c r="MJ48" s="4">
        <v>1.86</v>
      </c>
      <c r="MK48" s="4">
        <v>0.76</v>
      </c>
      <c r="ML48" s="4">
        <v>1.64</v>
      </c>
      <c r="MM48" s="4">
        <v>1.49</v>
      </c>
      <c r="MN48" s="4">
        <v>1.49</v>
      </c>
      <c r="MO48" s="4">
        <v>1.49</v>
      </c>
      <c r="MP48" s="4">
        <v>1.73</v>
      </c>
      <c r="MQ48" s="4">
        <v>1.67</v>
      </c>
      <c r="MR48" s="4">
        <v>1.48</v>
      </c>
      <c r="MS48" s="4">
        <v>1.51</v>
      </c>
      <c r="MT48" s="4">
        <v>1.53</v>
      </c>
      <c r="MU48" s="4">
        <v>1.53</v>
      </c>
      <c r="MV48" s="4">
        <v>1.53</v>
      </c>
      <c r="MW48" s="4">
        <v>1.56</v>
      </c>
      <c r="MX48" s="4">
        <v>1.79</v>
      </c>
      <c r="MY48" s="4">
        <v>1.77</v>
      </c>
      <c r="MZ48" s="4">
        <v>1.52</v>
      </c>
      <c r="NA48" s="4">
        <v>2.76</v>
      </c>
      <c r="NB48" s="4">
        <v>2.76</v>
      </c>
      <c r="NC48" s="4">
        <v>2.76</v>
      </c>
      <c r="ND48" s="4">
        <v>1.75</v>
      </c>
      <c r="NE48" s="4">
        <v>1.54</v>
      </c>
      <c r="NF48" s="4">
        <v>1.6</v>
      </c>
      <c r="NG48" s="4">
        <v>1.64</v>
      </c>
      <c r="NH48" s="4">
        <v>1.66</v>
      </c>
      <c r="NI48" s="4">
        <v>1.66</v>
      </c>
      <c r="NJ48" s="4">
        <v>1.66</v>
      </c>
      <c r="NK48" s="4">
        <v>1.83</v>
      </c>
      <c r="NL48" s="4">
        <v>2.4700000000000002</v>
      </c>
      <c r="NM48" s="4">
        <v>3.38</v>
      </c>
      <c r="NN48" s="4">
        <v>3.17</v>
      </c>
      <c r="NO48" s="4">
        <v>8.85</v>
      </c>
      <c r="NP48" s="4">
        <v>8.85</v>
      </c>
      <c r="NQ48" s="4">
        <v>8.85</v>
      </c>
      <c r="NR48" s="4">
        <v>10.41</v>
      </c>
      <c r="NS48" s="4">
        <v>10.73</v>
      </c>
      <c r="NT48" s="4">
        <v>12.52</v>
      </c>
      <c r="NU48" s="4">
        <v>12.25</v>
      </c>
      <c r="NV48" s="4">
        <v>9.52</v>
      </c>
      <c r="NW48" s="4">
        <v>9.52</v>
      </c>
      <c r="NX48" s="4">
        <v>9.52</v>
      </c>
      <c r="NY48" s="4">
        <v>10.039999999999999</v>
      </c>
      <c r="NZ48" s="4">
        <v>12.54</v>
      </c>
      <c r="OA48" s="4">
        <v>10.35</v>
      </c>
      <c r="OB48" s="4">
        <v>10.8</v>
      </c>
      <c r="OC48" s="4">
        <v>11.2</v>
      </c>
      <c r="OD48" s="4">
        <v>11.2</v>
      </c>
      <c r="OE48" s="4">
        <v>11.2</v>
      </c>
      <c r="OF48" s="4">
        <v>12.65</v>
      </c>
      <c r="OG48" s="4">
        <v>12.16</v>
      </c>
      <c r="OH48" s="5"/>
      <c r="OI48" s="5"/>
    </row>
    <row r="49" spans="2:397" x14ac:dyDescent="0.25">
      <c r="B49" t="s">
        <v>144</v>
      </c>
      <c r="C49" s="10" t="s">
        <v>145</v>
      </c>
      <c r="D49" s="4">
        <v>0.99</v>
      </c>
      <c r="E49" s="4">
        <v>9.7899999999999991</v>
      </c>
      <c r="F49" s="4">
        <v>0.76</v>
      </c>
      <c r="G49" s="4">
        <v>3.375</v>
      </c>
      <c r="H49" s="31">
        <v>-2.3849999999999998</v>
      </c>
      <c r="I49" s="31">
        <v>-1.4162308764250267</v>
      </c>
      <c r="J49" s="31"/>
      <c r="K49" s="31"/>
      <c r="L49" s="31"/>
      <c r="M49" s="31"/>
      <c r="N49" s="31"/>
      <c r="O49" s="28"/>
      <c r="P49" s="28"/>
      <c r="Q49" s="28"/>
      <c r="R49" s="15"/>
      <c r="S49" s="4"/>
      <c r="T49" s="4"/>
      <c r="U49" s="4"/>
      <c r="V49" s="4"/>
      <c r="W49" s="4"/>
      <c r="X49" s="4"/>
      <c r="Y49" s="4"/>
      <c r="Z49" s="4"/>
      <c r="AA49" s="4"/>
      <c r="AB49" s="4"/>
      <c r="AC49" s="4"/>
      <c r="AF49" s="4">
        <f>_xll.BQL($B49,$B$24,$B$24:$C$34,"transpose=t, showdates=f, showheaders=f, showids=f","cols=366;rows=1")</f>
        <v>2.71</v>
      </c>
      <c r="AG49" s="4">
        <v>2.57</v>
      </c>
      <c r="AH49" s="4">
        <v>2.57</v>
      </c>
      <c r="AI49" s="4">
        <v>2.56</v>
      </c>
      <c r="AJ49" s="4">
        <v>2.46</v>
      </c>
      <c r="AK49" s="4">
        <v>2.46</v>
      </c>
      <c r="AL49" s="4">
        <v>2.46</v>
      </c>
      <c r="AM49" s="4">
        <v>2.34</v>
      </c>
      <c r="AN49" s="4">
        <v>2.37</v>
      </c>
      <c r="AO49" s="4">
        <v>2.23</v>
      </c>
      <c r="AP49" s="4">
        <v>2.16</v>
      </c>
      <c r="AQ49" s="4">
        <v>1.97</v>
      </c>
      <c r="AR49" s="4">
        <v>1.97</v>
      </c>
      <c r="AS49" s="4">
        <v>1.97</v>
      </c>
      <c r="AT49" s="4">
        <v>1.94</v>
      </c>
      <c r="AU49" s="4">
        <v>1.92</v>
      </c>
      <c r="AV49" s="4">
        <v>1.75</v>
      </c>
      <c r="AW49" s="4">
        <v>1.87</v>
      </c>
      <c r="AX49" s="4">
        <v>1.82</v>
      </c>
      <c r="AY49" s="4">
        <v>1.82</v>
      </c>
      <c r="AZ49" s="4">
        <v>1.82</v>
      </c>
      <c r="BA49" s="4">
        <v>3.7</v>
      </c>
      <c r="BB49" s="4">
        <v>1.92</v>
      </c>
      <c r="BC49" s="4">
        <v>1.92</v>
      </c>
      <c r="BD49" s="4">
        <v>2.39</v>
      </c>
      <c r="BE49" s="4">
        <v>1.88</v>
      </c>
      <c r="BF49" s="4">
        <v>1.88</v>
      </c>
      <c r="BG49" s="4">
        <v>1.88</v>
      </c>
      <c r="BH49" s="4">
        <v>2.0499999999999998</v>
      </c>
      <c r="BI49" s="4">
        <v>1.78</v>
      </c>
      <c r="BJ49" s="4">
        <v>1.77</v>
      </c>
      <c r="BK49" s="4">
        <v>1.66</v>
      </c>
      <c r="BL49" s="4">
        <v>1.82</v>
      </c>
      <c r="BM49" s="4">
        <v>1.82</v>
      </c>
      <c r="BN49" s="4">
        <v>1.82</v>
      </c>
      <c r="BO49" s="4">
        <v>1.95</v>
      </c>
      <c r="BP49" s="4">
        <v>1.56</v>
      </c>
      <c r="BQ49" s="4">
        <v>1.52</v>
      </c>
      <c r="BR49" s="4">
        <v>2.86</v>
      </c>
      <c r="BS49" s="4">
        <v>2.86</v>
      </c>
      <c r="BT49" s="4">
        <v>2.86</v>
      </c>
      <c r="BU49" s="4">
        <v>2.86</v>
      </c>
      <c r="BV49" s="4">
        <v>2.0299999999999998</v>
      </c>
      <c r="BW49" s="4">
        <v>4.2300000000000004</v>
      </c>
      <c r="BX49" s="4">
        <v>3.55</v>
      </c>
      <c r="BY49" s="4">
        <v>3.8</v>
      </c>
      <c r="BZ49" s="4">
        <v>4.1500000000000004</v>
      </c>
      <c r="CA49" s="4">
        <v>4.1500000000000004</v>
      </c>
      <c r="CB49" s="4">
        <v>4.1500000000000004</v>
      </c>
      <c r="CC49" s="4">
        <v>3.88</v>
      </c>
      <c r="CD49" s="4">
        <v>4.5</v>
      </c>
      <c r="CE49" s="4">
        <v>3.35</v>
      </c>
      <c r="CF49" s="4">
        <v>2.93</v>
      </c>
      <c r="CG49" s="4">
        <v>2.75</v>
      </c>
      <c r="CH49" s="4">
        <v>2.75</v>
      </c>
      <c r="CI49" s="4">
        <v>2.75</v>
      </c>
      <c r="CJ49" s="4">
        <v>2.76</v>
      </c>
      <c r="CK49" s="4">
        <v>2.69</v>
      </c>
      <c r="CL49" s="4">
        <v>2.4900000000000002</v>
      </c>
      <c r="CM49" s="4">
        <v>2.4500000000000002</v>
      </c>
      <c r="CN49" s="4">
        <v>3.69</v>
      </c>
      <c r="CO49" s="4">
        <v>3.69</v>
      </c>
      <c r="CP49" s="4">
        <v>3.69</v>
      </c>
      <c r="CQ49" s="4">
        <v>2.36</v>
      </c>
      <c r="CR49" s="4">
        <v>2.36</v>
      </c>
      <c r="CS49" s="4">
        <v>2.39</v>
      </c>
      <c r="CT49" s="4">
        <v>2.39</v>
      </c>
      <c r="CU49" s="4">
        <v>2.34</v>
      </c>
      <c r="CV49" s="4">
        <v>2.34</v>
      </c>
      <c r="CW49" s="4">
        <v>2.34</v>
      </c>
      <c r="CX49" s="4">
        <v>9.7899999999999991</v>
      </c>
      <c r="CY49" s="4">
        <v>2.33</v>
      </c>
      <c r="CZ49" s="4">
        <v>2.33</v>
      </c>
      <c r="DA49" s="4">
        <v>2.33</v>
      </c>
      <c r="DB49" s="4">
        <v>2.5099999999999998</v>
      </c>
      <c r="DC49" s="4">
        <v>2.5099999999999998</v>
      </c>
      <c r="DD49" s="4">
        <v>2.5099999999999998</v>
      </c>
      <c r="DE49" s="4">
        <v>2.37</v>
      </c>
      <c r="DF49" s="4">
        <v>2.17</v>
      </c>
      <c r="DG49" s="4">
        <v>2.1800000000000002</v>
      </c>
      <c r="DH49" s="4">
        <v>2.17</v>
      </c>
      <c r="DI49" s="4">
        <v>2.17</v>
      </c>
      <c r="DJ49" s="4">
        <v>2.17</v>
      </c>
      <c r="DK49" s="4">
        <v>2.17</v>
      </c>
      <c r="DL49" s="4">
        <v>2.35</v>
      </c>
      <c r="DM49" s="4">
        <v>2.0299999999999998</v>
      </c>
      <c r="DN49" s="4">
        <v>2.16</v>
      </c>
      <c r="DO49" s="4">
        <v>2.78</v>
      </c>
      <c r="DP49" s="4">
        <v>2.46</v>
      </c>
      <c r="DQ49" s="4">
        <v>2.46</v>
      </c>
      <c r="DR49" s="4">
        <v>2.46</v>
      </c>
      <c r="DS49" s="4">
        <v>2.09</v>
      </c>
      <c r="DT49" s="4">
        <v>2.09</v>
      </c>
      <c r="DU49" s="4">
        <v>2.64</v>
      </c>
      <c r="DV49" s="4">
        <v>2.65</v>
      </c>
      <c r="DW49" s="4">
        <v>2.29</v>
      </c>
      <c r="DX49" s="4">
        <v>2.29</v>
      </c>
      <c r="DY49" s="4">
        <v>2.29</v>
      </c>
      <c r="DZ49" s="4">
        <v>2.29</v>
      </c>
      <c r="EA49" s="4">
        <v>2.38</v>
      </c>
      <c r="EB49" s="4">
        <v>2.36</v>
      </c>
      <c r="EC49" s="4">
        <v>2.25</v>
      </c>
      <c r="ED49" s="4">
        <v>2.2400000000000002</v>
      </c>
      <c r="EE49" s="4">
        <v>2.2400000000000002</v>
      </c>
      <c r="EF49" s="4">
        <v>2.2400000000000002</v>
      </c>
      <c r="EG49" s="4">
        <v>2.42</v>
      </c>
      <c r="EH49" s="4">
        <v>2.42</v>
      </c>
      <c r="EI49" s="4">
        <v>2.27</v>
      </c>
      <c r="EJ49" s="4">
        <v>2.2999999999999998</v>
      </c>
      <c r="EK49" s="4">
        <v>2.41</v>
      </c>
      <c r="EL49" s="4">
        <v>2.41</v>
      </c>
      <c r="EM49" s="4">
        <v>2.41</v>
      </c>
      <c r="EN49" s="4">
        <v>4.6900000000000004</v>
      </c>
      <c r="EO49" s="4">
        <v>3.65</v>
      </c>
      <c r="EP49" s="4">
        <v>4.33</v>
      </c>
      <c r="EQ49" s="4">
        <v>4.54</v>
      </c>
      <c r="ER49" s="4">
        <v>4.68</v>
      </c>
      <c r="ES49" s="4">
        <v>4.68</v>
      </c>
      <c r="ET49" s="4">
        <v>4.68</v>
      </c>
      <c r="EU49" s="4">
        <v>4.8600000000000003</v>
      </c>
      <c r="EV49" s="4">
        <v>4.8600000000000003</v>
      </c>
      <c r="EW49" s="4">
        <v>3.79</v>
      </c>
      <c r="EX49" s="4">
        <v>3.93</v>
      </c>
      <c r="EY49" s="4">
        <v>4.03</v>
      </c>
      <c r="EZ49" s="4">
        <v>4.03</v>
      </c>
      <c r="FA49" s="4">
        <v>4.03</v>
      </c>
      <c r="FB49" s="4">
        <v>4.1100000000000003</v>
      </c>
      <c r="FC49" s="4">
        <v>4.08</v>
      </c>
      <c r="FD49" s="4">
        <v>5.08</v>
      </c>
      <c r="FE49" s="4">
        <v>6.43</v>
      </c>
      <c r="FF49" s="4">
        <v>4.76</v>
      </c>
      <c r="FG49" s="4">
        <v>4.76</v>
      </c>
      <c r="FH49" s="4">
        <v>4.76</v>
      </c>
      <c r="FI49" s="4">
        <v>5.31</v>
      </c>
      <c r="FJ49" s="4">
        <v>4.0999999999999996</v>
      </c>
      <c r="FK49" s="4">
        <v>6.39</v>
      </c>
      <c r="FL49" s="4">
        <v>6.16</v>
      </c>
      <c r="FM49" s="4">
        <v>4.3899999999999997</v>
      </c>
      <c r="FN49" s="4">
        <v>4.3899999999999997</v>
      </c>
      <c r="FO49" s="4">
        <v>4.3899999999999997</v>
      </c>
      <c r="FP49" s="4">
        <v>4.42</v>
      </c>
      <c r="FQ49" s="4">
        <v>4.55</v>
      </c>
      <c r="FR49" s="4">
        <v>6</v>
      </c>
      <c r="FS49" s="4">
        <v>4.83</v>
      </c>
      <c r="FT49" s="4">
        <v>4.62</v>
      </c>
      <c r="FU49" s="4">
        <v>4.62</v>
      </c>
      <c r="FV49" s="4">
        <v>4.62</v>
      </c>
      <c r="FW49" s="4">
        <v>3.59</v>
      </c>
      <c r="FX49" s="4">
        <v>4.8499999999999996</v>
      </c>
      <c r="FY49" s="4">
        <v>5.38</v>
      </c>
      <c r="FZ49" s="4">
        <v>5.09</v>
      </c>
      <c r="GA49" s="4">
        <v>5.17</v>
      </c>
      <c r="GB49" s="4">
        <v>5.17</v>
      </c>
      <c r="GC49" s="4">
        <v>5.17</v>
      </c>
      <c r="GD49" s="4">
        <v>3.42</v>
      </c>
      <c r="GE49" s="4">
        <v>4.63</v>
      </c>
      <c r="GF49" s="4">
        <v>4.84</v>
      </c>
      <c r="GG49" s="4">
        <v>3.98</v>
      </c>
      <c r="GH49" s="4">
        <v>5.19</v>
      </c>
      <c r="GI49" s="4">
        <v>5.19</v>
      </c>
      <c r="GJ49" s="4">
        <v>5.19</v>
      </c>
      <c r="GK49" s="4">
        <v>5.24</v>
      </c>
      <c r="GL49" s="4">
        <v>6.88</v>
      </c>
      <c r="GM49" s="4">
        <v>6.76</v>
      </c>
      <c r="GN49" s="4">
        <v>5.62</v>
      </c>
      <c r="GO49" s="4">
        <v>5.01</v>
      </c>
      <c r="GP49" s="4">
        <v>5.01</v>
      </c>
      <c r="GQ49" s="4">
        <v>5.01</v>
      </c>
      <c r="GR49" s="4">
        <v>6.75</v>
      </c>
      <c r="GS49" s="4">
        <v>5.72</v>
      </c>
      <c r="GT49" s="4">
        <v>5.19</v>
      </c>
      <c r="GU49" s="4">
        <v>5.89</v>
      </c>
      <c r="GV49" s="4">
        <v>5.26</v>
      </c>
      <c r="GW49" s="4">
        <v>5.26</v>
      </c>
      <c r="GX49" s="4">
        <v>5.26</v>
      </c>
      <c r="GY49" s="4">
        <v>5.39</v>
      </c>
      <c r="GZ49" s="4">
        <v>5.5</v>
      </c>
      <c r="HA49" s="4">
        <v>5.55</v>
      </c>
      <c r="HB49" s="4">
        <v>5.62</v>
      </c>
      <c r="HC49" s="4">
        <v>5.58</v>
      </c>
      <c r="HD49" s="4">
        <v>5.58</v>
      </c>
      <c r="HE49" s="4">
        <v>5.58</v>
      </c>
      <c r="HF49" s="4">
        <v>5.58</v>
      </c>
      <c r="HG49" s="4">
        <v>6.35</v>
      </c>
      <c r="HH49" s="4">
        <v>7.33</v>
      </c>
      <c r="HI49" s="4">
        <v>5.58</v>
      </c>
      <c r="HJ49" s="4">
        <v>6.32</v>
      </c>
      <c r="HK49" s="4">
        <v>6.32</v>
      </c>
      <c r="HL49" s="4">
        <v>6.32</v>
      </c>
      <c r="HM49" s="4">
        <v>6.31</v>
      </c>
      <c r="HN49" s="4">
        <v>6.14</v>
      </c>
      <c r="HO49" s="4">
        <v>4.43</v>
      </c>
      <c r="HP49" s="4">
        <v>6.17</v>
      </c>
      <c r="HQ49" s="4">
        <v>7.16</v>
      </c>
      <c r="HR49" s="4">
        <v>7.16</v>
      </c>
      <c r="HS49" s="4">
        <v>7.16</v>
      </c>
      <c r="HT49" s="4">
        <v>6.06</v>
      </c>
      <c r="HU49" s="4">
        <v>7.06</v>
      </c>
      <c r="HV49" s="4">
        <v>6.05</v>
      </c>
      <c r="HW49" s="4">
        <v>5.83</v>
      </c>
      <c r="HX49" s="4">
        <v>4.04</v>
      </c>
      <c r="HY49" s="4">
        <v>4.04</v>
      </c>
      <c r="HZ49" s="4">
        <v>4.04</v>
      </c>
      <c r="IA49" s="4">
        <v>5.82</v>
      </c>
      <c r="IB49" s="4">
        <v>5.14</v>
      </c>
      <c r="IC49" s="4">
        <v>5.32</v>
      </c>
      <c r="ID49" s="4">
        <v>5.43</v>
      </c>
      <c r="IE49" s="4">
        <v>5.47</v>
      </c>
      <c r="IF49" s="4">
        <v>5.47</v>
      </c>
      <c r="IG49" s="4">
        <v>5.47</v>
      </c>
      <c r="IH49" s="4">
        <v>5.58</v>
      </c>
      <c r="II49" s="4">
        <v>5.6</v>
      </c>
      <c r="IJ49" s="4">
        <v>6.36</v>
      </c>
      <c r="IK49" s="4">
        <v>6.27</v>
      </c>
      <c r="IL49" s="4">
        <v>5.47</v>
      </c>
      <c r="IM49" s="4">
        <v>5.47</v>
      </c>
      <c r="IN49" s="4">
        <v>5.47</v>
      </c>
      <c r="IO49" s="4">
        <v>6.21</v>
      </c>
      <c r="IP49" s="4">
        <v>6.21</v>
      </c>
      <c r="IQ49" s="4">
        <v>0.76</v>
      </c>
      <c r="IR49" s="4">
        <v>5.36</v>
      </c>
      <c r="IS49" s="4">
        <v>6.15</v>
      </c>
      <c r="IT49" s="4">
        <v>6.15</v>
      </c>
      <c r="IU49" s="4">
        <v>6.15</v>
      </c>
      <c r="IV49" s="4">
        <v>6.12</v>
      </c>
      <c r="IW49" s="4">
        <v>6.02</v>
      </c>
      <c r="IX49" s="4">
        <v>6.94</v>
      </c>
      <c r="IY49" s="4">
        <v>5.87</v>
      </c>
      <c r="IZ49" s="4">
        <v>6.83</v>
      </c>
      <c r="JA49" s="4">
        <v>6.83</v>
      </c>
      <c r="JB49" s="4">
        <v>6.83</v>
      </c>
      <c r="JC49" s="4">
        <v>5.77</v>
      </c>
      <c r="JD49" s="4">
        <v>6.73</v>
      </c>
      <c r="JE49" s="4">
        <v>3.96</v>
      </c>
      <c r="JF49" s="4">
        <v>5.66</v>
      </c>
      <c r="JG49" s="4">
        <v>5.48</v>
      </c>
      <c r="JH49" s="4">
        <v>5.48</v>
      </c>
      <c r="JI49" s="4">
        <v>5.48</v>
      </c>
      <c r="JJ49" s="4">
        <v>5.23</v>
      </c>
      <c r="JK49" s="4">
        <v>5.08</v>
      </c>
      <c r="JL49" s="4">
        <v>4.45</v>
      </c>
      <c r="JM49" s="4">
        <v>5.0599999999999996</v>
      </c>
      <c r="JN49" s="4">
        <v>5.0599999999999996</v>
      </c>
      <c r="JO49" s="4">
        <v>5.0599999999999996</v>
      </c>
      <c r="JP49" s="4">
        <v>5.0599999999999996</v>
      </c>
      <c r="JQ49" s="4">
        <v>4.6100000000000003</v>
      </c>
      <c r="JR49" s="4">
        <v>4.66</v>
      </c>
      <c r="JS49" s="4">
        <v>5.2</v>
      </c>
      <c r="JT49" s="4">
        <v>5.01</v>
      </c>
      <c r="JU49" s="4">
        <v>6</v>
      </c>
      <c r="JV49" s="4">
        <v>6</v>
      </c>
      <c r="JW49" s="4">
        <v>6</v>
      </c>
      <c r="JX49" s="4">
        <v>5.93</v>
      </c>
      <c r="JY49" s="4">
        <v>4.8899999999999997</v>
      </c>
      <c r="JZ49" s="4">
        <v>5.88</v>
      </c>
      <c r="KA49" s="4">
        <v>4.82</v>
      </c>
      <c r="KB49" s="4">
        <v>4.72</v>
      </c>
      <c r="KC49" s="4">
        <v>4.72</v>
      </c>
      <c r="KD49" s="4">
        <v>4.72</v>
      </c>
      <c r="KE49" s="4">
        <v>4.72</v>
      </c>
      <c r="KF49" s="4">
        <v>5.62</v>
      </c>
      <c r="KG49" s="4">
        <v>4.53</v>
      </c>
      <c r="KH49" s="4">
        <v>4.38</v>
      </c>
      <c r="KI49" s="4">
        <v>4.24</v>
      </c>
      <c r="KJ49" s="4">
        <v>4.24</v>
      </c>
      <c r="KK49" s="4">
        <v>4.24</v>
      </c>
      <c r="KL49" s="4">
        <v>4.1399999999999997</v>
      </c>
      <c r="KM49" s="4">
        <v>4.0999999999999996</v>
      </c>
      <c r="KN49" s="4">
        <v>4.03</v>
      </c>
      <c r="KO49" s="4">
        <v>4.0199999999999996</v>
      </c>
      <c r="KP49" s="4">
        <v>3.84</v>
      </c>
      <c r="KQ49" s="4">
        <v>3.84</v>
      </c>
      <c r="KR49" s="4">
        <v>3.84</v>
      </c>
      <c r="KS49" s="4">
        <v>3.78</v>
      </c>
      <c r="KT49" s="4">
        <v>3.76</v>
      </c>
      <c r="KU49" s="4">
        <v>3.72</v>
      </c>
      <c r="KV49" s="4">
        <v>3.57</v>
      </c>
      <c r="KW49" s="4">
        <v>3.51</v>
      </c>
      <c r="KX49" s="4">
        <v>3.51</v>
      </c>
      <c r="KY49" s="4">
        <v>3.51</v>
      </c>
      <c r="KZ49" s="4">
        <v>3.35</v>
      </c>
      <c r="LA49" s="4">
        <v>3.29</v>
      </c>
      <c r="LB49" s="4">
        <v>3.15</v>
      </c>
      <c r="LC49" s="4">
        <v>2.74</v>
      </c>
      <c r="LD49" s="4">
        <v>2.6</v>
      </c>
      <c r="LE49" s="4">
        <v>2.6</v>
      </c>
      <c r="LF49" s="4">
        <v>2.6</v>
      </c>
      <c r="LG49" s="4">
        <v>2.39</v>
      </c>
      <c r="LH49" s="4">
        <v>2.7</v>
      </c>
      <c r="LI49" s="4">
        <v>2.64</v>
      </c>
      <c r="LJ49" s="4">
        <v>2.5</v>
      </c>
      <c r="LK49" s="4">
        <v>3.4</v>
      </c>
      <c r="LL49" s="4">
        <v>3.4</v>
      </c>
      <c r="LM49" s="4">
        <v>3.4</v>
      </c>
      <c r="LN49" s="4">
        <v>2.2000000000000002</v>
      </c>
      <c r="LO49" s="4">
        <v>2.09</v>
      </c>
      <c r="LP49" s="4">
        <v>1.96</v>
      </c>
      <c r="LQ49" s="4">
        <v>1.91</v>
      </c>
      <c r="LR49" s="4">
        <v>1.9</v>
      </c>
      <c r="LS49" s="4">
        <v>1.9</v>
      </c>
      <c r="LT49" s="4">
        <v>1.9</v>
      </c>
      <c r="LU49" s="4">
        <v>2.81</v>
      </c>
      <c r="LV49" s="4">
        <v>2.77</v>
      </c>
      <c r="LW49" s="4">
        <v>1.74</v>
      </c>
      <c r="LX49" s="4">
        <v>1.73</v>
      </c>
      <c r="LY49" s="4">
        <v>1.6</v>
      </c>
      <c r="LZ49" s="4">
        <v>1.6</v>
      </c>
      <c r="MA49" s="4">
        <v>1.6</v>
      </c>
      <c r="MB49" s="4">
        <v>1.56</v>
      </c>
      <c r="MC49" s="4">
        <v>1.5</v>
      </c>
      <c r="MD49" s="4">
        <v>1.39</v>
      </c>
      <c r="ME49" s="4">
        <v>1.1299999999999999</v>
      </c>
      <c r="MF49" s="4">
        <v>1.33</v>
      </c>
      <c r="MG49" s="4">
        <v>1.33</v>
      </c>
      <c r="MH49" s="4">
        <v>1.33</v>
      </c>
      <c r="MI49" s="4">
        <v>1.3</v>
      </c>
      <c r="MJ49" s="4">
        <v>1.3</v>
      </c>
      <c r="MK49" s="4">
        <v>0.85</v>
      </c>
      <c r="ML49" s="4">
        <v>1.03</v>
      </c>
      <c r="MM49" s="4">
        <v>1.29</v>
      </c>
      <c r="MN49" s="4">
        <v>1.29</v>
      </c>
      <c r="MO49" s="4">
        <v>1.29</v>
      </c>
      <c r="MP49" s="4">
        <v>2.25</v>
      </c>
      <c r="MQ49" s="4">
        <v>1.24</v>
      </c>
      <c r="MR49" s="4">
        <v>0.96</v>
      </c>
      <c r="MS49" s="4">
        <v>1.24</v>
      </c>
      <c r="MT49" s="4">
        <v>1.23</v>
      </c>
      <c r="MU49" s="4">
        <v>1.23</v>
      </c>
      <c r="MV49" s="4">
        <v>1.23</v>
      </c>
      <c r="MW49" s="4">
        <v>1.23</v>
      </c>
      <c r="MX49" s="4">
        <v>0.98</v>
      </c>
      <c r="MY49" s="4">
        <v>2.2200000000000002</v>
      </c>
      <c r="MZ49" s="4">
        <v>1.2</v>
      </c>
      <c r="NA49" s="4">
        <v>2.1800000000000002</v>
      </c>
      <c r="NB49" s="4">
        <v>2.1800000000000002</v>
      </c>
      <c r="NC49" s="4">
        <v>2.1800000000000002</v>
      </c>
      <c r="ND49" s="4">
        <v>1.1499999999999999</v>
      </c>
      <c r="NE49" s="4">
        <v>1.1299999999999999</v>
      </c>
      <c r="NF49" s="4">
        <v>0.92</v>
      </c>
      <c r="NG49" s="4">
        <v>0.95</v>
      </c>
      <c r="NH49" s="4">
        <v>0.96</v>
      </c>
      <c r="NI49" s="4">
        <v>0.96</v>
      </c>
      <c r="NJ49" s="4">
        <v>0.96</v>
      </c>
      <c r="NK49" s="4">
        <v>1.21</v>
      </c>
      <c r="NL49" s="4">
        <v>1.18</v>
      </c>
      <c r="NM49" s="4">
        <v>1.18</v>
      </c>
      <c r="NN49" s="4">
        <v>1.17</v>
      </c>
      <c r="NO49" s="4">
        <v>1.17</v>
      </c>
      <c r="NP49" s="4">
        <v>1.17</v>
      </c>
      <c r="NQ49" s="4">
        <v>1.17</v>
      </c>
      <c r="NR49" s="4">
        <v>1.1299999999999999</v>
      </c>
      <c r="NS49" s="4">
        <v>1.03</v>
      </c>
      <c r="NT49" s="4">
        <v>2</v>
      </c>
      <c r="NU49" s="4">
        <v>1</v>
      </c>
      <c r="NV49" s="4">
        <v>0.99</v>
      </c>
      <c r="NW49" s="4">
        <v>0.99</v>
      </c>
      <c r="NX49" s="4">
        <v>0.99</v>
      </c>
      <c r="NY49" s="4">
        <v>1</v>
      </c>
      <c r="NZ49" s="4">
        <v>0.99</v>
      </c>
      <c r="OA49" s="4">
        <v>0.99</v>
      </c>
      <c r="OB49" s="4">
        <v>0.97</v>
      </c>
      <c r="OC49" s="4">
        <v>0.97</v>
      </c>
      <c r="OD49" s="4">
        <v>0.97</v>
      </c>
      <c r="OE49" s="4">
        <v>0.97</v>
      </c>
      <c r="OF49" s="4">
        <v>0.99</v>
      </c>
      <c r="OG49" s="4">
        <v>0.99</v>
      </c>
    </row>
    <row r="50" spans="2:397" x14ac:dyDescent="0.25">
      <c r="B50" t="s">
        <v>146</v>
      </c>
      <c r="C50" s="10" t="s">
        <v>147</v>
      </c>
      <c r="D50" s="4">
        <v>0.66</v>
      </c>
      <c r="E50" s="4">
        <v>45.17</v>
      </c>
      <c r="F50" s="4">
        <v>0.45</v>
      </c>
      <c r="G50" s="4">
        <v>3.33</v>
      </c>
      <c r="H50" s="31">
        <v>-2.67</v>
      </c>
      <c r="I50" s="31">
        <v>-0.81372320896094053</v>
      </c>
      <c r="J50" s="31"/>
      <c r="K50" s="31"/>
      <c r="L50" s="31"/>
      <c r="M50" s="31"/>
      <c r="N50" s="31"/>
      <c r="O50" s="28"/>
      <c r="P50" s="28"/>
      <c r="R50" s="15"/>
      <c r="S50" s="4"/>
      <c r="T50" s="4"/>
      <c r="U50" s="4"/>
      <c r="V50" s="4"/>
      <c r="W50" s="4"/>
      <c r="X50" s="4"/>
      <c r="Y50" s="4"/>
      <c r="Z50" s="4"/>
      <c r="AA50" s="4"/>
      <c r="AB50" s="4"/>
      <c r="AC50" s="4"/>
      <c r="AF50" s="4" t="str">
        <f>_xll.BQL($B50,$B$24,$B$24:$C$34,"transpose=t, showdates=f, showheaders=f, showids=f","cols=366;rows=1")</f>
        <v>#N/A</v>
      </c>
      <c r="AG50" s="4" t="e">
        <v>#N/A</v>
      </c>
      <c r="AH50" s="4" t="e">
        <v>#N/A</v>
      </c>
      <c r="AI50" s="4" t="e">
        <v>#N/A</v>
      </c>
      <c r="AJ50" s="4" t="e">
        <v>#N/A</v>
      </c>
      <c r="AK50" s="4" t="e">
        <v>#N/A</v>
      </c>
      <c r="AL50" s="4" t="e">
        <v>#N/A</v>
      </c>
      <c r="AM50" s="4" t="e">
        <v>#N/A</v>
      </c>
      <c r="AN50" s="4" t="e">
        <v>#N/A</v>
      </c>
      <c r="AO50" s="4" t="e">
        <v>#N/A</v>
      </c>
      <c r="AP50" s="4" t="e">
        <v>#N/A</v>
      </c>
      <c r="AQ50" s="4" t="e">
        <v>#N/A</v>
      </c>
      <c r="AR50" s="4" t="e">
        <v>#N/A</v>
      </c>
      <c r="AS50" s="4" t="e">
        <v>#N/A</v>
      </c>
      <c r="AT50" s="4" t="e">
        <v>#N/A</v>
      </c>
      <c r="AU50" s="4" t="e">
        <v>#N/A</v>
      </c>
      <c r="AV50" s="4" t="e">
        <v>#N/A</v>
      </c>
      <c r="AW50" s="4" t="e">
        <v>#N/A</v>
      </c>
      <c r="AX50" s="4" t="e">
        <v>#N/A</v>
      </c>
      <c r="AY50" s="4" t="e">
        <v>#N/A</v>
      </c>
      <c r="AZ50" s="4" t="e">
        <v>#N/A</v>
      </c>
      <c r="BA50" s="4" t="e">
        <v>#N/A</v>
      </c>
      <c r="BB50" s="4" t="e">
        <v>#N/A</v>
      </c>
      <c r="BC50" s="4" t="e">
        <v>#N/A</v>
      </c>
      <c r="BD50" s="4" t="e">
        <v>#N/A</v>
      </c>
      <c r="BE50" s="4" t="e">
        <v>#N/A</v>
      </c>
      <c r="BF50" s="4" t="e">
        <v>#N/A</v>
      </c>
      <c r="BG50" s="4" t="e">
        <v>#N/A</v>
      </c>
      <c r="BH50" s="4" t="e">
        <v>#N/A</v>
      </c>
      <c r="BI50" s="4" t="e">
        <v>#N/A</v>
      </c>
      <c r="BJ50" s="4" t="e">
        <v>#N/A</v>
      </c>
      <c r="BK50" s="4" t="e">
        <v>#N/A</v>
      </c>
      <c r="BL50" s="4" t="e">
        <v>#N/A</v>
      </c>
      <c r="BM50" s="4" t="e">
        <v>#N/A</v>
      </c>
      <c r="BN50" s="4" t="e">
        <v>#N/A</v>
      </c>
      <c r="BO50" s="4" t="e">
        <v>#N/A</v>
      </c>
      <c r="BP50" s="4" t="e">
        <v>#N/A</v>
      </c>
      <c r="BQ50" s="4" t="e">
        <v>#N/A</v>
      </c>
      <c r="BR50" s="4" t="e">
        <v>#N/A</v>
      </c>
      <c r="BS50" s="4" t="e">
        <v>#N/A</v>
      </c>
      <c r="BT50" s="4" t="e">
        <v>#N/A</v>
      </c>
      <c r="BU50" s="4" t="e">
        <v>#N/A</v>
      </c>
      <c r="BV50" s="4" t="e">
        <v>#N/A</v>
      </c>
      <c r="BW50" s="4" t="e">
        <v>#N/A</v>
      </c>
      <c r="BX50" s="4" t="e">
        <v>#N/A</v>
      </c>
      <c r="BY50" s="4" t="e">
        <v>#N/A</v>
      </c>
      <c r="BZ50" s="4" t="e">
        <v>#N/A</v>
      </c>
      <c r="CA50" s="4" t="e">
        <v>#N/A</v>
      </c>
      <c r="CB50" s="4" t="e">
        <v>#N/A</v>
      </c>
      <c r="CC50" s="4" t="e">
        <v>#N/A</v>
      </c>
      <c r="CD50" s="4" t="e">
        <v>#N/A</v>
      </c>
      <c r="CE50" s="4" t="e">
        <v>#N/A</v>
      </c>
      <c r="CF50" s="4" t="e">
        <v>#N/A</v>
      </c>
      <c r="CG50" s="4" t="e">
        <v>#N/A</v>
      </c>
      <c r="CH50" s="4" t="e">
        <v>#N/A</v>
      </c>
      <c r="CI50" s="4" t="e">
        <v>#N/A</v>
      </c>
      <c r="CJ50" s="4" t="e">
        <v>#N/A</v>
      </c>
      <c r="CK50" s="4" t="e">
        <v>#N/A</v>
      </c>
      <c r="CL50" s="4" t="e">
        <v>#N/A</v>
      </c>
      <c r="CM50" s="4" t="e">
        <v>#N/A</v>
      </c>
      <c r="CN50" s="4" t="e">
        <v>#N/A</v>
      </c>
      <c r="CO50" s="4" t="e">
        <v>#N/A</v>
      </c>
      <c r="CP50" s="4" t="e">
        <v>#N/A</v>
      </c>
      <c r="CQ50" s="4" t="e">
        <v>#N/A</v>
      </c>
      <c r="CR50" s="4" t="e">
        <v>#N/A</v>
      </c>
      <c r="CS50" s="4" t="e">
        <v>#N/A</v>
      </c>
      <c r="CT50" s="4" t="e">
        <v>#N/A</v>
      </c>
      <c r="CU50" s="4" t="e">
        <v>#N/A</v>
      </c>
      <c r="CV50" s="4" t="e">
        <v>#N/A</v>
      </c>
      <c r="CW50" s="4" t="e">
        <v>#N/A</v>
      </c>
      <c r="CX50" s="4" t="e">
        <v>#N/A</v>
      </c>
      <c r="CY50" s="4" t="e">
        <v>#N/A</v>
      </c>
      <c r="CZ50" s="4" t="e">
        <v>#N/A</v>
      </c>
      <c r="DA50" s="4" t="e">
        <v>#N/A</v>
      </c>
      <c r="DB50" s="4" t="e">
        <v>#N/A</v>
      </c>
      <c r="DC50" s="4" t="e">
        <v>#N/A</v>
      </c>
      <c r="DD50" s="4" t="e">
        <v>#N/A</v>
      </c>
      <c r="DE50" s="4" t="e">
        <v>#N/A</v>
      </c>
      <c r="DF50" s="4" t="e">
        <v>#N/A</v>
      </c>
      <c r="DG50" s="4" t="e">
        <v>#N/A</v>
      </c>
      <c r="DH50" s="4" t="e">
        <v>#N/A</v>
      </c>
      <c r="DI50" s="4" t="e">
        <v>#N/A</v>
      </c>
      <c r="DJ50" s="4" t="e">
        <v>#N/A</v>
      </c>
      <c r="DK50" s="4" t="e">
        <v>#N/A</v>
      </c>
      <c r="DL50" s="4" t="e">
        <v>#N/A</v>
      </c>
      <c r="DM50" s="4" t="e">
        <v>#N/A</v>
      </c>
      <c r="DN50" s="4" t="e">
        <v>#N/A</v>
      </c>
      <c r="DO50" s="4" t="e">
        <v>#N/A</v>
      </c>
      <c r="DP50" s="4" t="e">
        <v>#N/A</v>
      </c>
      <c r="DQ50" s="4" t="e">
        <v>#N/A</v>
      </c>
      <c r="DR50" s="4" t="e">
        <v>#N/A</v>
      </c>
      <c r="DS50" s="4" t="e">
        <v>#N/A</v>
      </c>
      <c r="DT50" s="4" t="e">
        <v>#N/A</v>
      </c>
      <c r="DU50" s="4" t="e">
        <v>#N/A</v>
      </c>
      <c r="DV50" s="4" t="e">
        <v>#N/A</v>
      </c>
      <c r="DW50" s="4" t="e">
        <v>#N/A</v>
      </c>
      <c r="DX50" s="4" t="e">
        <v>#N/A</v>
      </c>
      <c r="DY50" s="4" t="e">
        <v>#N/A</v>
      </c>
      <c r="DZ50" s="4" t="e">
        <v>#N/A</v>
      </c>
      <c r="EA50" s="4">
        <v>10.130000000000001</v>
      </c>
      <c r="EB50" s="4">
        <v>10.31</v>
      </c>
      <c r="EC50" s="4">
        <v>45.17</v>
      </c>
      <c r="ED50" s="4">
        <v>25.99</v>
      </c>
      <c r="EE50" s="4">
        <v>25.99</v>
      </c>
      <c r="EF50" s="4">
        <v>25.99</v>
      </c>
      <c r="EG50" s="4">
        <v>7.84</v>
      </c>
      <c r="EH50" s="4">
        <v>10.6</v>
      </c>
      <c r="EI50" s="4">
        <v>7.34</v>
      </c>
      <c r="EJ50" s="4">
        <v>6.08</v>
      </c>
      <c r="EK50" s="4">
        <v>4.87</v>
      </c>
      <c r="EL50" s="4">
        <v>4.87</v>
      </c>
      <c r="EM50" s="4">
        <v>4.87</v>
      </c>
      <c r="EN50" s="4">
        <v>2.33</v>
      </c>
      <c r="EO50" s="4">
        <v>1.59</v>
      </c>
      <c r="EP50" s="4">
        <v>1.44</v>
      </c>
      <c r="EQ50" s="4">
        <v>0.96</v>
      </c>
      <c r="ER50" s="4">
        <v>0.62</v>
      </c>
      <c r="ES50" s="4">
        <v>0.62</v>
      </c>
      <c r="ET50" s="4">
        <v>0.62</v>
      </c>
      <c r="EU50" s="4">
        <v>0.63</v>
      </c>
      <c r="EV50" s="4">
        <v>0.63</v>
      </c>
      <c r="EW50" s="4">
        <v>0.6</v>
      </c>
      <c r="EX50" s="4">
        <v>0.63</v>
      </c>
      <c r="EY50" s="4">
        <v>0.56000000000000005</v>
      </c>
      <c r="EZ50" s="4">
        <v>0.56000000000000005</v>
      </c>
      <c r="FA50" s="4">
        <v>0.56000000000000005</v>
      </c>
      <c r="FB50" s="4">
        <v>0.56000000000000005</v>
      </c>
      <c r="FC50" s="4">
        <v>0.46</v>
      </c>
      <c r="FD50" s="4">
        <v>0.46</v>
      </c>
      <c r="FE50" s="4">
        <v>0.45</v>
      </c>
      <c r="FF50" s="4">
        <v>0.57999999999999996</v>
      </c>
      <c r="FG50" s="4">
        <v>0.57999999999999996</v>
      </c>
      <c r="FH50" s="4">
        <v>0.57999999999999996</v>
      </c>
      <c r="FI50" s="4">
        <v>0.48</v>
      </c>
      <c r="FJ50" s="4">
        <v>0.47</v>
      </c>
      <c r="FK50" s="4">
        <v>0.47</v>
      </c>
      <c r="FL50" s="4">
        <v>0.47</v>
      </c>
      <c r="FM50" s="4">
        <v>1.75</v>
      </c>
      <c r="FN50" s="4">
        <v>1.75</v>
      </c>
      <c r="FO50" s="4">
        <v>1.75</v>
      </c>
      <c r="FP50" s="4">
        <v>2.57</v>
      </c>
      <c r="FQ50" s="4">
        <v>2.82</v>
      </c>
      <c r="FR50" s="4">
        <v>2.4500000000000002</v>
      </c>
      <c r="FS50" s="4">
        <v>2.41</v>
      </c>
      <c r="FT50" s="4">
        <v>2.23</v>
      </c>
      <c r="FU50" s="4">
        <v>2.23</v>
      </c>
      <c r="FV50" s="4">
        <v>2.23</v>
      </c>
      <c r="FW50" s="4">
        <v>1.71</v>
      </c>
      <c r="FX50" s="4">
        <v>1.77</v>
      </c>
      <c r="FY50" s="4">
        <v>1.2</v>
      </c>
      <c r="FZ50" s="4">
        <v>1.42</v>
      </c>
      <c r="GA50" s="4">
        <v>1.45</v>
      </c>
      <c r="GB50" s="4">
        <v>1.45</v>
      </c>
      <c r="GC50" s="4">
        <v>1.45</v>
      </c>
      <c r="GD50" s="4">
        <v>1.54</v>
      </c>
      <c r="GE50" s="4">
        <v>1.75</v>
      </c>
      <c r="GF50" s="4">
        <v>1.99</v>
      </c>
      <c r="GG50" s="4">
        <v>1.8</v>
      </c>
      <c r="GH50" s="4">
        <v>1.55</v>
      </c>
      <c r="GI50" s="4">
        <v>1.55</v>
      </c>
      <c r="GJ50" s="4">
        <v>1.55</v>
      </c>
      <c r="GK50" s="4">
        <v>1.74</v>
      </c>
      <c r="GL50" s="4">
        <v>1.69</v>
      </c>
      <c r="GM50" s="4">
        <v>1.44</v>
      </c>
      <c r="GN50" s="4">
        <v>1.5</v>
      </c>
      <c r="GO50" s="4">
        <v>1.52</v>
      </c>
      <c r="GP50" s="4">
        <v>1.52</v>
      </c>
      <c r="GQ50" s="4">
        <v>1.52</v>
      </c>
      <c r="GR50" s="4">
        <v>1.67</v>
      </c>
      <c r="GS50" s="4">
        <v>1.85</v>
      </c>
      <c r="GT50" s="4">
        <v>1.86</v>
      </c>
      <c r="GU50" s="4">
        <v>1.8</v>
      </c>
      <c r="GV50" s="4">
        <v>2.02</v>
      </c>
      <c r="GW50" s="4">
        <v>2.02</v>
      </c>
      <c r="GX50" s="4">
        <v>2.02</v>
      </c>
      <c r="GY50" s="4">
        <v>1.86</v>
      </c>
      <c r="GZ50" s="4">
        <v>1.82</v>
      </c>
      <c r="HA50" s="4">
        <v>2.09</v>
      </c>
      <c r="HB50" s="4">
        <v>2.15</v>
      </c>
      <c r="HC50" s="4">
        <v>2.25</v>
      </c>
      <c r="HD50" s="4">
        <v>2.25</v>
      </c>
      <c r="HE50" s="4">
        <v>2.25</v>
      </c>
      <c r="HF50" s="4">
        <v>2.25</v>
      </c>
      <c r="HG50" s="4">
        <v>3.31</v>
      </c>
      <c r="HH50" s="4">
        <v>2.33</v>
      </c>
      <c r="HI50" s="4">
        <v>3.64</v>
      </c>
      <c r="HJ50" s="4">
        <v>2.63</v>
      </c>
      <c r="HK50" s="4">
        <v>2.63</v>
      </c>
      <c r="HL50" s="4">
        <v>2.63</v>
      </c>
      <c r="HM50" s="4">
        <v>2.3199999999999998</v>
      </c>
      <c r="HN50" s="4">
        <v>3.7</v>
      </c>
      <c r="HO50" s="4">
        <v>2.67</v>
      </c>
      <c r="HP50" s="4">
        <v>2.67</v>
      </c>
      <c r="HQ50" s="4">
        <v>2.66</v>
      </c>
      <c r="HR50" s="4">
        <v>2.66</v>
      </c>
      <c r="HS50" s="4">
        <v>2.66</v>
      </c>
      <c r="HT50" s="4">
        <v>2.36</v>
      </c>
      <c r="HU50" s="4">
        <v>2.58</v>
      </c>
      <c r="HV50" s="4">
        <v>1.64</v>
      </c>
      <c r="HW50" s="4">
        <v>2.98</v>
      </c>
      <c r="HX50" s="4">
        <v>2.62</v>
      </c>
      <c r="HY50" s="4">
        <v>2.62</v>
      </c>
      <c r="HZ50" s="4">
        <v>2.62</v>
      </c>
      <c r="IA50" s="4">
        <v>2.96</v>
      </c>
      <c r="IB50" s="4">
        <v>2.94</v>
      </c>
      <c r="IC50" s="4">
        <v>1.9</v>
      </c>
      <c r="ID50" s="4">
        <v>2.14</v>
      </c>
      <c r="IE50" s="4">
        <v>3.26</v>
      </c>
      <c r="IF50" s="4">
        <v>3.26</v>
      </c>
      <c r="IG50" s="4">
        <v>3.26</v>
      </c>
      <c r="IH50" s="4">
        <v>4</v>
      </c>
      <c r="II50" s="4">
        <v>4.83</v>
      </c>
      <c r="IJ50" s="4">
        <v>7.23</v>
      </c>
      <c r="IK50" s="4">
        <v>7.97</v>
      </c>
      <c r="IL50" s="4">
        <v>9.34</v>
      </c>
      <c r="IM50" s="4">
        <v>9.34</v>
      </c>
      <c r="IN50" s="4">
        <v>9.34</v>
      </c>
      <c r="IO50" s="4">
        <v>9.36</v>
      </c>
      <c r="IP50" s="4">
        <v>9.36</v>
      </c>
      <c r="IQ50" s="4">
        <v>10.96</v>
      </c>
      <c r="IR50" s="4">
        <v>13.24</v>
      </c>
      <c r="IS50" s="4">
        <v>13.42</v>
      </c>
      <c r="IT50" s="4">
        <v>13.42</v>
      </c>
      <c r="IU50" s="4">
        <v>13.42</v>
      </c>
      <c r="IV50" s="4">
        <v>14.72</v>
      </c>
      <c r="IW50" s="4">
        <v>15.07</v>
      </c>
      <c r="IX50" s="4">
        <v>19.39</v>
      </c>
      <c r="IY50" s="4">
        <v>23.09</v>
      </c>
      <c r="IZ50" s="4">
        <v>24.93</v>
      </c>
      <c r="JA50" s="4">
        <v>24.93</v>
      </c>
      <c r="JB50" s="4">
        <v>24.93</v>
      </c>
      <c r="JC50" s="4">
        <v>27.29</v>
      </c>
      <c r="JD50" s="4">
        <v>27.42</v>
      </c>
      <c r="JE50" s="4">
        <v>28.41</v>
      </c>
      <c r="JF50" s="4">
        <v>29.19</v>
      </c>
      <c r="JG50" s="4">
        <v>35.17</v>
      </c>
      <c r="JH50" s="4">
        <v>35.17</v>
      </c>
      <c r="JI50" s="4">
        <v>35.17</v>
      </c>
      <c r="JJ50" s="4">
        <v>33.53</v>
      </c>
      <c r="JK50" s="4">
        <v>31.21</v>
      </c>
      <c r="JL50" s="4">
        <v>31.33</v>
      </c>
      <c r="JM50" s="4">
        <v>30.24</v>
      </c>
      <c r="JN50" s="4">
        <v>30.24</v>
      </c>
      <c r="JO50" s="4">
        <v>30.24</v>
      </c>
      <c r="JP50" s="4">
        <v>30.24</v>
      </c>
      <c r="JQ50" s="4">
        <v>27</v>
      </c>
      <c r="JR50" s="4">
        <v>26.01</v>
      </c>
      <c r="JS50" s="4">
        <v>26.29</v>
      </c>
      <c r="JT50" s="4">
        <v>20.76</v>
      </c>
      <c r="JU50" s="4">
        <v>21.79</v>
      </c>
      <c r="JV50" s="4">
        <v>21.79</v>
      </c>
      <c r="JW50" s="4">
        <v>21.79</v>
      </c>
      <c r="JX50" s="4">
        <v>25.08</v>
      </c>
      <c r="JY50" s="4">
        <v>23.55</v>
      </c>
      <c r="JZ50" s="4">
        <v>24.2</v>
      </c>
      <c r="KA50" s="4">
        <v>23.78</v>
      </c>
      <c r="KB50" s="4">
        <v>24.46</v>
      </c>
      <c r="KC50" s="4">
        <v>24.46</v>
      </c>
      <c r="KD50" s="4">
        <v>24.46</v>
      </c>
      <c r="KE50" s="4">
        <v>24.46</v>
      </c>
      <c r="KF50" s="4">
        <v>16.23</v>
      </c>
      <c r="KG50" s="4">
        <v>22.1</v>
      </c>
      <c r="KH50" s="4">
        <v>22.78</v>
      </c>
      <c r="KI50" s="4">
        <v>22.62</v>
      </c>
      <c r="KJ50" s="4">
        <v>22.62</v>
      </c>
      <c r="KK50" s="4">
        <v>22.62</v>
      </c>
      <c r="KL50" s="4">
        <v>21.96</v>
      </c>
      <c r="KM50" s="4">
        <v>20.73</v>
      </c>
      <c r="KN50" s="4">
        <v>20.45</v>
      </c>
      <c r="KO50" s="4">
        <v>21.28</v>
      </c>
      <c r="KP50" s="4">
        <v>21.04</v>
      </c>
      <c r="KQ50" s="4">
        <v>21.04</v>
      </c>
      <c r="KR50" s="4">
        <v>21.04</v>
      </c>
      <c r="KS50" s="4">
        <v>18.09</v>
      </c>
      <c r="KT50" s="4">
        <v>20.99</v>
      </c>
      <c r="KU50" s="4">
        <v>19.82</v>
      </c>
      <c r="KV50" s="4">
        <v>20.53</v>
      </c>
      <c r="KW50" s="4">
        <v>16.420000000000002</v>
      </c>
      <c r="KX50" s="4">
        <v>16.420000000000002</v>
      </c>
      <c r="KY50" s="4">
        <v>16.420000000000002</v>
      </c>
      <c r="KZ50" s="4">
        <v>19.02</v>
      </c>
      <c r="LA50" s="4">
        <v>17.62</v>
      </c>
      <c r="LB50" s="4">
        <v>17.48</v>
      </c>
      <c r="LC50" s="4">
        <v>16.100000000000001</v>
      </c>
      <c r="LD50" s="4">
        <v>14.41</v>
      </c>
      <c r="LE50" s="4">
        <v>14.41</v>
      </c>
      <c r="LF50" s="4">
        <v>14.41</v>
      </c>
      <c r="LG50" s="4">
        <v>12.15</v>
      </c>
      <c r="LH50" s="4">
        <v>12.06</v>
      </c>
      <c r="LI50" s="4">
        <v>11.1</v>
      </c>
      <c r="LJ50" s="4">
        <v>10.31</v>
      </c>
      <c r="LK50" s="4">
        <v>8.81</v>
      </c>
      <c r="LL50" s="4">
        <v>8.81</v>
      </c>
      <c r="LM50" s="4">
        <v>8.81</v>
      </c>
      <c r="LN50" s="4">
        <v>9.06</v>
      </c>
      <c r="LO50" s="4">
        <v>7.4</v>
      </c>
      <c r="LP50" s="4">
        <v>7.13</v>
      </c>
      <c r="LQ50" s="4">
        <v>6.9</v>
      </c>
      <c r="LR50" s="4">
        <v>6.74</v>
      </c>
      <c r="LS50" s="4">
        <v>6.74</v>
      </c>
      <c r="LT50" s="4">
        <v>6.74</v>
      </c>
      <c r="LU50" s="4">
        <v>7.57</v>
      </c>
      <c r="LV50" s="4">
        <v>6.27</v>
      </c>
      <c r="LW50" s="4">
        <v>7.07</v>
      </c>
      <c r="LX50" s="4">
        <v>5.84</v>
      </c>
      <c r="LY50" s="4">
        <v>5.53</v>
      </c>
      <c r="LZ50" s="4">
        <v>5.53</v>
      </c>
      <c r="MA50" s="4">
        <v>5.53</v>
      </c>
      <c r="MB50" s="4">
        <v>5.39</v>
      </c>
      <c r="MC50" s="4">
        <v>5</v>
      </c>
      <c r="MD50" s="4">
        <v>4.5</v>
      </c>
      <c r="ME50" s="4">
        <v>4.2300000000000004</v>
      </c>
      <c r="MF50" s="4">
        <v>3.99</v>
      </c>
      <c r="MG50" s="4">
        <v>3.99</v>
      </c>
      <c r="MH50" s="4">
        <v>3.99</v>
      </c>
      <c r="MI50" s="4">
        <v>3.83</v>
      </c>
      <c r="MJ50" s="4">
        <v>3.83</v>
      </c>
      <c r="MK50" s="4">
        <v>1.95</v>
      </c>
      <c r="ML50" s="4">
        <v>3.48</v>
      </c>
      <c r="MM50" s="4">
        <v>3.41</v>
      </c>
      <c r="MN50" s="4">
        <v>3.41</v>
      </c>
      <c r="MO50" s="4">
        <v>3.41</v>
      </c>
      <c r="MP50" s="4">
        <v>4.12</v>
      </c>
      <c r="MQ50" s="4">
        <v>4</v>
      </c>
      <c r="MR50" s="4">
        <v>2.7</v>
      </c>
      <c r="MS50" s="4">
        <v>2.52</v>
      </c>
      <c r="MT50" s="4">
        <v>3.33</v>
      </c>
      <c r="MU50" s="4">
        <v>3.33</v>
      </c>
      <c r="MV50" s="4">
        <v>3.33</v>
      </c>
      <c r="MW50" s="4">
        <v>2.12</v>
      </c>
      <c r="MX50" s="4">
        <v>2</v>
      </c>
      <c r="MY50" s="4">
        <v>1.95</v>
      </c>
      <c r="MZ50" s="4">
        <v>1.93</v>
      </c>
      <c r="NA50" s="4">
        <v>1.74</v>
      </c>
      <c r="NB50" s="4">
        <v>1.74</v>
      </c>
      <c r="NC50" s="4">
        <v>1.74</v>
      </c>
      <c r="ND50" s="4">
        <v>1.87</v>
      </c>
      <c r="NE50" s="4">
        <v>2.41</v>
      </c>
      <c r="NF50" s="4">
        <v>3.28</v>
      </c>
      <c r="NG50" s="4">
        <v>3.05</v>
      </c>
      <c r="NH50" s="4">
        <v>3.73</v>
      </c>
      <c r="NI50" s="4">
        <v>3.73</v>
      </c>
      <c r="NJ50" s="4">
        <v>3.73</v>
      </c>
      <c r="NK50" s="4">
        <v>2.4300000000000002</v>
      </c>
      <c r="NL50" s="4">
        <v>2.27</v>
      </c>
      <c r="NM50" s="4">
        <v>1.91</v>
      </c>
      <c r="NN50" s="4">
        <v>1.69</v>
      </c>
      <c r="NO50" s="4">
        <v>1.52</v>
      </c>
      <c r="NP50" s="4">
        <v>1.52</v>
      </c>
      <c r="NQ50" s="4">
        <v>1.52</v>
      </c>
      <c r="NR50" s="4">
        <v>1.32</v>
      </c>
      <c r="NS50" s="4">
        <v>1.17</v>
      </c>
      <c r="NT50" s="4">
        <v>1.05</v>
      </c>
      <c r="NU50" s="4">
        <v>1</v>
      </c>
      <c r="NV50" s="4">
        <v>0.89</v>
      </c>
      <c r="NW50" s="4">
        <v>0.89</v>
      </c>
      <c r="NX50" s="4">
        <v>0.89</v>
      </c>
      <c r="NY50" s="4">
        <v>0.82</v>
      </c>
      <c r="NZ50" s="4">
        <v>0.68</v>
      </c>
      <c r="OA50" s="4">
        <v>0.76</v>
      </c>
      <c r="OB50" s="4">
        <v>0.67</v>
      </c>
      <c r="OC50" s="4">
        <v>0.76</v>
      </c>
      <c r="OD50" s="4">
        <v>0.76</v>
      </c>
      <c r="OE50" s="4">
        <v>0.76</v>
      </c>
      <c r="OF50" s="4">
        <v>0.65</v>
      </c>
      <c r="OG50" s="4">
        <v>0.66</v>
      </c>
    </row>
    <row r="51" spans="2:397" x14ac:dyDescent="0.25">
      <c r="B51" t="s">
        <v>148</v>
      </c>
      <c r="C51" s="10" t="s">
        <v>149</v>
      </c>
      <c r="D51" s="4">
        <v>0.3</v>
      </c>
      <c r="E51" s="4">
        <v>0.38</v>
      </c>
      <c r="F51" s="4">
        <v>0.3</v>
      </c>
      <c r="G51" s="4">
        <v>0.3</v>
      </c>
      <c r="H51" s="31">
        <v>0</v>
      </c>
      <c r="I51" s="31">
        <v>-0.11752690265247205</v>
      </c>
      <c r="J51" s="31"/>
      <c r="K51" s="31"/>
      <c r="L51" s="31"/>
      <c r="M51" s="31"/>
      <c r="N51" s="31"/>
      <c r="O51" s="28"/>
      <c r="P51" s="28"/>
      <c r="Q51" s="5"/>
      <c r="R51" s="15"/>
      <c r="S51" s="4"/>
      <c r="T51" s="4"/>
      <c r="U51" s="4"/>
      <c r="V51" s="4"/>
      <c r="W51" s="4"/>
      <c r="X51" s="4"/>
      <c r="Y51" s="4"/>
      <c r="Z51" s="4"/>
      <c r="AA51" s="4"/>
      <c r="AB51" s="4"/>
      <c r="AC51" s="4"/>
      <c r="AF51" s="4">
        <f>_xll.BQL($B51,$B$24,$B$24:$C$34,"transpose=t, showdates=f, showheaders=f, showids=f","cols=366;rows=1")</f>
        <v>0.3</v>
      </c>
      <c r="AG51" s="4">
        <v>0.3</v>
      </c>
      <c r="AH51" s="4">
        <v>0.3</v>
      </c>
      <c r="AI51" s="4">
        <v>0.3</v>
      </c>
      <c r="AJ51" s="4">
        <v>0.3</v>
      </c>
      <c r="AK51" s="4">
        <v>0.3</v>
      </c>
      <c r="AL51" s="4">
        <v>0.3</v>
      </c>
      <c r="AM51" s="4">
        <v>0.3</v>
      </c>
      <c r="AN51" s="4">
        <v>0.3</v>
      </c>
      <c r="AO51" s="4">
        <v>0.3</v>
      </c>
      <c r="AP51" s="4">
        <v>0.3</v>
      </c>
      <c r="AQ51" s="4">
        <v>0.3</v>
      </c>
      <c r="AR51" s="4">
        <v>0.3</v>
      </c>
      <c r="AS51" s="4">
        <v>0.3</v>
      </c>
      <c r="AT51" s="4">
        <v>0.3</v>
      </c>
      <c r="AU51" s="4">
        <v>0.3</v>
      </c>
      <c r="AV51" s="4">
        <v>0.3</v>
      </c>
      <c r="AW51" s="4">
        <v>0.3</v>
      </c>
      <c r="AX51" s="4">
        <v>0.3</v>
      </c>
      <c r="AY51" s="4">
        <v>0.3</v>
      </c>
      <c r="AZ51" s="4">
        <v>0.3</v>
      </c>
      <c r="BA51" s="4">
        <v>0.3</v>
      </c>
      <c r="BB51" s="4">
        <v>0.38</v>
      </c>
      <c r="BC51" s="4">
        <v>0.38</v>
      </c>
      <c r="BD51" s="4">
        <v>0.3</v>
      </c>
      <c r="BE51" s="4">
        <v>0.3</v>
      </c>
      <c r="BF51" s="4">
        <v>0.3</v>
      </c>
      <c r="BG51" s="4">
        <v>0.3</v>
      </c>
      <c r="BH51" s="4">
        <v>0.3</v>
      </c>
      <c r="BI51" s="4">
        <v>0.3</v>
      </c>
      <c r="BJ51" s="4">
        <v>0.3</v>
      </c>
      <c r="BK51" s="4">
        <v>0.3</v>
      </c>
      <c r="BL51" s="4">
        <v>0.3</v>
      </c>
      <c r="BM51" s="4">
        <v>0.3</v>
      </c>
      <c r="BN51" s="4">
        <v>0.3</v>
      </c>
      <c r="BO51" s="4">
        <v>0.3</v>
      </c>
      <c r="BP51" s="4">
        <v>0.3</v>
      </c>
      <c r="BQ51" s="4">
        <v>0.3</v>
      </c>
      <c r="BR51" s="4">
        <v>0.3</v>
      </c>
      <c r="BS51" s="4">
        <v>0.3</v>
      </c>
      <c r="BT51" s="4">
        <v>0.3</v>
      </c>
      <c r="BU51" s="4">
        <v>0.3</v>
      </c>
      <c r="BV51" s="4">
        <v>0.3</v>
      </c>
      <c r="BW51" s="4">
        <v>0.3</v>
      </c>
      <c r="BX51" s="4">
        <v>0.3</v>
      </c>
      <c r="BY51" s="4">
        <v>0.3</v>
      </c>
      <c r="BZ51" s="4">
        <v>0.3</v>
      </c>
      <c r="CA51" s="4">
        <v>0.3</v>
      </c>
      <c r="CB51" s="4">
        <v>0.3</v>
      </c>
      <c r="CC51" s="4">
        <v>0.3</v>
      </c>
      <c r="CD51" s="4">
        <v>0.3</v>
      </c>
      <c r="CE51" s="4">
        <v>0.3</v>
      </c>
      <c r="CF51" s="4">
        <v>0.3</v>
      </c>
      <c r="CG51" s="4">
        <v>0.3</v>
      </c>
      <c r="CH51" s="4">
        <v>0.3</v>
      </c>
      <c r="CI51" s="4">
        <v>0.3</v>
      </c>
      <c r="CJ51" s="4">
        <v>0.3</v>
      </c>
      <c r="CK51" s="4">
        <v>0.3</v>
      </c>
      <c r="CL51" s="4">
        <v>0.3</v>
      </c>
      <c r="CM51" s="4">
        <v>0.3</v>
      </c>
      <c r="CN51" s="4">
        <v>0.3</v>
      </c>
      <c r="CO51" s="4">
        <v>0.3</v>
      </c>
      <c r="CP51" s="4">
        <v>0.3</v>
      </c>
      <c r="CQ51" s="4">
        <v>0.3</v>
      </c>
      <c r="CR51" s="4">
        <v>0.3</v>
      </c>
      <c r="CS51" s="4">
        <v>0.3</v>
      </c>
      <c r="CT51" s="4">
        <v>0.3</v>
      </c>
      <c r="CU51" s="4">
        <v>0.3</v>
      </c>
      <c r="CV51" s="4">
        <v>0.3</v>
      </c>
      <c r="CW51" s="4">
        <v>0.3</v>
      </c>
      <c r="CX51" s="4">
        <v>0.3</v>
      </c>
      <c r="CY51" s="4">
        <v>0.3</v>
      </c>
      <c r="CZ51" s="4">
        <v>0.3</v>
      </c>
      <c r="DA51" s="4">
        <v>0.3</v>
      </c>
      <c r="DB51" s="4">
        <v>0.3</v>
      </c>
      <c r="DC51" s="4">
        <v>0.3</v>
      </c>
      <c r="DD51" s="4">
        <v>0.3</v>
      </c>
      <c r="DE51" s="4">
        <v>0.3</v>
      </c>
      <c r="DF51" s="4">
        <v>0.3</v>
      </c>
      <c r="DG51" s="4">
        <v>0.3</v>
      </c>
      <c r="DH51" s="4">
        <v>0.3</v>
      </c>
      <c r="DI51" s="4">
        <v>0.3</v>
      </c>
      <c r="DJ51" s="4">
        <v>0.3</v>
      </c>
      <c r="DK51" s="4">
        <v>0.3</v>
      </c>
      <c r="DL51" s="4">
        <v>0.38</v>
      </c>
      <c r="DM51" s="4">
        <v>0.3</v>
      </c>
      <c r="DN51" s="4">
        <v>0.3</v>
      </c>
      <c r="DO51" s="4">
        <v>0.3</v>
      </c>
      <c r="DP51" s="4">
        <v>0.3</v>
      </c>
      <c r="DQ51" s="4">
        <v>0.3</v>
      </c>
      <c r="DR51" s="4">
        <v>0.3</v>
      </c>
      <c r="DS51" s="4">
        <v>0.3</v>
      </c>
      <c r="DT51" s="4">
        <v>0.3</v>
      </c>
      <c r="DU51" s="4">
        <v>0.3</v>
      </c>
      <c r="DV51" s="4">
        <v>0.3</v>
      </c>
      <c r="DW51" s="4">
        <v>0.3</v>
      </c>
      <c r="DX51" s="4">
        <v>0.3</v>
      </c>
      <c r="DY51" s="4">
        <v>0.3</v>
      </c>
      <c r="DZ51" s="4">
        <v>0.3</v>
      </c>
      <c r="EA51" s="4">
        <v>0.3</v>
      </c>
      <c r="EB51" s="4">
        <v>0.3</v>
      </c>
      <c r="EC51" s="4">
        <v>0.3</v>
      </c>
      <c r="ED51" s="4">
        <v>0.3</v>
      </c>
      <c r="EE51" s="4">
        <v>0.3</v>
      </c>
      <c r="EF51" s="4">
        <v>0.3</v>
      </c>
      <c r="EG51" s="4">
        <v>0.3</v>
      </c>
      <c r="EH51" s="4">
        <v>0.3</v>
      </c>
      <c r="EI51" s="4">
        <v>0.3</v>
      </c>
      <c r="EJ51" s="4">
        <v>0.3</v>
      </c>
      <c r="EK51" s="4">
        <v>0.3</v>
      </c>
      <c r="EL51" s="4">
        <v>0.3</v>
      </c>
      <c r="EM51" s="4">
        <v>0.3</v>
      </c>
      <c r="EN51" s="4">
        <v>0.3</v>
      </c>
      <c r="EO51" s="4">
        <v>0.3</v>
      </c>
      <c r="EP51" s="4">
        <v>0.3</v>
      </c>
      <c r="EQ51" s="4">
        <v>0.3</v>
      </c>
      <c r="ER51" s="4">
        <v>0.3</v>
      </c>
      <c r="ES51" s="4">
        <v>0.3</v>
      </c>
      <c r="ET51" s="4">
        <v>0.3</v>
      </c>
      <c r="EU51" s="4">
        <v>0.3</v>
      </c>
      <c r="EV51" s="4">
        <v>0.3</v>
      </c>
      <c r="EW51" s="4">
        <v>0.3</v>
      </c>
      <c r="EX51" s="4">
        <v>0.3</v>
      </c>
      <c r="EY51" s="4">
        <v>0.3</v>
      </c>
      <c r="EZ51" s="4">
        <v>0.3</v>
      </c>
      <c r="FA51" s="4">
        <v>0.3</v>
      </c>
      <c r="FB51" s="4">
        <v>0.3</v>
      </c>
      <c r="FC51" s="4">
        <v>0.38</v>
      </c>
      <c r="FD51" s="4">
        <v>0.3</v>
      </c>
      <c r="FE51" s="4">
        <v>0.3</v>
      </c>
      <c r="FF51" s="4">
        <v>0.3</v>
      </c>
      <c r="FG51" s="4">
        <v>0.3</v>
      </c>
      <c r="FH51" s="4">
        <v>0.3</v>
      </c>
      <c r="FI51" s="4">
        <v>0.3</v>
      </c>
      <c r="FJ51" s="4">
        <v>0.3</v>
      </c>
      <c r="FK51" s="4">
        <v>0.3</v>
      </c>
      <c r="FL51" s="4">
        <v>0.3</v>
      </c>
      <c r="FM51" s="4">
        <v>0.3</v>
      </c>
      <c r="FN51" s="4">
        <v>0.3</v>
      </c>
      <c r="FO51" s="4">
        <v>0.3</v>
      </c>
      <c r="FP51" s="4">
        <v>0.3</v>
      </c>
      <c r="FQ51" s="4">
        <v>0.3</v>
      </c>
      <c r="FR51" s="4">
        <v>0.3</v>
      </c>
      <c r="FS51" s="4">
        <v>0.3</v>
      </c>
      <c r="FT51" s="4">
        <v>0.3</v>
      </c>
      <c r="FU51" s="4">
        <v>0.3</v>
      </c>
      <c r="FV51" s="4">
        <v>0.3</v>
      </c>
      <c r="FW51" s="4">
        <v>0.38</v>
      </c>
      <c r="FX51" s="4">
        <v>0.3</v>
      </c>
      <c r="FY51" s="4">
        <v>0.3</v>
      </c>
      <c r="FZ51" s="4">
        <v>0.3</v>
      </c>
      <c r="GA51" s="4">
        <v>0.3</v>
      </c>
      <c r="GB51" s="4">
        <v>0.3</v>
      </c>
      <c r="GC51" s="4">
        <v>0.3</v>
      </c>
      <c r="GD51" s="4">
        <v>0.3</v>
      </c>
      <c r="GE51" s="4">
        <v>0.3</v>
      </c>
      <c r="GF51" s="4">
        <v>0.3</v>
      </c>
      <c r="GG51" s="4">
        <v>0.3</v>
      </c>
      <c r="GH51" s="4">
        <v>0.3</v>
      </c>
      <c r="GI51" s="4">
        <v>0.3</v>
      </c>
      <c r="GJ51" s="4">
        <v>0.3</v>
      </c>
      <c r="GK51" s="4">
        <v>0.3</v>
      </c>
      <c r="GL51" s="4">
        <v>0.3</v>
      </c>
      <c r="GM51" s="4">
        <v>0.3</v>
      </c>
      <c r="GN51" s="4">
        <v>0.3</v>
      </c>
      <c r="GO51" s="4">
        <v>0.3</v>
      </c>
      <c r="GP51" s="4">
        <v>0.3</v>
      </c>
      <c r="GQ51" s="4">
        <v>0.3</v>
      </c>
      <c r="GR51" s="4">
        <v>0.3</v>
      </c>
      <c r="GS51" s="4">
        <v>0.3</v>
      </c>
      <c r="GT51" s="4">
        <v>0.3</v>
      </c>
      <c r="GU51" s="4">
        <v>0.3</v>
      </c>
      <c r="GV51" s="4">
        <v>0.3</v>
      </c>
      <c r="GW51" s="4">
        <v>0.3</v>
      </c>
      <c r="GX51" s="4">
        <v>0.3</v>
      </c>
      <c r="GY51" s="4">
        <v>0.3</v>
      </c>
      <c r="GZ51" s="4">
        <v>0.3</v>
      </c>
      <c r="HA51" s="4">
        <v>0.3</v>
      </c>
      <c r="HB51" s="4">
        <v>0.3</v>
      </c>
      <c r="HC51" s="4">
        <v>0.3</v>
      </c>
      <c r="HD51" s="4">
        <v>0.3</v>
      </c>
      <c r="HE51" s="4">
        <v>0.3</v>
      </c>
      <c r="HF51" s="4">
        <v>0.3</v>
      </c>
      <c r="HG51" s="4">
        <v>0.3</v>
      </c>
      <c r="HH51" s="4">
        <v>0.3</v>
      </c>
      <c r="HI51" s="4">
        <v>0.3</v>
      </c>
      <c r="HJ51" s="4">
        <v>0.3</v>
      </c>
      <c r="HK51" s="4">
        <v>0.3</v>
      </c>
      <c r="HL51" s="4">
        <v>0.3</v>
      </c>
      <c r="HM51" s="4">
        <v>0.3</v>
      </c>
      <c r="HN51" s="4">
        <v>0.3</v>
      </c>
      <c r="HO51" s="4">
        <v>0.3</v>
      </c>
      <c r="HP51" s="4">
        <v>0.3</v>
      </c>
      <c r="HQ51" s="4">
        <v>0.3</v>
      </c>
      <c r="HR51" s="4">
        <v>0.3</v>
      </c>
      <c r="HS51" s="4">
        <v>0.3</v>
      </c>
      <c r="HT51" s="4">
        <v>0.3</v>
      </c>
      <c r="HU51" s="4">
        <v>0.3</v>
      </c>
      <c r="HV51" s="4">
        <v>0.3</v>
      </c>
      <c r="HW51" s="4">
        <v>0.3</v>
      </c>
      <c r="HX51" s="4">
        <v>0.3</v>
      </c>
      <c r="HY51" s="4">
        <v>0.3</v>
      </c>
      <c r="HZ51" s="4">
        <v>0.3</v>
      </c>
      <c r="IA51" s="4">
        <v>0.3</v>
      </c>
      <c r="IB51" s="4">
        <v>0.3</v>
      </c>
      <c r="IC51" s="4">
        <v>0.3</v>
      </c>
      <c r="ID51" s="4">
        <v>0.3</v>
      </c>
      <c r="IE51" s="4">
        <v>0.3</v>
      </c>
      <c r="IF51" s="4">
        <v>0.3</v>
      </c>
      <c r="IG51" s="4">
        <v>0.3</v>
      </c>
      <c r="IH51" s="4">
        <v>0.3</v>
      </c>
      <c r="II51" s="4">
        <v>0.3</v>
      </c>
      <c r="IJ51" s="4">
        <v>0.3</v>
      </c>
      <c r="IK51" s="4">
        <v>0.3</v>
      </c>
      <c r="IL51" s="4">
        <v>0.3</v>
      </c>
      <c r="IM51" s="4">
        <v>0.3</v>
      </c>
      <c r="IN51" s="4">
        <v>0.3</v>
      </c>
      <c r="IO51" s="4">
        <v>0.3</v>
      </c>
      <c r="IP51" s="4">
        <v>0.3</v>
      </c>
      <c r="IQ51" s="4">
        <v>0.3</v>
      </c>
      <c r="IR51" s="4">
        <v>0.3</v>
      </c>
      <c r="IS51" s="4">
        <v>0.3</v>
      </c>
      <c r="IT51" s="4">
        <v>0.3</v>
      </c>
      <c r="IU51" s="4">
        <v>0.3</v>
      </c>
      <c r="IV51" s="4">
        <v>0.3</v>
      </c>
      <c r="IW51" s="4">
        <v>0.3</v>
      </c>
      <c r="IX51" s="4">
        <v>0.3</v>
      </c>
      <c r="IY51" s="4">
        <v>0.3</v>
      </c>
      <c r="IZ51" s="4">
        <v>0.3</v>
      </c>
      <c r="JA51" s="4">
        <v>0.3</v>
      </c>
      <c r="JB51" s="4">
        <v>0.3</v>
      </c>
      <c r="JC51" s="4">
        <v>0.3</v>
      </c>
      <c r="JD51" s="4">
        <v>0.3</v>
      </c>
      <c r="JE51" s="4">
        <v>0.3</v>
      </c>
      <c r="JF51" s="4">
        <v>0.3</v>
      </c>
      <c r="JG51" s="4">
        <v>0.3</v>
      </c>
      <c r="JH51" s="4">
        <v>0.3</v>
      </c>
      <c r="JI51" s="4">
        <v>0.3</v>
      </c>
      <c r="JJ51" s="4">
        <v>0.3</v>
      </c>
      <c r="JK51" s="4">
        <v>0.3</v>
      </c>
      <c r="JL51" s="4">
        <v>0.3</v>
      </c>
      <c r="JM51" s="4">
        <v>0.3</v>
      </c>
      <c r="JN51" s="4">
        <v>0.3</v>
      </c>
      <c r="JO51" s="4">
        <v>0.3</v>
      </c>
      <c r="JP51" s="4">
        <v>0.3</v>
      </c>
      <c r="JQ51" s="4">
        <v>0.3</v>
      </c>
      <c r="JR51" s="4">
        <v>0.3</v>
      </c>
      <c r="JS51" s="4">
        <v>0.3</v>
      </c>
      <c r="JT51" s="4">
        <v>0.3</v>
      </c>
      <c r="JU51" s="4">
        <v>0.3</v>
      </c>
      <c r="JV51" s="4">
        <v>0.3</v>
      </c>
      <c r="JW51" s="4">
        <v>0.3</v>
      </c>
      <c r="JX51" s="4">
        <v>0.3</v>
      </c>
      <c r="JY51" s="4">
        <v>0.3</v>
      </c>
      <c r="JZ51" s="4">
        <v>0.3</v>
      </c>
      <c r="KA51" s="4">
        <v>0.3</v>
      </c>
      <c r="KB51" s="4">
        <v>0.3</v>
      </c>
      <c r="KC51" s="4">
        <v>0.3</v>
      </c>
      <c r="KD51" s="4">
        <v>0.3</v>
      </c>
      <c r="KE51" s="4">
        <v>0.3</v>
      </c>
      <c r="KF51" s="4">
        <v>0.3</v>
      </c>
      <c r="KG51" s="4">
        <v>0.3</v>
      </c>
      <c r="KH51" s="4">
        <v>0.3</v>
      </c>
      <c r="KI51" s="4">
        <v>0.3</v>
      </c>
      <c r="KJ51" s="4">
        <v>0.3</v>
      </c>
      <c r="KK51" s="4">
        <v>0.3</v>
      </c>
      <c r="KL51" s="4">
        <v>0.3</v>
      </c>
      <c r="KM51" s="4">
        <v>0.3</v>
      </c>
      <c r="KN51" s="4">
        <v>0.3</v>
      </c>
      <c r="KO51" s="4">
        <v>0.3</v>
      </c>
      <c r="KP51" s="4">
        <v>0.3</v>
      </c>
      <c r="KQ51" s="4">
        <v>0.3</v>
      </c>
      <c r="KR51" s="4">
        <v>0.3</v>
      </c>
      <c r="KS51" s="4">
        <v>0.3</v>
      </c>
      <c r="KT51" s="4">
        <v>0.3</v>
      </c>
      <c r="KU51" s="4">
        <v>0.3</v>
      </c>
      <c r="KV51" s="4">
        <v>0.3</v>
      </c>
      <c r="KW51" s="4">
        <v>0.3</v>
      </c>
      <c r="KX51" s="4">
        <v>0.3</v>
      </c>
      <c r="KY51" s="4">
        <v>0.3</v>
      </c>
      <c r="KZ51" s="4">
        <v>0.3</v>
      </c>
      <c r="LA51" s="4">
        <v>0.3</v>
      </c>
      <c r="LB51" s="4">
        <v>0.3</v>
      </c>
      <c r="LC51" s="4">
        <v>0.3</v>
      </c>
      <c r="LD51" s="4">
        <v>0.3</v>
      </c>
      <c r="LE51" s="4">
        <v>0.3</v>
      </c>
      <c r="LF51" s="4">
        <v>0.3</v>
      </c>
      <c r="LG51" s="4">
        <v>0.3</v>
      </c>
      <c r="LH51" s="4">
        <v>0.3</v>
      </c>
      <c r="LI51" s="4">
        <v>0.3</v>
      </c>
      <c r="LJ51" s="4">
        <v>0.3</v>
      </c>
      <c r="LK51" s="4">
        <v>0.3</v>
      </c>
      <c r="LL51" s="4">
        <v>0.3</v>
      </c>
      <c r="LM51" s="4">
        <v>0.3</v>
      </c>
      <c r="LN51" s="4">
        <v>0.3</v>
      </c>
      <c r="LO51" s="4">
        <v>0.3</v>
      </c>
      <c r="LP51" s="4">
        <v>0.3</v>
      </c>
      <c r="LQ51" s="4">
        <v>0.3</v>
      </c>
      <c r="LR51" s="4">
        <v>0.3</v>
      </c>
      <c r="LS51" s="4">
        <v>0.3</v>
      </c>
      <c r="LT51" s="4">
        <v>0.3</v>
      </c>
      <c r="LU51" s="4">
        <v>0.3</v>
      </c>
      <c r="LV51" s="4">
        <v>0.3</v>
      </c>
      <c r="LW51" s="4">
        <v>0.3</v>
      </c>
      <c r="LX51" s="4">
        <v>0.3</v>
      </c>
      <c r="LY51" s="4">
        <v>0.3</v>
      </c>
      <c r="LZ51" s="4">
        <v>0.3</v>
      </c>
      <c r="MA51" s="4">
        <v>0.3</v>
      </c>
      <c r="MB51" s="4">
        <v>0.3</v>
      </c>
      <c r="MC51" s="4">
        <v>0.3</v>
      </c>
      <c r="MD51" s="4">
        <v>0.3</v>
      </c>
      <c r="ME51" s="4">
        <v>0.3</v>
      </c>
      <c r="MF51" s="4">
        <v>0.3</v>
      </c>
      <c r="MG51" s="4">
        <v>0.3</v>
      </c>
      <c r="MH51" s="4">
        <v>0.3</v>
      </c>
      <c r="MI51" s="4">
        <v>0.3</v>
      </c>
      <c r="MJ51" s="4">
        <v>0.3</v>
      </c>
      <c r="MK51" s="4">
        <v>0.3</v>
      </c>
      <c r="ML51" s="4">
        <v>0.3</v>
      </c>
      <c r="MM51" s="4">
        <v>0.3</v>
      </c>
      <c r="MN51" s="4">
        <v>0.3</v>
      </c>
      <c r="MO51" s="4">
        <v>0.3</v>
      </c>
      <c r="MP51" s="4">
        <v>0.3</v>
      </c>
      <c r="MQ51" s="4">
        <v>0.3</v>
      </c>
      <c r="MR51" s="4">
        <v>0.3</v>
      </c>
      <c r="MS51" s="4">
        <v>0.3</v>
      </c>
      <c r="MT51" s="4">
        <v>0.3</v>
      </c>
      <c r="MU51" s="4">
        <v>0.3</v>
      </c>
      <c r="MV51" s="4">
        <v>0.3</v>
      </c>
      <c r="MW51" s="4">
        <v>0.3</v>
      </c>
      <c r="MX51" s="4">
        <v>0.3</v>
      </c>
      <c r="MY51" s="4">
        <v>0.3</v>
      </c>
      <c r="MZ51" s="4">
        <v>0.3</v>
      </c>
      <c r="NA51" s="4">
        <v>0.3</v>
      </c>
      <c r="NB51" s="4">
        <v>0.3</v>
      </c>
      <c r="NC51" s="4">
        <v>0.3</v>
      </c>
      <c r="ND51" s="4">
        <v>0.3</v>
      </c>
      <c r="NE51" s="4">
        <v>0.3</v>
      </c>
      <c r="NF51" s="4">
        <v>0.3</v>
      </c>
      <c r="NG51" s="4">
        <v>0.3</v>
      </c>
      <c r="NH51" s="4">
        <v>0.3</v>
      </c>
      <c r="NI51" s="4">
        <v>0.3</v>
      </c>
      <c r="NJ51" s="4">
        <v>0.3</v>
      </c>
      <c r="NK51" s="4">
        <v>0.3</v>
      </c>
      <c r="NL51" s="4">
        <v>0.3</v>
      </c>
      <c r="NM51" s="4">
        <v>0.3</v>
      </c>
      <c r="NN51" s="4">
        <v>0.3</v>
      </c>
      <c r="NO51" s="4">
        <v>0.3</v>
      </c>
      <c r="NP51" s="4">
        <v>0.3</v>
      </c>
      <c r="NQ51" s="4">
        <v>0.3</v>
      </c>
      <c r="NR51" s="4">
        <v>0.3</v>
      </c>
      <c r="NS51" s="4">
        <v>0.3</v>
      </c>
      <c r="NT51" s="4">
        <v>0.3</v>
      </c>
      <c r="NU51" s="4">
        <v>0.3</v>
      </c>
      <c r="NV51" s="4">
        <v>0.3</v>
      </c>
      <c r="NW51" s="4">
        <v>0.3</v>
      </c>
      <c r="NX51" s="4">
        <v>0.3</v>
      </c>
      <c r="NY51" s="4">
        <v>0.3</v>
      </c>
      <c r="NZ51" s="4">
        <v>0.3</v>
      </c>
      <c r="OA51" s="4">
        <v>0.3</v>
      </c>
      <c r="OB51" s="4">
        <v>0.3</v>
      </c>
      <c r="OC51" s="4">
        <v>0.3</v>
      </c>
      <c r="OD51" s="4">
        <v>0.3</v>
      </c>
      <c r="OE51" s="4">
        <v>0.3</v>
      </c>
      <c r="OF51" s="4">
        <v>0.3</v>
      </c>
      <c r="OG51" s="4">
        <v>0.3</v>
      </c>
    </row>
    <row r="52" spans="2:397" x14ac:dyDescent="0.25">
      <c r="B52" t="s">
        <v>150</v>
      </c>
      <c r="C52" s="10" t="s">
        <v>151</v>
      </c>
      <c r="D52" s="4">
        <v>0.3</v>
      </c>
      <c r="E52" s="4">
        <v>0.43</v>
      </c>
      <c r="F52" s="4">
        <v>0.3</v>
      </c>
      <c r="G52" s="4">
        <v>0.3</v>
      </c>
      <c r="H52" s="31">
        <v>0</v>
      </c>
      <c r="I52" s="31">
        <v>-0.56892507511713908</v>
      </c>
      <c r="J52" s="31"/>
      <c r="K52" s="31"/>
      <c r="L52" s="31"/>
      <c r="M52" s="31"/>
      <c r="N52" s="31"/>
      <c r="O52" s="28"/>
      <c r="P52" s="28"/>
      <c r="Q52" s="5"/>
      <c r="R52" s="15"/>
      <c r="S52" s="4"/>
      <c r="T52" s="4"/>
      <c r="U52" s="4"/>
      <c r="V52" s="4"/>
      <c r="W52" s="4"/>
      <c r="X52" s="4"/>
      <c r="Y52" s="4"/>
      <c r="Z52" s="4"/>
      <c r="AA52" s="4"/>
      <c r="AB52" s="4"/>
      <c r="AC52" s="4"/>
      <c r="AF52" s="4">
        <f>_xll.BQL($B52,$B$24,$B$24:$C$34,"transpose=t, showdates=f, showheaders=f, showids=f","cols=366;rows=1")</f>
        <v>0.3</v>
      </c>
      <c r="AG52" s="4">
        <v>0.3</v>
      </c>
      <c r="AH52" s="4">
        <v>0.38</v>
      </c>
      <c r="AI52" s="4">
        <v>0.3</v>
      </c>
      <c r="AJ52" s="4">
        <v>0.38</v>
      </c>
      <c r="AK52" s="4">
        <v>0.38</v>
      </c>
      <c r="AL52" s="4">
        <v>0.38</v>
      </c>
      <c r="AM52" s="4">
        <v>0.38</v>
      </c>
      <c r="AN52" s="4">
        <v>0.38</v>
      </c>
      <c r="AO52" s="4">
        <v>0.3</v>
      </c>
      <c r="AP52" s="4">
        <v>0.38</v>
      </c>
      <c r="AQ52" s="4">
        <v>0.3</v>
      </c>
      <c r="AR52" s="4">
        <v>0.3</v>
      </c>
      <c r="AS52" s="4">
        <v>0.3</v>
      </c>
      <c r="AT52" s="4">
        <v>0.38</v>
      </c>
      <c r="AU52" s="4">
        <v>0.39</v>
      </c>
      <c r="AV52" s="4">
        <v>0.3</v>
      </c>
      <c r="AW52" s="4">
        <v>0.39</v>
      </c>
      <c r="AX52" s="4">
        <v>0.43</v>
      </c>
      <c r="AY52" s="4">
        <v>0.43</v>
      </c>
      <c r="AZ52" s="4">
        <v>0.43</v>
      </c>
      <c r="BA52" s="4">
        <v>0.3</v>
      </c>
      <c r="BB52" s="4">
        <v>0.3</v>
      </c>
      <c r="BC52" s="4">
        <v>0.3</v>
      </c>
      <c r="BD52" s="4">
        <v>0.3</v>
      </c>
      <c r="BE52" s="4">
        <v>0.3</v>
      </c>
      <c r="BF52" s="4">
        <v>0.3</v>
      </c>
      <c r="BG52" s="4">
        <v>0.3</v>
      </c>
      <c r="BH52" s="4">
        <v>0.38</v>
      </c>
      <c r="BI52" s="4">
        <v>0.38</v>
      </c>
      <c r="BJ52" s="4">
        <v>0.38</v>
      </c>
      <c r="BK52" s="4">
        <v>0.3</v>
      </c>
      <c r="BL52" s="4">
        <v>0.3</v>
      </c>
      <c r="BM52" s="4">
        <v>0.3</v>
      </c>
      <c r="BN52" s="4">
        <v>0.3</v>
      </c>
      <c r="BO52" s="4">
        <v>0.38</v>
      </c>
      <c r="BP52" s="4">
        <v>0.3</v>
      </c>
      <c r="BQ52" s="4">
        <v>0.38</v>
      </c>
      <c r="BR52" s="4">
        <v>0.3</v>
      </c>
      <c r="BS52" s="4">
        <v>0.3</v>
      </c>
      <c r="BT52" s="4">
        <v>0.3</v>
      </c>
      <c r="BU52" s="4">
        <v>0.3</v>
      </c>
      <c r="BV52" s="4">
        <v>0.3</v>
      </c>
      <c r="BW52" s="4">
        <v>0.38</v>
      </c>
      <c r="BX52" s="4">
        <v>0.38</v>
      </c>
      <c r="BY52" s="4">
        <v>0.38</v>
      </c>
      <c r="BZ52" s="4">
        <v>0.38</v>
      </c>
      <c r="CA52" s="4">
        <v>0.38</v>
      </c>
      <c r="CB52" s="4">
        <v>0.38</v>
      </c>
      <c r="CC52" s="4">
        <v>0.38</v>
      </c>
      <c r="CD52" s="4">
        <v>0.38</v>
      </c>
      <c r="CE52" s="4">
        <v>0.38</v>
      </c>
      <c r="CF52" s="4">
        <v>0.3</v>
      </c>
      <c r="CG52" s="4">
        <v>0.38</v>
      </c>
      <c r="CH52" s="4">
        <v>0.38</v>
      </c>
      <c r="CI52" s="4">
        <v>0.38</v>
      </c>
      <c r="CJ52" s="4">
        <v>0.38</v>
      </c>
      <c r="CK52" s="4">
        <v>0.38</v>
      </c>
      <c r="CL52" s="4">
        <v>0.34</v>
      </c>
      <c r="CM52" s="4">
        <v>0.34</v>
      </c>
      <c r="CN52" s="4">
        <v>0.35</v>
      </c>
      <c r="CO52" s="4">
        <v>0.35</v>
      </c>
      <c r="CP52" s="4">
        <v>0.35</v>
      </c>
      <c r="CQ52" s="4">
        <v>0.34</v>
      </c>
      <c r="CR52" s="4">
        <v>0.39</v>
      </c>
      <c r="CS52" s="4">
        <v>0.36</v>
      </c>
      <c r="CT52" s="4">
        <v>0.36</v>
      </c>
      <c r="CU52" s="4">
        <v>0.36</v>
      </c>
      <c r="CV52" s="4">
        <v>0.36</v>
      </c>
      <c r="CW52" s="4">
        <v>0.36</v>
      </c>
      <c r="CX52" s="4">
        <v>0.37</v>
      </c>
      <c r="CY52" s="4">
        <v>0.37</v>
      </c>
      <c r="CZ52" s="4">
        <v>0.37</v>
      </c>
      <c r="DA52" s="4">
        <v>0.37</v>
      </c>
      <c r="DB52" s="4">
        <v>0.37</v>
      </c>
      <c r="DC52" s="4">
        <v>0.37</v>
      </c>
      <c r="DD52" s="4">
        <v>0.37</v>
      </c>
      <c r="DE52" s="4">
        <v>0.3</v>
      </c>
      <c r="DF52" s="4">
        <v>0.38</v>
      </c>
      <c r="DG52" s="4">
        <v>0.38</v>
      </c>
      <c r="DH52" s="4">
        <v>0.35</v>
      </c>
      <c r="DI52" s="4">
        <v>0.35</v>
      </c>
      <c r="DJ52" s="4">
        <v>0.35</v>
      </c>
      <c r="DK52" s="4">
        <v>0.35</v>
      </c>
      <c r="DL52" s="4">
        <v>0.33</v>
      </c>
      <c r="DM52" s="4">
        <v>0.35</v>
      </c>
      <c r="DN52" s="4">
        <v>0.33</v>
      </c>
      <c r="DO52" s="4">
        <v>0.3</v>
      </c>
      <c r="DP52" s="4">
        <v>0.3</v>
      </c>
      <c r="DQ52" s="4">
        <v>0.3</v>
      </c>
      <c r="DR52" s="4">
        <v>0.3</v>
      </c>
      <c r="DS52" s="4">
        <v>0.3</v>
      </c>
      <c r="DT52" s="4">
        <v>0.3</v>
      </c>
      <c r="DU52" s="4">
        <v>0.3</v>
      </c>
      <c r="DV52" s="4">
        <v>0.38</v>
      </c>
      <c r="DW52" s="4">
        <v>0.38</v>
      </c>
      <c r="DX52" s="4">
        <v>0.38</v>
      </c>
      <c r="DY52" s="4">
        <v>0.38</v>
      </c>
      <c r="DZ52" s="4">
        <v>0.3</v>
      </c>
      <c r="EA52" s="4">
        <v>0.3</v>
      </c>
      <c r="EB52" s="4">
        <v>0.38</v>
      </c>
      <c r="EC52" s="4">
        <v>0.3</v>
      </c>
      <c r="ED52" s="4">
        <v>0.3</v>
      </c>
      <c r="EE52" s="4">
        <v>0.3</v>
      </c>
      <c r="EF52" s="4">
        <v>0.3</v>
      </c>
      <c r="EG52" s="4">
        <v>0.38</v>
      </c>
      <c r="EH52" s="4">
        <v>0.3</v>
      </c>
      <c r="EI52" s="4">
        <v>0.3</v>
      </c>
      <c r="EJ52" s="4">
        <v>0.38</v>
      </c>
      <c r="EK52" s="4">
        <v>0.38</v>
      </c>
      <c r="EL52" s="4">
        <v>0.38</v>
      </c>
      <c r="EM52" s="4">
        <v>0.38</v>
      </c>
      <c r="EN52" s="4">
        <v>0.3</v>
      </c>
      <c r="EO52" s="4">
        <v>0.3</v>
      </c>
      <c r="EP52" s="4">
        <v>0.38</v>
      </c>
      <c r="EQ52" s="4">
        <v>0.38</v>
      </c>
      <c r="ER52" s="4">
        <v>0.38</v>
      </c>
      <c r="ES52" s="4">
        <v>0.38</v>
      </c>
      <c r="ET52" s="4">
        <v>0.38</v>
      </c>
      <c r="EU52" s="4">
        <v>0.38</v>
      </c>
      <c r="EV52" s="4">
        <v>0.38</v>
      </c>
      <c r="EW52" s="4">
        <v>0.38</v>
      </c>
      <c r="EX52" s="4">
        <v>0.38</v>
      </c>
      <c r="EY52" s="4">
        <v>0.31</v>
      </c>
      <c r="EZ52" s="4">
        <v>0.31</v>
      </c>
      <c r="FA52" s="4">
        <v>0.31</v>
      </c>
      <c r="FB52" s="4">
        <v>0.33</v>
      </c>
      <c r="FC52" s="4">
        <v>0.32</v>
      </c>
      <c r="FD52" s="4">
        <v>0.3</v>
      </c>
      <c r="FE52" s="4">
        <v>0.3</v>
      </c>
      <c r="FF52" s="4">
        <v>0.3</v>
      </c>
      <c r="FG52" s="4">
        <v>0.3</v>
      </c>
      <c r="FH52" s="4">
        <v>0.3</v>
      </c>
      <c r="FI52" s="4">
        <v>0.3</v>
      </c>
      <c r="FJ52" s="4">
        <v>0.31</v>
      </c>
      <c r="FK52" s="4">
        <v>0.37</v>
      </c>
      <c r="FL52" s="4">
        <v>0.37</v>
      </c>
      <c r="FM52" s="4">
        <v>0.37</v>
      </c>
      <c r="FN52" s="4">
        <v>0.37</v>
      </c>
      <c r="FO52" s="4">
        <v>0.37</v>
      </c>
      <c r="FP52" s="4">
        <v>0.37</v>
      </c>
      <c r="FQ52" s="4">
        <v>0.37</v>
      </c>
      <c r="FR52" s="4">
        <v>0.38</v>
      </c>
      <c r="FS52" s="4">
        <v>0.38</v>
      </c>
      <c r="FT52" s="4">
        <v>0.38</v>
      </c>
      <c r="FU52" s="4">
        <v>0.38</v>
      </c>
      <c r="FV52" s="4">
        <v>0.38</v>
      </c>
      <c r="FW52" s="4">
        <v>0.38</v>
      </c>
      <c r="FX52" s="4">
        <v>0.3</v>
      </c>
      <c r="FY52" s="4">
        <v>0.3</v>
      </c>
      <c r="FZ52" s="4">
        <v>0.3</v>
      </c>
      <c r="GA52" s="4">
        <v>0.3</v>
      </c>
      <c r="GB52" s="4">
        <v>0.3</v>
      </c>
      <c r="GC52" s="4">
        <v>0.3</v>
      </c>
      <c r="GD52" s="4">
        <v>0.3</v>
      </c>
      <c r="GE52" s="4">
        <v>0.3</v>
      </c>
      <c r="GF52" s="4">
        <v>0.3</v>
      </c>
      <c r="GG52" s="4">
        <v>0.3</v>
      </c>
      <c r="GH52" s="4">
        <v>0.3</v>
      </c>
      <c r="GI52" s="4">
        <v>0.3</v>
      </c>
      <c r="GJ52" s="4">
        <v>0.3</v>
      </c>
      <c r="GK52" s="4">
        <v>0.3</v>
      </c>
      <c r="GL52" s="4">
        <v>0.3</v>
      </c>
      <c r="GM52" s="4">
        <v>0.3</v>
      </c>
      <c r="GN52" s="4">
        <v>0.3</v>
      </c>
      <c r="GO52" s="4">
        <v>0.3</v>
      </c>
      <c r="GP52" s="4">
        <v>0.3</v>
      </c>
      <c r="GQ52" s="4">
        <v>0.3</v>
      </c>
      <c r="GR52" s="4">
        <v>0.3</v>
      </c>
      <c r="GS52" s="4">
        <v>0.3</v>
      </c>
      <c r="GT52" s="4">
        <v>0.3</v>
      </c>
      <c r="GU52" s="4">
        <v>0.3</v>
      </c>
      <c r="GV52" s="4">
        <v>0.3</v>
      </c>
      <c r="GW52" s="4">
        <v>0.3</v>
      </c>
      <c r="GX52" s="4">
        <v>0.3</v>
      </c>
      <c r="GY52" s="4">
        <v>0.3</v>
      </c>
      <c r="GZ52" s="4">
        <v>0.3</v>
      </c>
      <c r="HA52" s="4">
        <v>0.3</v>
      </c>
      <c r="HB52" s="4">
        <v>0.3</v>
      </c>
      <c r="HC52" s="4">
        <v>0.3</v>
      </c>
      <c r="HD52" s="4">
        <v>0.3</v>
      </c>
      <c r="HE52" s="4">
        <v>0.3</v>
      </c>
      <c r="HF52" s="4">
        <v>0.3</v>
      </c>
      <c r="HG52" s="4">
        <v>0.3</v>
      </c>
      <c r="HH52" s="4">
        <v>0.3</v>
      </c>
      <c r="HI52" s="4">
        <v>0.3</v>
      </c>
      <c r="HJ52" s="4">
        <v>0.3</v>
      </c>
      <c r="HK52" s="4">
        <v>0.3</v>
      </c>
      <c r="HL52" s="4">
        <v>0.3</v>
      </c>
      <c r="HM52" s="4">
        <v>0.3</v>
      </c>
      <c r="HN52" s="4">
        <v>0.3</v>
      </c>
      <c r="HO52" s="4">
        <v>0.3</v>
      </c>
      <c r="HP52" s="4">
        <v>0.3</v>
      </c>
      <c r="HQ52" s="4">
        <v>0.3</v>
      </c>
      <c r="HR52" s="4">
        <v>0.3</v>
      </c>
      <c r="HS52" s="4">
        <v>0.3</v>
      </c>
      <c r="HT52" s="4">
        <v>0.3</v>
      </c>
      <c r="HU52" s="4">
        <v>0.3</v>
      </c>
      <c r="HV52" s="4">
        <v>0.3</v>
      </c>
      <c r="HW52" s="4">
        <v>0.3</v>
      </c>
      <c r="HX52" s="4">
        <v>0.3</v>
      </c>
      <c r="HY52" s="4">
        <v>0.3</v>
      </c>
      <c r="HZ52" s="4">
        <v>0.3</v>
      </c>
      <c r="IA52" s="4">
        <v>0.3</v>
      </c>
      <c r="IB52" s="4">
        <v>0.3</v>
      </c>
      <c r="IC52" s="4">
        <v>0.3</v>
      </c>
      <c r="ID52" s="4">
        <v>0.3</v>
      </c>
      <c r="IE52" s="4">
        <v>0.3</v>
      </c>
      <c r="IF52" s="4">
        <v>0.3</v>
      </c>
      <c r="IG52" s="4">
        <v>0.3</v>
      </c>
      <c r="IH52" s="4">
        <v>0.3</v>
      </c>
      <c r="II52" s="4">
        <v>0.3</v>
      </c>
      <c r="IJ52" s="4">
        <v>0.3</v>
      </c>
      <c r="IK52" s="4">
        <v>0.3</v>
      </c>
      <c r="IL52" s="4">
        <v>0.3</v>
      </c>
      <c r="IM52" s="4">
        <v>0.3</v>
      </c>
      <c r="IN52" s="4">
        <v>0.3</v>
      </c>
      <c r="IO52" s="4">
        <v>0.3</v>
      </c>
      <c r="IP52" s="4">
        <v>0.3</v>
      </c>
      <c r="IQ52" s="4">
        <v>0.3</v>
      </c>
      <c r="IR52" s="4">
        <v>0.3</v>
      </c>
      <c r="IS52" s="4">
        <v>0.3</v>
      </c>
      <c r="IT52" s="4">
        <v>0.3</v>
      </c>
      <c r="IU52" s="4">
        <v>0.3</v>
      </c>
      <c r="IV52" s="4">
        <v>0.3</v>
      </c>
      <c r="IW52" s="4">
        <v>0.3</v>
      </c>
      <c r="IX52" s="4">
        <v>0.3</v>
      </c>
      <c r="IY52" s="4">
        <v>0.3</v>
      </c>
      <c r="IZ52" s="4">
        <v>0.3</v>
      </c>
      <c r="JA52" s="4">
        <v>0.3</v>
      </c>
      <c r="JB52" s="4">
        <v>0.3</v>
      </c>
      <c r="JC52" s="4">
        <v>0.3</v>
      </c>
      <c r="JD52" s="4">
        <v>0.3</v>
      </c>
      <c r="JE52" s="4">
        <v>0.3</v>
      </c>
      <c r="JF52" s="4">
        <v>0.3</v>
      </c>
      <c r="JG52" s="4">
        <v>0.3</v>
      </c>
      <c r="JH52" s="4">
        <v>0.3</v>
      </c>
      <c r="JI52" s="4">
        <v>0.3</v>
      </c>
      <c r="JJ52" s="4">
        <v>0.3</v>
      </c>
      <c r="JK52" s="4">
        <v>0.3</v>
      </c>
      <c r="JL52" s="4">
        <v>0.3</v>
      </c>
      <c r="JM52" s="4">
        <v>0.3</v>
      </c>
      <c r="JN52" s="4">
        <v>0.3</v>
      </c>
      <c r="JO52" s="4">
        <v>0.3</v>
      </c>
      <c r="JP52" s="4">
        <v>0.3</v>
      </c>
      <c r="JQ52" s="4">
        <v>0.3</v>
      </c>
      <c r="JR52" s="4">
        <v>0.3</v>
      </c>
      <c r="JS52" s="4">
        <v>0.3</v>
      </c>
      <c r="JT52" s="4">
        <v>0.3</v>
      </c>
      <c r="JU52" s="4">
        <v>0.3</v>
      </c>
      <c r="JV52" s="4">
        <v>0.3</v>
      </c>
      <c r="JW52" s="4">
        <v>0.3</v>
      </c>
      <c r="JX52" s="4">
        <v>0.3</v>
      </c>
      <c r="JY52" s="4">
        <v>0.3</v>
      </c>
      <c r="JZ52" s="4">
        <v>0.3</v>
      </c>
      <c r="KA52" s="4">
        <v>0.3</v>
      </c>
      <c r="KB52" s="4">
        <v>0.3</v>
      </c>
      <c r="KC52" s="4">
        <v>0.3</v>
      </c>
      <c r="KD52" s="4">
        <v>0.3</v>
      </c>
      <c r="KE52" s="4">
        <v>0.3</v>
      </c>
      <c r="KF52" s="4">
        <v>0.3</v>
      </c>
      <c r="KG52" s="4">
        <v>0.3</v>
      </c>
      <c r="KH52" s="4">
        <v>0.3</v>
      </c>
      <c r="KI52" s="4">
        <v>0.3</v>
      </c>
      <c r="KJ52" s="4">
        <v>0.3</v>
      </c>
      <c r="KK52" s="4">
        <v>0.3</v>
      </c>
      <c r="KL52" s="4">
        <v>0.3</v>
      </c>
      <c r="KM52" s="4">
        <v>0.3</v>
      </c>
      <c r="KN52" s="4">
        <v>0.3</v>
      </c>
      <c r="KO52" s="4">
        <v>0.3</v>
      </c>
      <c r="KP52" s="4">
        <v>0.3</v>
      </c>
      <c r="KQ52" s="4">
        <v>0.3</v>
      </c>
      <c r="KR52" s="4">
        <v>0.3</v>
      </c>
      <c r="KS52" s="4">
        <v>0.3</v>
      </c>
      <c r="KT52" s="4">
        <v>0.3</v>
      </c>
      <c r="KU52" s="4">
        <v>0.3</v>
      </c>
      <c r="KV52" s="4">
        <v>0.3</v>
      </c>
      <c r="KW52" s="4">
        <v>0.3</v>
      </c>
      <c r="KX52" s="4">
        <v>0.3</v>
      </c>
      <c r="KY52" s="4">
        <v>0.3</v>
      </c>
      <c r="KZ52" s="4">
        <v>0.3</v>
      </c>
      <c r="LA52" s="4">
        <v>0.3</v>
      </c>
      <c r="LB52" s="4">
        <v>0.3</v>
      </c>
      <c r="LC52" s="4">
        <v>0.3</v>
      </c>
      <c r="LD52" s="4">
        <v>0.3</v>
      </c>
      <c r="LE52" s="4">
        <v>0.3</v>
      </c>
      <c r="LF52" s="4">
        <v>0.3</v>
      </c>
      <c r="LG52" s="4">
        <v>0.3</v>
      </c>
      <c r="LH52" s="4">
        <v>0.3</v>
      </c>
      <c r="LI52" s="4">
        <v>0.3</v>
      </c>
      <c r="LJ52" s="4">
        <v>0.3</v>
      </c>
      <c r="LK52" s="4">
        <v>0.3</v>
      </c>
      <c r="LL52" s="4">
        <v>0.3</v>
      </c>
      <c r="LM52" s="4">
        <v>0.3</v>
      </c>
      <c r="LN52" s="4">
        <v>0.3</v>
      </c>
      <c r="LO52" s="4">
        <v>0.3</v>
      </c>
      <c r="LP52" s="4">
        <v>0.3</v>
      </c>
      <c r="LQ52" s="4">
        <v>0.3</v>
      </c>
      <c r="LR52" s="4">
        <v>0.3</v>
      </c>
      <c r="LS52" s="4">
        <v>0.3</v>
      </c>
      <c r="LT52" s="4">
        <v>0.3</v>
      </c>
      <c r="LU52" s="4">
        <v>0.3</v>
      </c>
      <c r="LV52" s="4">
        <v>0.3</v>
      </c>
      <c r="LW52" s="4">
        <v>0.3</v>
      </c>
      <c r="LX52" s="4">
        <v>0.3</v>
      </c>
      <c r="LY52" s="4">
        <v>0.3</v>
      </c>
      <c r="LZ52" s="4">
        <v>0.3</v>
      </c>
      <c r="MA52" s="4">
        <v>0.3</v>
      </c>
      <c r="MB52" s="4">
        <v>0.3</v>
      </c>
      <c r="MC52" s="4">
        <v>0.3</v>
      </c>
      <c r="MD52" s="4">
        <v>0.3</v>
      </c>
      <c r="ME52" s="4">
        <v>0.3</v>
      </c>
      <c r="MF52" s="4">
        <v>0.3</v>
      </c>
      <c r="MG52" s="4">
        <v>0.3</v>
      </c>
      <c r="MH52" s="4">
        <v>0.3</v>
      </c>
      <c r="MI52" s="4">
        <v>0.3</v>
      </c>
      <c r="MJ52" s="4">
        <v>0.3</v>
      </c>
      <c r="MK52" s="4">
        <v>0.3</v>
      </c>
      <c r="ML52" s="4">
        <v>0.3</v>
      </c>
      <c r="MM52" s="4">
        <v>0.3</v>
      </c>
      <c r="MN52" s="4">
        <v>0.3</v>
      </c>
      <c r="MO52" s="4">
        <v>0.3</v>
      </c>
      <c r="MP52" s="4">
        <v>0.3</v>
      </c>
      <c r="MQ52" s="4">
        <v>0.3</v>
      </c>
      <c r="MR52" s="4">
        <v>0.3</v>
      </c>
      <c r="MS52" s="4">
        <v>0.3</v>
      </c>
      <c r="MT52" s="4">
        <v>0.3</v>
      </c>
      <c r="MU52" s="4">
        <v>0.3</v>
      </c>
      <c r="MV52" s="4">
        <v>0.3</v>
      </c>
      <c r="MW52" s="4">
        <v>0.3</v>
      </c>
      <c r="MX52" s="4">
        <v>0.3</v>
      </c>
      <c r="MY52" s="4">
        <v>0.3</v>
      </c>
      <c r="MZ52" s="4">
        <v>0.3</v>
      </c>
      <c r="NA52" s="4">
        <v>0.3</v>
      </c>
      <c r="NB52" s="4">
        <v>0.3</v>
      </c>
      <c r="NC52" s="4">
        <v>0.3</v>
      </c>
      <c r="ND52" s="4">
        <v>0.3</v>
      </c>
      <c r="NE52" s="4">
        <v>0.3</v>
      </c>
      <c r="NF52" s="4">
        <v>0.3</v>
      </c>
      <c r="NG52" s="4">
        <v>0.3</v>
      </c>
      <c r="NH52" s="4">
        <v>0.3</v>
      </c>
      <c r="NI52" s="4">
        <v>0.3</v>
      </c>
      <c r="NJ52" s="4">
        <v>0.3</v>
      </c>
      <c r="NK52" s="4">
        <v>0.3</v>
      </c>
      <c r="NL52" s="4">
        <v>0.3</v>
      </c>
      <c r="NM52" s="4">
        <v>0.3</v>
      </c>
      <c r="NN52" s="4">
        <v>0.3</v>
      </c>
      <c r="NO52" s="4">
        <v>0.3</v>
      </c>
      <c r="NP52" s="4">
        <v>0.3</v>
      </c>
      <c r="NQ52" s="4">
        <v>0.3</v>
      </c>
      <c r="NR52" s="4">
        <v>0.3</v>
      </c>
      <c r="NS52" s="4">
        <v>0.3</v>
      </c>
      <c r="NT52" s="4">
        <v>0.3</v>
      </c>
      <c r="NU52" s="4">
        <v>0.3</v>
      </c>
      <c r="NV52" s="4">
        <v>0.3</v>
      </c>
      <c r="NW52" s="4">
        <v>0.3</v>
      </c>
      <c r="NX52" s="4">
        <v>0.3</v>
      </c>
      <c r="NY52" s="4">
        <v>0.3</v>
      </c>
      <c r="NZ52" s="4">
        <v>0.3</v>
      </c>
      <c r="OA52" s="4">
        <v>0.3</v>
      </c>
      <c r="OB52" s="4">
        <v>0.3</v>
      </c>
      <c r="OC52" s="4">
        <v>0.3</v>
      </c>
      <c r="OD52" s="4">
        <v>0.3</v>
      </c>
      <c r="OE52" s="4">
        <v>0.3</v>
      </c>
      <c r="OF52" s="4">
        <v>0.3</v>
      </c>
      <c r="OG52" s="4">
        <v>0.3</v>
      </c>
    </row>
    <row r="53" spans="2:397" x14ac:dyDescent="0.25">
      <c r="B53" t="s">
        <v>152</v>
      </c>
      <c r="C53" s="10" t="s">
        <v>153</v>
      </c>
      <c r="D53" s="4">
        <v>0.3</v>
      </c>
      <c r="E53" s="4">
        <v>0.3</v>
      </c>
      <c r="F53" s="4">
        <v>0.3</v>
      </c>
      <c r="G53" s="4">
        <v>0.3</v>
      </c>
      <c r="H53" s="31">
        <v>0</v>
      </c>
      <c r="I53" s="31"/>
      <c r="J53" s="31"/>
      <c r="K53" s="31"/>
      <c r="L53" s="31"/>
      <c r="M53" s="31"/>
      <c r="N53" s="31"/>
      <c r="O53" s="28"/>
      <c r="P53" s="28"/>
      <c r="Q53" s="5"/>
      <c r="R53" s="15"/>
      <c r="S53" s="4"/>
      <c r="T53" s="4"/>
      <c r="U53" s="4"/>
      <c r="V53" s="4"/>
      <c r="W53" s="4"/>
      <c r="X53" s="4"/>
      <c r="Y53" s="4"/>
      <c r="Z53" s="4"/>
      <c r="AA53" s="4"/>
      <c r="AB53" s="4"/>
      <c r="AC53" s="4"/>
      <c r="AF53" s="4">
        <f>_xll.BQL($B53,$B$24,$B$24:$C$34,"transpose=t, showdates=f, showheaders=f, showids=f","cols=366;rows=1")</f>
        <v>0.3</v>
      </c>
      <c r="AG53" s="4">
        <v>0.3</v>
      </c>
      <c r="AH53" s="4">
        <v>0.3</v>
      </c>
      <c r="AI53" s="4">
        <v>0.3</v>
      </c>
      <c r="AJ53" s="4">
        <v>0.3</v>
      </c>
      <c r="AK53" s="4">
        <v>0.3</v>
      </c>
      <c r="AL53" s="4">
        <v>0.3</v>
      </c>
      <c r="AM53" s="4">
        <v>0.3</v>
      </c>
      <c r="AN53" s="4">
        <v>0.3</v>
      </c>
      <c r="AO53" s="4">
        <v>0.3</v>
      </c>
      <c r="AP53" s="4">
        <v>0.3</v>
      </c>
      <c r="AQ53" s="4">
        <v>0.3</v>
      </c>
      <c r="AR53" s="4">
        <v>0.3</v>
      </c>
      <c r="AS53" s="4">
        <v>0.3</v>
      </c>
      <c r="AT53" s="4">
        <v>0.3</v>
      </c>
      <c r="AU53" s="4">
        <v>0.3</v>
      </c>
      <c r="AV53" s="4">
        <v>0.3</v>
      </c>
      <c r="AW53" s="4">
        <v>0.3</v>
      </c>
      <c r="AX53" s="4">
        <v>0.3</v>
      </c>
      <c r="AY53" s="4">
        <v>0.3</v>
      </c>
      <c r="AZ53" s="4">
        <v>0.3</v>
      </c>
      <c r="BA53" s="4">
        <v>0.3</v>
      </c>
      <c r="BB53" s="4">
        <v>0.3</v>
      </c>
      <c r="BC53" s="4">
        <v>0.3</v>
      </c>
      <c r="BD53" s="4">
        <v>0.3</v>
      </c>
      <c r="BE53" s="4">
        <v>0.3</v>
      </c>
      <c r="BF53" s="4">
        <v>0.3</v>
      </c>
      <c r="BG53" s="4">
        <v>0.3</v>
      </c>
      <c r="BH53" s="4">
        <v>0.3</v>
      </c>
      <c r="BI53" s="4">
        <v>0.3</v>
      </c>
      <c r="BJ53" s="4">
        <v>0.3</v>
      </c>
      <c r="BK53" s="4">
        <v>0.3</v>
      </c>
      <c r="BL53" s="4">
        <v>0.3</v>
      </c>
      <c r="BM53" s="4">
        <v>0.3</v>
      </c>
      <c r="BN53" s="4">
        <v>0.3</v>
      </c>
      <c r="BO53" s="4">
        <v>0.3</v>
      </c>
      <c r="BP53" s="4">
        <v>0.3</v>
      </c>
      <c r="BQ53" s="4">
        <v>0.3</v>
      </c>
      <c r="BR53" s="4">
        <v>0.3</v>
      </c>
      <c r="BS53" s="4">
        <v>0.3</v>
      </c>
      <c r="BT53" s="4">
        <v>0.3</v>
      </c>
      <c r="BU53" s="4">
        <v>0.3</v>
      </c>
      <c r="BV53" s="4">
        <v>0.3</v>
      </c>
      <c r="BW53" s="4">
        <v>0.3</v>
      </c>
      <c r="BX53" s="4">
        <v>0.3</v>
      </c>
      <c r="BY53" s="4">
        <v>0.3</v>
      </c>
      <c r="BZ53" s="4">
        <v>0.3</v>
      </c>
      <c r="CA53" s="4">
        <v>0.3</v>
      </c>
      <c r="CB53" s="4">
        <v>0.3</v>
      </c>
      <c r="CC53" s="4">
        <v>0.3</v>
      </c>
      <c r="CD53" s="4">
        <v>0.3</v>
      </c>
      <c r="CE53" s="4">
        <v>0.3</v>
      </c>
      <c r="CF53" s="4">
        <v>0.3</v>
      </c>
      <c r="CG53" s="4">
        <v>0.3</v>
      </c>
      <c r="CH53" s="4">
        <v>0.3</v>
      </c>
      <c r="CI53" s="4">
        <v>0.3</v>
      </c>
      <c r="CJ53" s="4">
        <v>0.3</v>
      </c>
      <c r="CK53" s="4">
        <v>0.3</v>
      </c>
      <c r="CL53" s="4">
        <v>0.3</v>
      </c>
      <c r="CM53" s="4">
        <v>0.3</v>
      </c>
      <c r="CN53" s="4">
        <v>0.3</v>
      </c>
      <c r="CO53" s="4">
        <v>0.3</v>
      </c>
      <c r="CP53" s="4">
        <v>0.3</v>
      </c>
      <c r="CQ53" s="4">
        <v>0.3</v>
      </c>
      <c r="CR53" s="4">
        <v>0.3</v>
      </c>
      <c r="CS53" s="4">
        <v>0.3</v>
      </c>
      <c r="CT53" s="4">
        <v>0.3</v>
      </c>
      <c r="CU53" s="4">
        <v>0.3</v>
      </c>
      <c r="CV53" s="4">
        <v>0.3</v>
      </c>
      <c r="CW53" s="4">
        <v>0.3</v>
      </c>
      <c r="CX53" s="4">
        <v>0.3</v>
      </c>
      <c r="CY53" s="4">
        <v>0.3</v>
      </c>
      <c r="CZ53" s="4">
        <v>0.3</v>
      </c>
      <c r="DA53" s="4">
        <v>0.3</v>
      </c>
      <c r="DB53" s="4">
        <v>0.3</v>
      </c>
      <c r="DC53" s="4">
        <v>0.3</v>
      </c>
      <c r="DD53" s="4">
        <v>0.3</v>
      </c>
      <c r="DE53" s="4">
        <v>0.3</v>
      </c>
      <c r="DF53" s="4">
        <v>0.3</v>
      </c>
      <c r="DG53" s="4">
        <v>0.3</v>
      </c>
      <c r="DH53" s="4">
        <v>0.3</v>
      </c>
      <c r="DI53" s="4">
        <v>0.3</v>
      </c>
      <c r="DJ53" s="4">
        <v>0.3</v>
      </c>
      <c r="DK53" s="4">
        <v>0.3</v>
      </c>
      <c r="DL53" s="4">
        <v>0.3</v>
      </c>
      <c r="DM53" s="4">
        <v>0.3</v>
      </c>
      <c r="DN53" s="4">
        <v>0.3</v>
      </c>
      <c r="DO53" s="4">
        <v>0.3</v>
      </c>
      <c r="DP53" s="4">
        <v>0.3</v>
      </c>
      <c r="DQ53" s="4">
        <v>0.3</v>
      </c>
      <c r="DR53" s="4">
        <v>0.3</v>
      </c>
      <c r="DS53" s="4">
        <v>0.3</v>
      </c>
      <c r="DT53" s="4">
        <v>0.3</v>
      </c>
      <c r="DU53" s="4">
        <v>0.3</v>
      </c>
      <c r="DV53" s="4">
        <v>0.3</v>
      </c>
      <c r="DW53" s="4">
        <v>0.3</v>
      </c>
      <c r="DX53" s="4">
        <v>0.3</v>
      </c>
      <c r="DY53" s="4">
        <v>0.3</v>
      </c>
      <c r="DZ53" s="4">
        <v>0.3</v>
      </c>
      <c r="EA53" s="4">
        <v>0.3</v>
      </c>
      <c r="EB53" s="4">
        <v>0.3</v>
      </c>
      <c r="EC53" s="4">
        <v>0.3</v>
      </c>
      <c r="ED53" s="4">
        <v>0.3</v>
      </c>
      <c r="EE53" s="4">
        <v>0.3</v>
      </c>
      <c r="EF53" s="4">
        <v>0.3</v>
      </c>
      <c r="EG53" s="4">
        <v>0.3</v>
      </c>
      <c r="EH53" s="4">
        <v>0.3</v>
      </c>
      <c r="EI53" s="4">
        <v>0.3</v>
      </c>
      <c r="EJ53" s="4">
        <v>0.3</v>
      </c>
      <c r="EK53" s="4">
        <v>0.3</v>
      </c>
      <c r="EL53" s="4">
        <v>0.3</v>
      </c>
      <c r="EM53" s="4">
        <v>0.3</v>
      </c>
      <c r="EN53" s="4">
        <v>0.3</v>
      </c>
      <c r="EO53" s="4">
        <v>0.3</v>
      </c>
      <c r="EP53" s="4">
        <v>0.3</v>
      </c>
      <c r="EQ53" s="4">
        <v>0.3</v>
      </c>
      <c r="ER53" s="4">
        <v>0.3</v>
      </c>
      <c r="ES53" s="4">
        <v>0.3</v>
      </c>
      <c r="ET53" s="4">
        <v>0.3</v>
      </c>
      <c r="EU53" s="4">
        <v>0.3</v>
      </c>
      <c r="EV53" s="4">
        <v>0.3</v>
      </c>
      <c r="EW53" s="4">
        <v>0.3</v>
      </c>
      <c r="EX53" s="4">
        <v>0.3</v>
      </c>
      <c r="EY53" s="4">
        <v>0.3</v>
      </c>
      <c r="EZ53" s="4">
        <v>0.3</v>
      </c>
      <c r="FA53" s="4">
        <v>0.3</v>
      </c>
      <c r="FB53" s="4">
        <v>0.3</v>
      </c>
      <c r="FC53" s="4">
        <v>0.3</v>
      </c>
      <c r="FD53" s="4">
        <v>0.3</v>
      </c>
      <c r="FE53" s="4">
        <v>0.3</v>
      </c>
      <c r="FF53" s="4">
        <v>0.3</v>
      </c>
      <c r="FG53" s="4">
        <v>0.3</v>
      </c>
      <c r="FH53" s="4">
        <v>0.3</v>
      </c>
      <c r="FI53" s="4">
        <v>0.3</v>
      </c>
      <c r="FJ53" s="4">
        <v>0.3</v>
      </c>
      <c r="FK53" s="4">
        <v>0.3</v>
      </c>
      <c r="FL53" s="4">
        <v>0.3</v>
      </c>
      <c r="FM53" s="4">
        <v>0.3</v>
      </c>
      <c r="FN53" s="4">
        <v>0.3</v>
      </c>
      <c r="FO53" s="4">
        <v>0.3</v>
      </c>
      <c r="FP53" s="4">
        <v>0.3</v>
      </c>
      <c r="FQ53" s="4">
        <v>0.3</v>
      </c>
      <c r="FR53" s="4">
        <v>0.3</v>
      </c>
      <c r="FS53" s="4">
        <v>0.3</v>
      </c>
      <c r="FT53" s="4">
        <v>0.3</v>
      </c>
      <c r="FU53" s="4">
        <v>0.3</v>
      </c>
      <c r="FV53" s="4">
        <v>0.3</v>
      </c>
      <c r="FW53" s="4">
        <v>0.3</v>
      </c>
      <c r="FX53" s="4">
        <v>0.3</v>
      </c>
      <c r="FY53" s="4">
        <v>0.3</v>
      </c>
      <c r="FZ53" s="4">
        <v>0.3</v>
      </c>
      <c r="GA53" s="4">
        <v>0.3</v>
      </c>
      <c r="GB53" s="4">
        <v>0.3</v>
      </c>
      <c r="GC53" s="4">
        <v>0.3</v>
      </c>
      <c r="GD53" s="4">
        <v>0.3</v>
      </c>
      <c r="GE53" s="4">
        <v>0.3</v>
      </c>
      <c r="GF53" s="4">
        <v>0.3</v>
      </c>
      <c r="GG53" s="4">
        <v>0.3</v>
      </c>
      <c r="GH53" s="4">
        <v>0.3</v>
      </c>
      <c r="GI53" s="4">
        <v>0.3</v>
      </c>
      <c r="GJ53" s="4">
        <v>0.3</v>
      </c>
      <c r="GK53" s="4">
        <v>0.3</v>
      </c>
      <c r="GL53" s="4">
        <v>0.3</v>
      </c>
      <c r="GM53" s="4">
        <v>0.3</v>
      </c>
      <c r="GN53" s="4">
        <v>0.3</v>
      </c>
      <c r="GO53" s="4">
        <v>0.3</v>
      </c>
      <c r="GP53" s="4">
        <v>0.3</v>
      </c>
      <c r="GQ53" s="4">
        <v>0.3</v>
      </c>
      <c r="GR53" s="4">
        <v>0.3</v>
      </c>
      <c r="GS53" s="4">
        <v>0.3</v>
      </c>
      <c r="GT53" s="4">
        <v>0.3</v>
      </c>
      <c r="GU53" s="4">
        <v>0.3</v>
      </c>
      <c r="GV53" s="4">
        <v>0.3</v>
      </c>
      <c r="GW53" s="4">
        <v>0.3</v>
      </c>
      <c r="GX53" s="4">
        <v>0.3</v>
      </c>
      <c r="GY53" s="4">
        <v>0.3</v>
      </c>
      <c r="GZ53" s="4">
        <v>0.3</v>
      </c>
      <c r="HA53" s="4">
        <v>0.3</v>
      </c>
      <c r="HB53" s="4">
        <v>0.3</v>
      </c>
      <c r="HC53" s="4">
        <v>0.3</v>
      </c>
      <c r="HD53" s="4">
        <v>0.3</v>
      </c>
      <c r="HE53" s="4">
        <v>0.3</v>
      </c>
      <c r="HF53" s="4">
        <v>0.3</v>
      </c>
      <c r="HG53" s="4">
        <v>0.3</v>
      </c>
      <c r="HH53" s="4">
        <v>0.3</v>
      </c>
      <c r="HI53" s="4">
        <v>0.3</v>
      </c>
      <c r="HJ53" s="4">
        <v>0.3</v>
      </c>
      <c r="HK53" s="4">
        <v>0.3</v>
      </c>
      <c r="HL53" s="4">
        <v>0.3</v>
      </c>
      <c r="HM53" s="4">
        <v>0.3</v>
      </c>
      <c r="HN53" s="4">
        <v>0.3</v>
      </c>
      <c r="HO53" s="4">
        <v>0.3</v>
      </c>
      <c r="HP53" s="4">
        <v>0.3</v>
      </c>
      <c r="HQ53" s="4">
        <v>0.3</v>
      </c>
      <c r="HR53" s="4">
        <v>0.3</v>
      </c>
      <c r="HS53" s="4">
        <v>0.3</v>
      </c>
      <c r="HT53" s="4">
        <v>0.3</v>
      </c>
      <c r="HU53" s="4">
        <v>0.3</v>
      </c>
      <c r="HV53" s="4">
        <v>0.3</v>
      </c>
      <c r="HW53" s="4">
        <v>0.3</v>
      </c>
      <c r="HX53" s="4">
        <v>0.3</v>
      </c>
      <c r="HY53" s="4">
        <v>0.3</v>
      </c>
      <c r="HZ53" s="4">
        <v>0.3</v>
      </c>
      <c r="IA53" s="4">
        <v>0.3</v>
      </c>
      <c r="IB53" s="4">
        <v>0.3</v>
      </c>
      <c r="IC53" s="4">
        <v>0.3</v>
      </c>
      <c r="ID53" s="4">
        <v>0.3</v>
      </c>
      <c r="IE53" s="4">
        <v>0.3</v>
      </c>
      <c r="IF53" s="4">
        <v>0.3</v>
      </c>
      <c r="IG53" s="4">
        <v>0.3</v>
      </c>
      <c r="IH53" s="4">
        <v>0.3</v>
      </c>
      <c r="II53" s="4">
        <v>0.3</v>
      </c>
      <c r="IJ53" s="4">
        <v>0.3</v>
      </c>
      <c r="IK53" s="4">
        <v>0.3</v>
      </c>
      <c r="IL53" s="4">
        <v>0.3</v>
      </c>
      <c r="IM53" s="4">
        <v>0.3</v>
      </c>
      <c r="IN53" s="4">
        <v>0.3</v>
      </c>
      <c r="IO53" s="4">
        <v>0.3</v>
      </c>
      <c r="IP53" s="4">
        <v>0.3</v>
      </c>
      <c r="IQ53" s="4">
        <v>0.3</v>
      </c>
      <c r="IR53" s="4">
        <v>0.3</v>
      </c>
      <c r="IS53" s="4">
        <v>0.3</v>
      </c>
      <c r="IT53" s="4">
        <v>0.3</v>
      </c>
      <c r="IU53" s="4">
        <v>0.3</v>
      </c>
      <c r="IV53" s="4">
        <v>0.3</v>
      </c>
      <c r="IW53" s="4">
        <v>0.3</v>
      </c>
      <c r="IX53" s="4">
        <v>0.3</v>
      </c>
      <c r="IY53" s="4">
        <v>0.3</v>
      </c>
      <c r="IZ53" s="4">
        <v>0.3</v>
      </c>
      <c r="JA53" s="4">
        <v>0.3</v>
      </c>
      <c r="JB53" s="4">
        <v>0.3</v>
      </c>
      <c r="JC53" s="4">
        <v>0.3</v>
      </c>
      <c r="JD53" s="4">
        <v>0.3</v>
      </c>
      <c r="JE53" s="4">
        <v>0.3</v>
      </c>
      <c r="JF53" s="4">
        <v>0.3</v>
      </c>
      <c r="JG53" s="4">
        <v>0.3</v>
      </c>
      <c r="JH53" s="4">
        <v>0.3</v>
      </c>
      <c r="JI53" s="4">
        <v>0.3</v>
      </c>
      <c r="JJ53" s="4">
        <v>0.3</v>
      </c>
      <c r="JK53" s="4">
        <v>0.3</v>
      </c>
      <c r="JL53" s="4">
        <v>0.3</v>
      </c>
      <c r="JM53" s="4">
        <v>0.3</v>
      </c>
      <c r="JN53" s="4">
        <v>0.3</v>
      </c>
      <c r="JO53" s="4">
        <v>0.3</v>
      </c>
      <c r="JP53" s="4">
        <v>0.3</v>
      </c>
      <c r="JQ53" s="4">
        <v>0.3</v>
      </c>
      <c r="JR53" s="4">
        <v>0.3</v>
      </c>
      <c r="JS53" s="4">
        <v>0.3</v>
      </c>
      <c r="JT53" s="4">
        <v>0.3</v>
      </c>
      <c r="JU53" s="4">
        <v>0.3</v>
      </c>
      <c r="JV53" s="4">
        <v>0.3</v>
      </c>
      <c r="JW53" s="4">
        <v>0.3</v>
      </c>
      <c r="JX53" s="4">
        <v>0.3</v>
      </c>
      <c r="JY53" s="4">
        <v>0.3</v>
      </c>
      <c r="JZ53" s="4">
        <v>0.3</v>
      </c>
      <c r="KA53" s="4">
        <v>0.3</v>
      </c>
      <c r="KB53" s="4">
        <v>0.3</v>
      </c>
      <c r="KC53" s="4">
        <v>0.3</v>
      </c>
      <c r="KD53" s="4">
        <v>0.3</v>
      </c>
      <c r="KE53" s="4">
        <v>0.3</v>
      </c>
      <c r="KF53" s="4">
        <v>0.3</v>
      </c>
      <c r="KG53" s="4">
        <v>0.3</v>
      </c>
      <c r="KH53" s="4">
        <v>0.3</v>
      </c>
      <c r="KI53" s="4">
        <v>0.3</v>
      </c>
      <c r="KJ53" s="4">
        <v>0.3</v>
      </c>
      <c r="KK53" s="4">
        <v>0.3</v>
      </c>
      <c r="KL53" s="4">
        <v>0.3</v>
      </c>
      <c r="KM53" s="4">
        <v>0.3</v>
      </c>
      <c r="KN53" s="4">
        <v>0.3</v>
      </c>
      <c r="KO53" s="4">
        <v>0.3</v>
      </c>
      <c r="KP53" s="4">
        <v>0.3</v>
      </c>
      <c r="KQ53" s="4">
        <v>0.3</v>
      </c>
      <c r="KR53" s="4">
        <v>0.3</v>
      </c>
      <c r="KS53" s="4">
        <v>0.3</v>
      </c>
      <c r="KT53" s="4">
        <v>0.3</v>
      </c>
      <c r="KU53" s="4">
        <v>0.3</v>
      </c>
      <c r="KV53" s="4">
        <v>0.3</v>
      </c>
      <c r="KW53" s="4">
        <v>0.3</v>
      </c>
      <c r="KX53" s="4">
        <v>0.3</v>
      </c>
      <c r="KY53" s="4">
        <v>0.3</v>
      </c>
      <c r="KZ53" s="4">
        <v>0.3</v>
      </c>
      <c r="LA53" s="4">
        <v>0.3</v>
      </c>
      <c r="LB53" s="4">
        <v>0.3</v>
      </c>
      <c r="LC53" s="4">
        <v>0.3</v>
      </c>
      <c r="LD53" s="4">
        <v>0.3</v>
      </c>
      <c r="LE53" s="4">
        <v>0.3</v>
      </c>
      <c r="LF53" s="4">
        <v>0.3</v>
      </c>
      <c r="LG53" s="4">
        <v>0.3</v>
      </c>
      <c r="LH53" s="4">
        <v>0.3</v>
      </c>
      <c r="LI53" s="4">
        <v>0.3</v>
      </c>
      <c r="LJ53" s="4">
        <v>0.3</v>
      </c>
      <c r="LK53" s="4">
        <v>0.3</v>
      </c>
      <c r="LL53" s="4">
        <v>0.3</v>
      </c>
      <c r="LM53" s="4">
        <v>0.3</v>
      </c>
      <c r="LN53" s="4">
        <v>0.3</v>
      </c>
      <c r="LO53" s="4">
        <v>0.3</v>
      </c>
      <c r="LP53" s="4">
        <v>0.3</v>
      </c>
      <c r="LQ53" s="4">
        <v>0.3</v>
      </c>
      <c r="LR53" s="4">
        <v>0.3</v>
      </c>
      <c r="LS53" s="4">
        <v>0.3</v>
      </c>
      <c r="LT53" s="4">
        <v>0.3</v>
      </c>
      <c r="LU53" s="4">
        <v>0.3</v>
      </c>
      <c r="LV53" s="4">
        <v>0.3</v>
      </c>
      <c r="LW53" s="4">
        <v>0.3</v>
      </c>
      <c r="LX53" s="4">
        <v>0.3</v>
      </c>
      <c r="LY53" s="4">
        <v>0.3</v>
      </c>
      <c r="LZ53" s="4">
        <v>0.3</v>
      </c>
      <c r="MA53" s="4">
        <v>0.3</v>
      </c>
      <c r="MB53" s="4">
        <v>0.3</v>
      </c>
      <c r="MC53" s="4">
        <v>0.3</v>
      </c>
      <c r="MD53" s="4">
        <v>0.3</v>
      </c>
      <c r="ME53" s="4">
        <v>0.3</v>
      </c>
      <c r="MF53" s="4">
        <v>0.3</v>
      </c>
      <c r="MG53" s="4">
        <v>0.3</v>
      </c>
      <c r="MH53" s="4">
        <v>0.3</v>
      </c>
      <c r="MI53" s="4">
        <v>0.3</v>
      </c>
      <c r="MJ53" s="4">
        <v>0.3</v>
      </c>
      <c r="MK53" s="4">
        <v>0.3</v>
      </c>
      <c r="ML53" s="4">
        <v>0.3</v>
      </c>
      <c r="MM53" s="4">
        <v>0.3</v>
      </c>
      <c r="MN53" s="4">
        <v>0.3</v>
      </c>
      <c r="MO53" s="4">
        <v>0.3</v>
      </c>
      <c r="MP53" s="4">
        <v>0.3</v>
      </c>
      <c r="MQ53" s="4">
        <v>0.3</v>
      </c>
      <c r="MR53" s="4">
        <v>0.3</v>
      </c>
      <c r="MS53" s="4">
        <v>0.3</v>
      </c>
      <c r="MT53" s="4">
        <v>0.3</v>
      </c>
      <c r="MU53" s="4">
        <v>0.3</v>
      </c>
      <c r="MV53" s="4">
        <v>0.3</v>
      </c>
      <c r="MW53" s="4">
        <v>0.3</v>
      </c>
      <c r="MX53" s="4">
        <v>0.3</v>
      </c>
      <c r="MY53" s="4">
        <v>0.3</v>
      </c>
      <c r="MZ53" s="4">
        <v>0.3</v>
      </c>
      <c r="NA53" s="4">
        <v>0.3</v>
      </c>
      <c r="NB53" s="4">
        <v>0.3</v>
      </c>
      <c r="NC53" s="4">
        <v>0.3</v>
      </c>
      <c r="ND53" s="4">
        <v>0.3</v>
      </c>
      <c r="NE53" s="4">
        <v>0.3</v>
      </c>
      <c r="NF53" s="4">
        <v>0.3</v>
      </c>
      <c r="NG53" s="4">
        <v>0.3</v>
      </c>
      <c r="NH53" s="4">
        <v>0.3</v>
      </c>
      <c r="NI53" s="4">
        <v>0.3</v>
      </c>
      <c r="NJ53" s="4">
        <v>0.3</v>
      </c>
      <c r="NK53" s="4">
        <v>0.3</v>
      </c>
      <c r="NL53" s="4">
        <v>0.3</v>
      </c>
      <c r="NM53" s="4">
        <v>0.3</v>
      </c>
      <c r="NN53" s="4">
        <v>0.3</v>
      </c>
      <c r="NO53" s="4">
        <v>0.3</v>
      </c>
      <c r="NP53" s="4">
        <v>0.3</v>
      </c>
      <c r="NQ53" s="4">
        <v>0.3</v>
      </c>
      <c r="NR53" s="4">
        <v>0.3</v>
      </c>
      <c r="NS53" s="4">
        <v>0.3</v>
      </c>
      <c r="NT53" s="4">
        <v>0.3</v>
      </c>
      <c r="NU53" s="4">
        <v>0.3</v>
      </c>
      <c r="NV53" s="4">
        <v>0.3</v>
      </c>
      <c r="NW53" s="4">
        <v>0.3</v>
      </c>
      <c r="NX53" s="4">
        <v>0.3</v>
      </c>
      <c r="NY53" s="4">
        <v>0.3</v>
      </c>
      <c r="NZ53" s="4">
        <v>0.3</v>
      </c>
      <c r="OA53" s="4">
        <v>0.3</v>
      </c>
      <c r="OB53" s="4">
        <v>0.3</v>
      </c>
      <c r="OC53" s="4">
        <v>0.3</v>
      </c>
      <c r="OD53" s="4">
        <v>0.3</v>
      </c>
      <c r="OE53" s="4">
        <v>0.3</v>
      </c>
      <c r="OF53" s="4">
        <v>0.3</v>
      </c>
      <c r="OG53" s="4">
        <v>0.3</v>
      </c>
    </row>
    <row r="54" spans="2:397" x14ac:dyDescent="0.25">
      <c r="B54" t="s">
        <v>154</v>
      </c>
      <c r="C54" s="10" t="s">
        <v>155</v>
      </c>
      <c r="D54" s="4">
        <v>0.3</v>
      </c>
      <c r="E54" s="4">
        <v>0.44</v>
      </c>
      <c r="F54" s="4">
        <v>0.3</v>
      </c>
      <c r="G54" s="4">
        <v>0.3</v>
      </c>
      <c r="H54" s="31">
        <v>0</v>
      </c>
      <c r="I54" s="31">
        <v>-0.33612564911299919</v>
      </c>
      <c r="J54" s="31"/>
      <c r="K54" s="31"/>
      <c r="L54" s="31"/>
      <c r="M54" s="31"/>
      <c r="N54" s="31"/>
      <c r="O54" s="28"/>
      <c r="P54" s="28"/>
      <c r="Q54" s="5"/>
      <c r="R54" s="15"/>
      <c r="S54" s="4"/>
      <c r="T54" s="4"/>
      <c r="U54" s="4"/>
      <c r="V54" s="4"/>
      <c r="W54" s="4"/>
      <c r="X54" s="4"/>
      <c r="Y54" s="4"/>
      <c r="Z54" s="4"/>
      <c r="AA54" s="4"/>
      <c r="AB54" s="4"/>
      <c r="AC54" s="4"/>
      <c r="AF54" s="4">
        <f>_xll.BQL($B54,$B$24,$B$24:$C$34,"transpose=t, showdates=f, showheaders=f, showids=f","cols=366;rows=1")</f>
        <v>0.3</v>
      </c>
      <c r="AG54" s="4">
        <v>0.3</v>
      </c>
      <c r="AH54" s="4">
        <v>0.38</v>
      </c>
      <c r="AI54" s="4">
        <v>0.3</v>
      </c>
      <c r="AJ54" s="4">
        <v>0.38</v>
      </c>
      <c r="AK54" s="4">
        <v>0.38</v>
      </c>
      <c r="AL54" s="4">
        <v>0.38</v>
      </c>
      <c r="AM54" s="4">
        <v>0.38</v>
      </c>
      <c r="AN54" s="4">
        <v>0.3</v>
      </c>
      <c r="AO54" s="4">
        <v>0.38</v>
      </c>
      <c r="AP54" s="4">
        <v>0.3</v>
      </c>
      <c r="AQ54" s="4">
        <v>0.39</v>
      </c>
      <c r="AR54" s="4">
        <v>0.39</v>
      </c>
      <c r="AS54" s="4">
        <v>0.39</v>
      </c>
      <c r="AT54" s="4">
        <v>0.3</v>
      </c>
      <c r="AU54" s="4">
        <v>0.3</v>
      </c>
      <c r="AV54" s="4">
        <v>0.3</v>
      </c>
      <c r="AW54" s="4">
        <v>0.38</v>
      </c>
      <c r="AX54" s="4">
        <v>0.38</v>
      </c>
      <c r="AY54" s="4">
        <v>0.38</v>
      </c>
      <c r="AZ54" s="4">
        <v>0.38</v>
      </c>
      <c r="BA54" s="4">
        <v>0.3</v>
      </c>
      <c r="BB54" s="4">
        <v>0.38</v>
      </c>
      <c r="BC54" s="4">
        <v>0.38</v>
      </c>
      <c r="BD54" s="4">
        <v>0.3</v>
      </c>
      <c r="BE54" s="4">
        <v>0.3</v>
      </c>
      <c r="BF54" s="4">
        <v>0.3</v>
      </c>
      <c r="BG54" s="4">
        <v>0.3</v>
      </c>
      <c r="BH54" s="4">
        <v>0.3</v>
      </c>
      <c r="BI54" s="4">
        <v>0.3</v>
      </c>
      <c r="BJ54" s="4">
        <v>0.3</v>
      </c>
      <c r="BK54" s="4">
        <v>0.38</v>
      </c>
      <c r="BL54" s="4">
        <v>0.38</v>
      </c>
      <c r="BM54" s="4">
        <v>0.38</v>
      </c>
      <c r="BN54" s="4">
        <v>0.38</v>
      </c>
      <c r="BO54" s="4">
        <v>0.3</v>
      </c>
      <c r="BP54" s="4">
        <v>0.3</v>
      </c>
      <c r="BQ54" s="4">
        <v>0.3</v>
      </c>
      <c r="BR54" s="4">
        <v>0.3</v>
      </c>
      <c r="BS54" s="4">
        <v>0.3</v>
      </c>
      <c r="BT54" s="4">
        <v>0.3</v>
      </c>
      <c r="BU54" s="4">
        <v>0.3</v>
      </c>
      <c r="BV54" s="4">
        <v>0.3</v>
      </c>
      <c r="BW54" s="4">
        <v>0.3</v>
      </c>
      <c r="BX54" s="4">
        <v>0.3</v>
      </c>
      <c r="BY54" s="4">
        <v>0.3</v>
      </c>
      <c r="BZ54" s="4">
        <v>0.3</v>
      </c>
      <c r="CA54" s="4">
        <v>0.3</v>
      </c>
      <c r="CB54" s="4">
        <v>0.3</v>
      </c>
      <c r="CC54" s="4">
        <v>0.3</v>
      </c>
      <c r="CD54" s="4">
        <v>0.3</v>
      </c>
      <c r="CE54" s="4">
        <v>0.3</v>
      </c>
      <c r="CF54" s="4">
        <v>0.3</v>
      </c>
      <c r="CG54" s="4">
        <v>0.3</v>
      </c>
      <c r="CH54" s="4">
        <v>0.3</v>
      </c>
      <c r="CI54" s="4">
        <v>0.3</v>
      </c>
      <c r="CJ54" s="4">
        <v>0.3</v>
      </c>
      <c r="CK54" s="4">
        <v>0.3</v>
      </c>
      <c r="CL54" s="4">
        <v>0.3</v>
      </c>
      <c r="CM54" s="4">
        <v>0.3</v>
      </c>
      <c r="CN54" s="4">
        <v>0.3</v>
      </c>
      <c r="CO54" s="4">
        <v>0.3</v>
      </c>
      <c r="CP54" s="4">
        <v>0.3</v>
      </c>
      <c r="CQ54" s="4">
        <v>0.3</v>
      </c>
      <c r="CR54" s="4">
        <v>0.3</v>
      </c>
      <c r="CS54" s="4">
        <v>0.3</v>
      </c>
      <c r="CT54" s="4">
        <v>0.3</v>
      </c>
      <c r="CU54" s="4">
        <v>0.3</v>
      </c>
      <c r="CV54" s="4">
        <v>0.3</v>
      </c>
      <c r="CW54" s="4">
        <v>0.3</v>
      </c>
      <c r="CX54" s="4">
        <v>0.3</v>
      </c>
      <c r="CY54" s="4">
        <v>0.3</v>
      </c>
      <c r="CZ54" s="4">
        <v>0.3</v>
      </c>
      <c r="DA54" s="4">
        <v>0.3</v>
      </c>
      <c r="DB54" s="4">
        <v>0.3</v>
      </c>
      <c r="DC54" s="4">
        <v>0.3</v>
      </c>
      <c r="DD54" s="4">
        <v>0.3</v>
      </c>
      <c r="DE54" s="4">
        <v>0.3</v>
      </c>
      <c r="DF54" s="4">
        <v>0.3</v>
      </c>
      <c r="DG54" s="4">
        <v>0.3</v>
      </c>
      <c r="DH54" s="4">
        <v>0.3</v>
      </c>
      <c r="DI54" s="4">
        <v>0.3</v>
      </c>
      <c r="DJ54" s="4">
        <v>0.3</v>
      </c>
      <c r="DK54" s="4">
        <v>0.3</v>
      </c>
      <c r="DL54" s="4">
        <v>0.3</v>
      </c>
      <c r="DM54" s="4">
        <v>0.3</v>
      </c>
      <c r="DN54" s="4">
        <v>0.3</v>
      </c>
      <c r="DO54" s="4">
        <v>0.3</v>
      </c>
      <c r="DP54" s="4">
        <v>0.3</v>
      </c>
      <c r="DQ54" s="4">
        <v>0.3</v>
      </c>
      <c r="DR54" s="4">
        <v>0.3</v>
      </c>
      <c r="DS54" s="4">
        <v>0.3</v>
      </c>
      <c r="DT54" s="4">
        <v>0.3</v>
      </c>
      <c r="DU54" s="4">
        <v>0.3</v>
      </c>
      <c r="DV54" s="4">
        <v>0.3</v>
      </c>
      <c r="DW54" s="4">
        <v>0.36</v>
      </c>
      <c r="DX54" s="4">
        <v>0.36</v>
      </c>
      <c r="DY54" s="4">
        <v>0.36</v>
      </c>
      <c r="DZ54" s="4">
        <v>0.35</v>
      </c>
      <c r="EA54" s="4">
        <v>0.3</v>
      </c>
      <c r="EB54" s="4">
        <v>0.3</v>
      </c>
      <c r="EC54" s="4">
        <v>0.35</v>
      </c>
      <c r="ED54" s="4">
        <v>0.3</v>
      </c>
      <c r="EE54" s="4">
        <v>0.3</v>
      </c>
      <c r="EF54" s="4">
        <v>0.3</v>
      </c>
      <c r="EG54" s="4">
        <v>0.35</v>
      </c>
      <c r="EH54" s="4">
        <v>0.35</v>
      </c>
      <c r="EI54" s="4">
        <v>0.3</v>
      </c>
      <c r="EJ54" s="4">
        <v>0.3</v>
      </c>
      <c r="EK54" s="4">
        <v>0.3</v>
      </c>
      <c r="EL54" s="4">
        <v>0.3</v>
      </c>
      <c r="EM54" s="4">
        <v>0.3</v>
      </c>
      <c r="EN54" s="4">
        <v>0.35</v>
      </c>
      <c r="EO54" s="4">
        <v>0.3</v>
      </c>
      <c r="EP54" s="4">
        <v>0.3</v>
      </c>
      <c r="EQ54" s="4">
        <v>0.3</v>
      </c>
      <c r="ER54" s="4">
        <v>0.3</v>
      </c>
      <c r="ES54" s="4">
        <v>0.3</v>
      </c>
      <c r="ET54" s="4">
        <v>0.3</v>
      </c>
      <c r="EU54" s="4">
        <v>0.36</v>
      </c>
      <c r="EV54" s="4">
        <v>0.36</v>
      </c>
      <c r="EW54" s="4">
        <v>0.44</v>
      </c>
      <c r="EX54" s="4">
        <v>0.35</v>
      </c>
      <c r="EY54" s="4">
        <v>0.3</v>
      </c>
      <c r="EZ54" s="4">
        <v>0.3</v>
      </c>
      <c r="FA54" s="4">
        <v>0.3</v>
      </c>
      <c r="FB54" s="4">
        <v>0.3</v>
      </c>
      <c r="FC54" s="4">
        <v>0.3</v>
      </c>
      <c r="FD54" s="4">
        <v>0.3</v>
      </c>
      <c r="FE54" s="4">
        <v>0.3</v>
      </c>
      <c r="FF54" s="4">
        <v>0.3</v>
      </c>
      <c r="FG54" s="4">
        <v>0.3</v>
      </c>
      <c r="FH54" s="4">
        <v>0.3</v>
      </c>
      <c r="FI54" s="4">
        <v>0.3</v>
      </c>
      <c r="FJ54" s="4">
        <v>0.3</v>
      </c>
      <c r="FK54" s="4">
        <v>0.3</v>
      </c>
      <c r="FL54" s="4">
        <v>0.38</v>
      </c>
      <c r="FM54" s="4">
        <v>0.3</v>
      </c>
      <c r="FN54" s="4">
        <v>0.3</v>
      </c>
      <c r="FO54" s="4">
        <v>0.3</v>
      </c>
      <c r="FP54" s="4">
        <v>0.3</v>
      </c>
      <c r="FQ54" s="4">
        <v>0.38</v>
      </c>
      <c r="FR54" s="4">
        <v>0.3</v>
      </c>
      <c r="FS54" s="4">
        <v>0.38</v>
      </c>
      <c r="FT54" s="4">
        <v>0.3</v>
      </c>
      <c r="FU54" s="4">
        <v>0.3</v>
      </c>
      <c r="FV54" s="4">
        <v>0.3</v>
      </c>
      <c r="FW54" s="4">
        <v>0.3</v>
      </c>
      <c r="FX54" s="4">
        <v>0.3</v>
      </c>
      <c r="FY54" s="4">
        <v>0.38</v>
      </c>
      <c r="FZ54" s="4">
        <v>0.38</v>
      </c>
      <c r="GA54" s="4">
        <v>0.38</v>
      </c>
      <c r="GB54" s="4">
        <v>0.38</v>
      </c>
      <c r="GC54" s="4">
        <v>0.38</v>
      </c>
      <c r="GD54" s="4">
        <v>0.3</v>
      </c>
      <c r="GE54" s="4">
        <v>0.3</v>
      </c>
      <c r="GF54" s="4">
        <v>0.3</v>
      </c>
      <c r="GG54" s="4">
        <v>0.3</v>
      </c>
      <c r="GH54" s="4">
        <v>0.3</v>
      </c>
      <c r="GI54" s="4">
        <v>0.3</v>
      </c>
      <c r="GJ54" s="4">
        <v>0.3</v>
      </c>
      <c r="GK54" s="4">
        <v>0.3</v>
      </c>
      <c r="GL54" s="4">
        <v>0.3</v>
      </c>
      <c r="GM54" s="4">
        <v>0.3</v>
      </c>
      <c r="GN54" s="4">
        <v>0.3</v>
      </c>
      <c r="GO54" s="4">
        <v>0.3</v>
      </c>
      <c r="GP54" s="4">
        <v>0.3</v>
      </c>
      <c r="GQ54" s="4">
        <v>0.3</v>
      </c>
      <c r="GR54" s="4">
        <v>0.3</v>
      </c>
      <c r="GS54" s="4">
        <v>0.3</v>
      </c>
      <c r="GT54" s="4">
        <v>0.3</v>
      </c>
      <c r="GU54" s="4">
        <v>0.3</v>
      </c>
      <c r="GV54" s="4">
        <v>0.3</v>
      </c>
      <c r="GW54" s="4">
        <v>0.3</v>
      </c>
      <c r="GX54" s="4">
        <v>0.3</v>
      </c>
      <c r="GY54" s="4">
        <v>0.3</v>
      </c>
      <c r="GZ54" s="4">
        <v>0.3</v>
      </c>
      <c r="HA54" s="4">
        <v>0.3</v>
      </c>
      <c r="HB54" s="4">
        <v>0.3</v>
      </c>
      <c r="HC54" s="4">
        <v>0.3</v>
      </c>
      <c r="HD54" s="4">
        <v>0.3</v>
      </c>
      <c r="HE54" s="4">
        <v>0.3</v>
      </c>
      <c r="HF54" s="4">
        <v>0.3</v>
      </c>
      <c r="HG54" s="4">
        <v>0.3</v>
      </c>
      <c r="HH54" s="4">
        <v>0.3</v>
      </c>
      <c r="HI54" s="4">
        <v>0.3</v>
      </c>
      <c r="HJ54" s="4">
        <v>0.3</v>
      </c>
      <c r="HK54" s="4">
        <v>0.3</v>
      </c>
      <c r="HL54" s="4">
        <v>0.3</v>
      </c>
      <c r="HM54" s="4">
        <v>0.3</v>
      </c>
      <c r="HN54" s="4">
        <v>0.3</v>
      </c>
      <c r="HO54" s="4">
        <v>0.3</v>
      </c>
      <c r="HP54" s="4">
        <v>0.3</v>
      </c>
      <c r="HQ54" s="4">
        <v>0.3</v>
      </c>
      <c r="HR54" s="4">
        <v>0.3</v>
      </c>
      <c r="HS54" s="4">
        <v>0.3</v>
      </c>
      <c r="HT54" s="4">
        <v>0.3</v>
      </c>
      <c r="HU54" s="4">
        <v>0.3</v>
      </c>
      <c r="HV54" s="4">
        <v>0.3</v>
      </c>
      <c r="HW54" s="4">
        <v>0.3</v>
      </c>
      <c r="HX54" s="4">
        <v>0.3</v>
      </c>
      <c r="HY54" s="4">
        <v>0.3</v>
      </c>
      <c r="HZ54" s="4">
        <v>0.3</v>
      </c>
      <c r="IA54" s="4">
        <v>0.3</v>
      </c>
      <c r="IB54" s="4">
        <v>0.3</v>
      </c>
      <c r="IC54" s="4">
        <v>0.3</v>
      </c>
      <c r="ID54" s="4">
        <v>0.3</v>
      </c>
      <c r="IE54" s="4">
        <v>0.3</v>
      </c>
      <c r="IF54" s="4">
        <v>0.3</v>
      </c>
      <c r="IG54" s="4">
        <v>0.3</v>
      </c>
      <c r="IH54" s="4">
        <v>0.3</v>
      </c>
      <c r="II54" s="4">
        <v>0.3</v>
      </c>
      <c r="IJ54" s="4">
        <v>0.3</v>
      </c>
      <c r="IK54" s="4">
        <v>0.3</v>
      </c>
      <c r="IL54" s="4">
        <v>0.3</v>
      </c>
      <c r="IM54" s="4">
        <v>0.3</v>
      </c>
      <c r="IN54" s="4">
        <v>0.3</v>
      </c>
      <c r="IO54" s="4">
        <v>0.3</v>
      </c>
      <c r="IP54" s="4">
        <v>0.3</v>
      </c>
      <c r="IQ54" s="4">
        <v>0.3</v>
      </c>
      <c r="IR54" s="4">
        <v>0.3</v>
      </c>
      <c r="IS54" s="4">
        <v>0.3</v>
      </c>
      <c r="IT54" s="4">
        <v>0.3</v>
      </c>
      <c r="IU54" s="4">
        <v>0.3</v>
      </c>
      <c r="IV54" s="4">
        <v>0.3</v>
      </c>
      <c r="IW54" s="4">
        <v>0.3</v>
      </c>
      <c r="IX54" s="4">
        <v>0.3</v>
      </c>
      <c r="IY54" s="4">
        <v>0.3</v>
      </c>
      <c r="IZ54" s="4">
        <v>0.3</v>
      </c>
      <c r="JA54" s="4">
        <v>0.3</v>
      </c>
      <c r="JB54" s="4">
        <v>0.3</v>
      </c>
      <c r="JC54" s="4">
        <v>0.3</v>
      </c>
      <c r="JD54" s="4">
        <v>0.3</v>
      </c>
      <c r="JE54" s="4">
        <v>0.3</v>
      </c>
      <c r="JF54" s="4">
        <v>0.3</v>
      </c>
      <c r="JG54" s="4">
        <v>0.3</v>
      </c>
      <c r="JH54" s="4">
        <v>0.3</v>
      </c>
      <c r="JI54" s="4">
        <v>0.3</v>
      </c>
      <c r="JJ54" s="4">
        <v>0.3</v>
      </c>
      <c r="JK54" s="4">
        <v>0.3</v>
      </c>
      <c r="JL54" s="4">
        <v>0.3</v>
      </c>
      <c r="JM54" s="4">
        <v>0.3</v>
      </c>
      <c r="JN54" s="4">
        <v>0.3</v>
      </c>
      <c r="JO54" s="4">
        <v>0.3</v>
      </c>
      <c r="JP54" s="4">
        <v>0.3</v>
      </c>
      <c r="JQ54" s="4">
        <v>0.3</v>
      </c>
      <c r="JR54" s="4">
        <v>0.3</v>
      </c>
      <c r="JS54" s="4">
        <v>0.3</v>
      </c>
      <c r="JT54" s="4">
        <v>0.3</v>
      </c>
      <c r="JU54" s="4">
        <v>0.3</v>
      </c>
      <c r="JV54" s="4">
        <v>0.3</v>
      </c>
      <c r="JW54" s="4">
        <v>0.3</v>
      </c>
      <c r="JX54" s="4">
        <v>0.3</v>
      </c>
      <c r="JY54" s="4">
        <v>0.3</v>
      </c>
      <c r="JZ54" s="4">
        <v>0.3</v>
      </c>
      <c r="KA54" s="4">
        <v>0.3</v>
      </c>
      <c r="KB54" s="4">
        <v>0.3</v>
      </c>
      <c r="KC54" s="4">
        <v>0.3</v>
      </c>
      <c r="KD54" s="4">
        <v>0.3</v>
      </c>
      <c r="KE54" s="4">
        <v>0.3</v>
      </c>
      <c r="KF54" s="4">
        <v>0.3</v>
      </c>
      <c r="KG54" s="4">
        <v>0.3</v>
      </c>
      <c r="KH54" s="4">
        <v>0.3</v>
      </c>
      <c r="KI54" s="4">
        <v>0.3</v>
      </c>
      <c r="KJ54" s="4">
        <v>0.3</v>
      </c>
      <c r="KK54" s="4">
        <v>0.3</v>
      </c>
      <c r="KL54" s="4">
        <v>0.3</v>
      </c>
      <c r="KM54" s="4">
        <v>0.3</v>
      </c>
      <c r="KN54" s="4">
        <v>0.3</v>
      </c>
      <c r="KO54" s="4">
        <v>0.3</v>
      </c>
      <c r="KP54" s="4">
        <v>0.3</v>
      </c>
      <c r="KQ54" s="4">
        <v>0.3</v>
      </c>
      <c r="KR54" s="4">
        <v>0.3</v>
      </c>
      <c r="KS54" s="4">
        <v>0.3</v>
      </c>
      <c r="KT54" s="4">
        <v>0.3</v>
      </c>
      <c r="KU54" s="4">
        <v>0.3</v>
      </c>
      <c r="KV54" s="4">
        <v>0.3</v>
      </c>
      <c r="KW54" s="4">
        <v>0.3</v>
      </c>
      <c r="KX54" s="4">
        <v>0.3</v>
      </c>
      <c r="KY54" s="4">
        <v>0.3</v>
      </c>
      <c r="KZ54" s="4">
        <v>0.3</v>
      </c>
      <c r="LA54" s="4">
        <v>0.3</v>
      </c>
      <c r="LB54" s="4">
        <v>0.3</v>
      </c>
      <c r="LC54" s="4">
        <v>0.3</v>
      </c>
      <c r="LD54" s="4">
        <v>0.3</v>
      </c>
      <c r="LE54" s="4">
        <v>0.3</v>
      </c>
      <c r="LF54" s="4">
        <v>0.3</v>
      </c>
      <c r="LG54" s="4">
        <v>0.3</v>
      </c>
      <c r="LH54" s="4">
        <v>0.3</v>
      </c>
      <c r="LI54" s="4">
        <v>0.3</v>
      </c>
      <c r="LJ54" s="4">
        <v>0.3</v>
      </c>
      <c r="LK54" s="4">
        <v>0.3</v>
      </c>
      <c r="LL54" s="4">
        <v>0.3</v>
      </c>
      <c r="LM54" s="4">
        <v>0.3</v>
      </c>
      <c r="LN54" s="4">
        <v>0.3</v>
      </c>
      <c r="LO54" s="4">
        <v>0.3</v>
      </c>
      <c r="LP54" s="4">
        <v>0.3</v>
      </c>
      <c r="LQ54" s="4">
        <v>0.3</v>
      </c>
      <c r="LR54" s="4">
        <v>0.3</v>
      </c>
      <c r="LS54" s="4">
        <v>0.3</v>
      </c>
      <c r="LT54" s="4">
        <v>0.3</v>
      </c>
      <c r="LU54" s="4">
        <v>0.3</v>
      </c>
      <c r="LV54" s="4">
        <v>0.3</v>
      </c>
      <c r="LW54" s="4">
        <v>0.3</v>
      </c>
      <c r="LX54" s="4">
        <v>0.3</v>
      </c>
      <c r="LY54" s="4">
        <v>0.3</v>
      </c>
      <c r="LZ54" s="4">
        <v>0.3</v>
      </c>
      <c r="MA54" s="4">
        <v>0.3</v>
      </c>
      <c r="MB54" s="4">
        <v>0.3</v>
      </c>
      <c r="MC54" s="4">
        <v>0.3</v>
      </c>
      <c r="MD54" s="4">
        <v>0.3</v>
      </c>
      <c r="ME54" s="4">
        <v>0.3</v>
      </c>
      <c r="MF54" s="4">
        <v>0.3</v>
      </c>
      <c r="MG54" s="4">
        <v>0.3</v>
      </c>
      <c r="MH54" s="4">
        <v>0.3</v>
      </c>
      <c r="MI54" s="4">
        <v>0.3</v>
      </c>
      <c r="MJ54" s="4">
        <v>0.3</v>
      </c>
      <c r="MK54" s="4">
        <v>0.3</v>
      </c>
      <c r="ML54" s="4">
        <v>0.3</v>
      </c>
      <c r="MM54" s="4">
        <v>0.3</v>
      </c>
      <c r="MN54" s="4">
        <v>0.3</v>
      </c>
      <c r="MO54" s="4">
        <v>0.3</v>
      </c>
      <c r="MP54" s="4">
        <v>0.3</v>
      </c>
      <c r="MQ54" s="4">
        <v>0.3</v>
      </c>
      <c r="MR54" s="4">
        <v>0.3</v>
      </c>
      <c r="MS54" s="4">
        <v>0.3</v>
      </c>
      <c r="MT54" s="4">
        <v>0.3</v>
      </c>
      <c r="MU54" s="4">
        <v>0.3</v>
      </c>
      <c r="MV54" s="4">
        <v>0.3</v>
      </c>
      <c r="MW54" s="4">
        <v>0.3</v>
      </c>
      <c r="MX54" s="4">
        <v>0.3</v>
      </c>
      <c r="MY54" s="4">
        <v>0.3</v>
      </c>
      <c r="MZ54" s="4">
        <v>0.3</v>
      </c>
      <c r="NA54" s="4">
        <v>0.3</v>
      </c>
      <c r="NB54" s="4">
        <v>0.3</v>
      </c>
      <c r="NC54" s="4">
        <v>0.3</v>
      </c>
      <c r="ND54" s="4">
        <v>0.3</v>
      </c>
      <c r="NE54" s="4">
        <v>0.3</v>
      </c>
      <c r="NF54" s="4">
        <v>0.3</v>
      </c>
      <c r="NG54" s="4">
        <v>0.3</v>
      </c>
      <c r="NH54" s="4">
        <v>0.3</v>
      </c>
      <c r="NI54" s="4">
        <v>0.3</v>
      </c>
      <c r="NJ54" s="4">
        <v>0.3</v>
      </c>
      <c r="NK54" s="4">
        <v>0.3</v>
      </c>
      <c r="NL54" s="4">
        <v>0.3</v>
      </c>
      <c r="NM54" s="4">
        <v>0.3</v>
      </c>
      <c r="NN54" s="4">
        <v>0.3</v>
      </c>
      <c r="NO54" s="4">
        <v>0.3</v>
      </c>
      <c r="NP54" s="4">
        <v>0.3</v>
      </c>
      <c r="NQ54" s="4">
        <v>0.3</v>
      </c>
      <c r="NR54" s="4">
        <v>0.3</v>
      </c>
      <c r="NS54" s="4">
        <v>0.3</v>
      </c>
      <c r="NT54" s="4">
        <v>0.3</v>
      </c>
      <c r="NU54" s="4">
        <v>0.3</v>
      </c>
      <c r="NV54" s="4">
        <v>0.3</v>
      </c>
      <c r="NW54" s="4">
        <v>0.3</v>
      </c>
      <c r="NX54" s="4">
        <v>0.3</v>
      </c>
      <c r="NY54" s="4">
        <v>0.3</v>
      </c>
      <c r="NZ54" s="4">
        <v>0.3</v>
      </c>
      <c r="OA54" s="4">
        <v>0.3</v>
      </c>
      <c r="OB54" s="4">
        <v>0.3</v>
      </c>
      <c r="OC54" s="4">
        <v>0.3</v>
      </c>
      <c r="OD54" s="4">
        <v>0.3</v>
      </c>
      <c r="OE54" s="4">
        <v>0.3</v>
      </c>
      <c r="OF54" s="4">
        <v>0.3</v>
      </c>
      <c r="OG54" s="4">
        <v>0.3</v>
      </c>
    </row>
    <row r="55" spans="2:397" x14ac:dyDescent="0.25">
      <c r="B55" t="s">
        <v>156</v>
      </c>
      <c r="C55" s="10" t="s">
        <v>157</v>
      </c>
      <c r="D55" s="4">
        <v>0.3</v>
      </c>
      <c r="E55" s="4">
        <v>0.39</v>
      </c>
      <c r="F55" s="4">
        <v>0.3</v>
      </c>
      <c r="G55" s="4">
        <v>0.3</v>
      </c>
      <c r="H55" s="31">
        <v>0</v>
      </c>
      <c r="I55" s="31">
        <v>-0.2269114391886462</v>
      </c>
      <c r="J55" s="31"/>
      <c r="K55" s="31"/>
      <c r="L55" s="31"/>
      <c r="M55" s="31"/>
      <c r="N55" s="31"/>
      <c r="O55" s="28"/>
      <c r="P55" s="28"/>
      <c r="Q55" s="5"/>
      <c r="R55" s="15"/>
      <c r="S55" s="4"/>
      <c r="T55" s="4"/>
      <c r="U55" s="4"/>
      <c r="V55" s="4"/>
      <c r="W55" s="4"/>
      <c r="X55" s="4"/>
      <c r="Y55" s="4"/>
      <c r="Z55" s="4"/>
      <c r="AA55" s="4"/>
      <c r="AB55" s="4"/>
      <c r="AC55" s="4"/>
      <c r="AF55" s="4">
        <f>_xll.BQL($B55,$B$24,$B$24:$C$34,"transpose=t, showdates=f, showheaders=f, showids=f","cols=366;rows=1")</f>
        <v>0.3</v>
      </c>
      <c r="AG55" s="4">
        <v>0.3</v>
      </c>
      <c r="AH55" s="4">
        <v>0.38</v>
      </c>
      <c r="AI55" s="4">
        <v>0.38</v>
      </c>
      <c r="AJ55" s="4">
        <v>0.38</v>
      </c>
      <c r="AK55" s="4">
        <v>0.38</v>
      </c>
      <c r="AL55" s="4">
        <v>0.38</v>
      </c>
      <c r="AM55" s="4">
        <v>0.38</v>
      </c>
      <c r="AN55" s="4">
        <v>0.3</v>
      </c>
      <c r="AO55" s="4">
        <v>0.39</v>
      </c>
      <c r="AP55" s="4">
        <v>0.38</v>
      </c>
      <c r="AQ55" s="4">
        <v>0.3</v>
      </c>
      <c r="AR55" s="4">
        <v>0.3</v>
      </c>
      <c r="AS55" s="4">
        <v>0.3</v>
      </c>
      <c r="AT55" s="4">
        <v>0.3</v>
      </c>
      <c r="AU55" s="4">
        <v>0.3</v>
      </c>
      <c r="AV55" s="4">
        <v>0.37</v>
      </c>
      <c r="AW55" s="4">
        <v>0.38</v>
      </c>
      <c r="AX55" s="4">
        <v>0.38</v>
      </c>
      <c r="AY55" s="4">
        <v>0.38</v>
      </c>
      <c r="AZ55" s="4">
        <v>0.38</v>
      </c>
      <c r="BA55" s="4">
        <v>0.3</v>
      </c>
      <c r="BB55" s="4">
        <v>0.3</v>
      </c>
      <c r="BC55" s="4">
        <v>0.38</v>
      </c>
      <c r="BD55" s="4">
        <v>0.3</v>
      </c>
      <c r="BE55" s="4">
        <v>0.3</v>
      </c>
      <c r="BF55" s="4">
        <v>0.3</v>
      </c>
      <c r="BG55" s="4">
        <v>0.3</v>
      </c>
      <c r="BH55" s="4">
        <v>0.3</v>
      </c>
      <c r="BI55" s="4">
        <v>0.3</v>
      </c>
      <c r="BJ55" s="4">
        <v>0.3</v>
      </c>
      <c r="BK55" s="4">
        <v>0.38</v>
      </c>
      <c r="BL55" s="4">
        <v>0.38</v>
      </c>
      <c r="BM55" s="4">
        <v>0.38</v>
      </c>
      <c r="BN55" s="4">
        <v>0.38</v>
      </c>
      <c r="BO55" s="4">
        <v>0.3</v>
      </c>
      <c r="BP55" s="4">
        <v>0.3</v>
      </c>
      <c r="BQ55" s="4">
        <v>0.3</v>
      </c>
      <c r="BR55" s="4">
        <v>0.3</v>
      </c>
      <c r="BS55" s="4">
        <v>0.3</v>
      </c>
      <c r="BT55" s="4">
        <v>0.3</v>
      </c>
      <c r="BU55" s="4">
        <v>0.3</v>
      </c>
      <c r="BV55" s="4">
        <v>0.3</v>
      </c>
      <c r="BW55" s="4">
        <v>0.3</v>
      </c>
      <c r="BX55" s="4">
        <v>0.3</v>
      </c>
      <c r="BY55" s="4">
        <v>0.3</v>
      </c>
      <c r="BZ55" s="4">
        <v>0.3</v>
      </c>
      <c r="CA55" s="4">
        <v>0.3</v>
      </c>
      <c r="CB55" s="4">
        <v>0.3</v>
      </c>
      <c r="CC55" s="4">
        <v>0.3</v>
      </c>
      <c r="CD55" s="4">
        <v>0.3</v>
      </c>
      <c r="CE55" s="4">
        <v>0.3</v>
      </c>
      <c r="CF55" s="4">
        <v>0.3</v>
      </c>
      <c r="CG55" s="4">
        <v>0.3</v>
      </c>
      <c r="CH55" s="4">
        <v>0.3</v>
      </c>
      <c r="CI55" s="4">
        <v>0.3</v>
      </c>
      <c r="CJ55" s="4">
        <v>0.3</v>
      </c>
      <c r="CK55" s="4">
        <v>0.3</v>
      </c>
      <c r="CL55" s="4">
        <v>0.3</v>
      </c>
      <c r="CM55" s="4">
        <v>0.3</v>
      </c>
      <c r="CN55" s="4">
        <v>0.3</v>
      </c>
      <c r="CO55" s="4">
        <v>0.3</v>
      </c>
      <c r="CP55" s="4">
        <v>0.3</v>
      </c>
      <c r="CQ55" s="4">
        <v>0.3</v>
      </c>
      <c r="CR55" s="4">
        <v>0.3</v>
      </c>
      <c r="CS55" s="4">
        <v>0.3</v>
      </c>
      <c r="CT55" s="4">
        <v>0.3</v>
      </c>
      <c r="CU55" s="4">
        <v>0.3</v>
      </c>
      <c r="CV55" s="4">
        <v>0.3</v>
      </c>
      <c r="CW55" s="4">
        <v>0.3</v>
      </c>
      <c r="CX55" s="4">
        <v>0.3</v>
      </c>
      <c r="CY55" s="4">
        <v>0.3</v>
      </c>
      <c r="CZ55" s="4">
        <v>0.3</v>
      </c>
      <c r="DA55" s="4">
        <v>0.3</v>
      </c>
      <c r="DB55" s="4">
        <v>0.3</v>
      </c>
      <c r="DC55" s="4">
        <v>0.3</v>
      </c>
      <c r="DD55" s="4">
        <v>0.3</v>
      </c>
      <c r="DE55" s="4">
        <v>0.3</v>
      </c>
      <c r="DF55" s="4">
        <v>0.3</v>
      </c>
      <c r="DG55" s="4">
        <v>0.3</v>
      </c>
      <c r="DH55" s="4">
        <v>0.3</v>
      </c>
      <c r="DI55" s="4">
        <v>0.3</v>
      </c>
      <c r="DJ55" s="4">
        <v>0.3</v>
      </c>
      <c r="DK55" s="4">
        <v>0.3</v>
      </c>
      <c r="DL55" s="4">
        <v>0.3</v>
      </c>
      <c r="DM55" s="4">
        <v>0.3</v>
      </c>
      <c r="DN55" s="4">
        <v>0.3</v>
      </c>
      <c r="DO55" s="4">
        <v>0.3</v>
      </c>
      <c r="DP55" s="4">
        <v>0.3</v>
      </c>
      <c r="DQ55" s="4">
        <v>0.3</v>
      </c>
      <c r="DR55" s="4">
        <v>0.3</v>
      </c>
      <c r="DS55" s="4">
        <v>0.3</v>
      </c>
      <c r="DT55" s="4">
        <v>0.3</v>
      </c>
      <c r="DU55" s="4">
        <v>0.3</v>
      </c>
      <c r="DV55" s="4">
        <v>0.3</v>
      </c>
      <c r="DW55" s="4">
        <v>0.3</v>
      </c>
      <c r="DX55" s="4">
        <v>0.3</v>
      </c>
      <c r="DY55" s="4">
        <v>0.3</v>
      </c>
      <c r="DZ55" s="4">
        <v>0.3</v>
      </c>
      <c r="EA55" s="4">
        <v>0.3</v>
      </c>
      <c r="EB55" s="4">
        <v>0.3</v>
      </c>
      <c r="EC55" s="4">
        <v>0.3</v>
      </c>
      <c r="ED55" s="4">
        <v>0.3</v>
      </c>
      <c r="EE55" s="4">
        <v>0.3</v>
      </c>
      <c r="EF55" s="4">
        <v>0.3</v>
      </c>
      <c r="EG55" s="4">
        <v>0.3</v>
      </c>
      <c r="EH55" s="4">
        <v>0.3</v>
      </c>
      <c r="EI55" s="4">
        <v>0.3</v>
      </c>
      <c r="EJ55" s="4">
        <v>0.3</v>
      </c>
      <c r="EK55" s="4">
        <v>0.3</v>
      </c>
      <c r="EL55" s="4">
        <v>0.3</v>
      </c>
      <c r="EM55" s="4">
        <v>0.3</v>
      </c>
      <c r="EN55" s="4">
        <v>0.3</v>
      </c>
      <c r="EO55" s="4">
        <v>0.3</v>
      </c>
      <c r="EP55" s="4">
        <v>0.3</v>
      </c>
      <c r="EQ55" s="4">
        <v>0.3</v>
      </c>
      <c r="ER55" s="4">
        <v>0.3</v>
      </c>
      <c r="ES55" s="4">
        <v>0.3</v>
      </c>
      <c r="ET55" s="4">
        <v>0.3</v>
      </c>
      <c r="EU55" s="4">
        <v>0.3</v>
      </c>
      <c r="EV55" s="4">
        <v>0.3</v>
      </c>
      <c r="EW55" s="4">
        <v>0.3</v>
      </c>
      <c r="EX55" s="4">
        <v>0.3</v>
      </c>
      <c r="EY55" s="4">
        <v>0.3</v>
      </c>
      <c r="EZ55" s="4">
        <v>0.3</v>
      </c>
      <c r="FA55" s="4">
        <v>0.3</v>
      </c>
      <c r="FB55" s="4">
        <v>0.3</v>
      </c>
      <c r="FC55" s="4">
        <v>0.3</v>
      </c>
      <c r="FD55" s="4">
        <v>0.3</v>
      </c>
      <c r="FE55" s="4">
        <v>0.3</v>
      </c>
      <c r="FF55" s="4">
        <v>0.3</v>
      </c>
      <c r="FG55" s="4">
        <v>0.3</v>
      </c>
      <c r="FH55" s="4">
        <v>0.3</v>
      </c>
      <c r="FI55" s="4">
        <v>0.3</v>
      </c>
      <c r="FJ55" s="4">
        <v>0.3</v>
      </c>
      <c r="FK55" s="4">
        <v>0.3</v>
      </c>
      <c r="FL55" s="4">
        <v>0.3</v>
      </c>
      <c r="FM55" s="4">
        <v>0.3</v>
      </c>
      <c r="FN55" s="4">
        <v>0.3</v>
      </c>
      <c r="FO55" s="4">
        <v>0.3</v>
      </c>
      <c r="FP55" s="4">
        <v>0.3</v>
      </c>
      <c r="FQ55" s="4">
        <v>0.3</v>
      </c>
      <c r="FR55" s="4">
        <v>0.3</v>
      </c>
      <c r="FS55" s="4">
        <v>0.3</v>
      </c>
      <c r="FT55" s="4">
        <v>0.3</v>
      </c>
      <c r="FU55" s="4">
        <v>0.3</v>
      </c>
      <c r="FV55" s="4">
        <v>0.3</v>
      </c>
      <c r="FW55" s="4">
        <v>0.3</v>
      </c>
      <c r="FX55" s="4">
        <v>0.3</v>
      </c>
      <c r="FY55" s="4">
        <v>0.3</v>
      </c>
      <c r="FZ55" s="4">
        <v>0.3</v>
      </c>
      <c r="GA55" s="4">
        <v>0.3</v>
      </c>
      <c r="GB55" s="4">
        <v>0.3</v>
      </c>
      <c r="GC55" s="4">
        <v>0.3</v>
      </c>
      <c r="GD55" s="4">
        <v>0.3</v>
      </c>
      <c r="GE55" s="4">
        <v>0.3</v>
      </c>
      <c r="GF55" s="4">
        <v>0.3</v>
      </c>
      <c r="GG55" s="4">
        <v>0.3</v>
      </c>
      <c r="GH55" s="4">
        <v>0.3</v>
      </c>
      <c r="GI55" s="4">
        <v>0.3</v>
      </c>
      <c r="GJ55" s="4">
        <v>0.3</v>
      </c>
      <c r="GK55" s="4">
        <v>0.3</v>
      </c>
      <c r="GL55" s="4">
        <v>0.3</v>
      </c>
      <c r="GM55" s="4">
        <v>0.3</v>
      </c>
      <c r="GN55" s="4">
        <v>0.3</v>
      </c>
      <c r="GO55" s="4">
        <v>0.3</v>
      </c>
      <c r="GP55" s="4">
        <v>0.3</v>
      </c>
      <c r="GQ55" s="4">
        <v>0.3</v>
      </c>
      <c r="GR55" s="4">
        <v>0.3</v>
      </c>
      <c r="GS55" s="4">
        <v>0.3</v>
      </c>
      <c r="GT55" s="4">
        <v>0.3</v>
      </c>
      <c r="GU55" s="4">
        <v>0.3</v>
      </c>
      <c r="GV55" s="4">
        <v>0.3</v>
      </c>
      <c r="GW55" s="4">
        <v>0.3</v>
      </c>
      <c r="GX55" s="4">
        <v>0.3</v>
      </c>
      <c r="GY55" s="4">
        <v>0.3</v>
      </c>
      <c r="GZ55" s="4">
        <v>0.3</v>
      </c>
      <c r="HA55" s="4">
        <v>0.3</v>
      </c>
      <c r="HB55" s="4">
        <v>0.3</v>
      </c>
      <c r="HC55" s="4">
        <v>0.3</v>
      </c>
      <c r="HD55" s="4">
        <v>0.3</v>
      </c>
      <c r="HE55" s="4">
        <v>0.3</v>
      </c>
      <c r="HF55" s="4">
        <v>0.3</v>
      </c>
      <c r="HG55" s="4">
        <v>0.3</v>
      </c>
      <c r="HH55" s="4">
        <v>0.3</v>
      </c>
      <c r="HI55" s="4">
        <v>0.3</v>
      </c>
      <c r="HJ55" s="4">
        <v>0.3</v>
      </c>
      <c r="HK55" s="4">
        <v>0.3</v>
      </c>
      <c r="HL55" s="4">
        <v>0.3</v>
      </c>
      <c r="HM55" s="4">
        <v>0.3</v>
      </c>
      <c r="HN55" s="4">
        <v>0.3</v>
      </c>
      <c r="HO55" s="4">
        <v>0.3</v>
      </c>
      <c r="HP55" s="4">
        <v>0.3</v>
      </c>
      <c r="HQ55" s="4">
        <v>0.3</v>
      </c>
      <c r="HR55" s="4">
        <v>0.3</v>
      </c>
      <c r="HS55" s="4">
        <v>0.3</v>
      </c>
      <c r="HT55" s="4">
        <v>0.3</v>
      </c>
      <c r="HU55" s="4">
        <v>0.3</v>
      </c>
      <c r="HV55" s="4">
        <v>0.3</v>
      </c>
      <c r="HW55" s="4">
        <v>0.3</v>
      </c>
      <c r="HX55" s="4">
        <v>0.3</v>
      </c>
      <c r="HY55" s="4">
        <v>0.3</v>
      </c>
      <c r="HZ55" s="4">
        <v>0.3</v>
      </c>
      <c r="IA55" s="4">
        <v>0.3</v>
      </c>
      <c r="IB55" s="4">
        <v>0.3</v>
      </c>
      <c r="IC55" s="4">
        <v>0.3</v>
      </c>
      <c r="ID55" s="4">
        <v>0.3</v>
      </c>
      <c r="IE55" s="4">
        <v>0.3</v>
      </c>
      <c r="IF55" s="4">
        <v>0.3</v>
      </c>
      <c r="IG55" s="4">
        <v>0.3</v>
      </c>
      <c r="IH55" s="4">
        <v>0.3</v>
      </c>
      <c r="II55" s="4">
        <v>0.3</v>
      </c>
      <c r="IJ55" s="4">
        <v>0.3</v>
      </c>
      <c r="IK55" s="4">
        <v>0.3</v>
      </c>
      <c r="IL55" s="4">
        <v>0.3</v>
      </c>
      <c r="IM55" s="4">
        <v>0.3</v>
      </c>
      <c r="IN55" s="4">
        <v>0.3</v>
      </c>
      <c r="IO55" s="4">
        <v>0.3</v>
      </c>
      <c r="IP55" s="4">
        <v>0.3</v>
      </c>
      <c r="IQ55" s="4">
        <v>0.3</v>
      </c>
      <c r="IR55" s="4">
        <v>0.3</v>
      </c>
      <c r="IS55" s="4">
        <v>0.3</v>
      </c>
      <c r="IT55" s="4">
        <v>0.3</v>
      </c>
      <c r="IU55" s="4">
        <v>0.3</v>
      </c>
      <c r="IV55" s="4">
        <v>0.3</v>
      </c>
      <c r="IW55" s="4">
        <v>0.3</v>
      </c>
      <c r="IX55" s="4">
        <v>0.3</v>
      </c>
      <c r="IY55" s="4">
        <v>0.3</v>
      </c>
      <c r="IZ55" s="4">
        <v>0.3</v>
      </c>
      <c r="JA55" s="4">
        <v>0.3</v>
      </c>
      <c r="JB55" s="4">
        <v>0.3</v>
      </c>
      <c r="JC55" s="4">
        <v>0.3</v>
      </c>
      <c r="JD55" s="4">
        <v>0.3</v>
      </c>
      <c r="JE55" s="4">
        <v>0.3</v>
      </c>
      <c r="JF55" s="4">
        <v>0.3</v>
      </c>
      <c r="JG55" s="4">
        <v>0.3</v>
      </c>
      <c r="JH55" s="4">
        <v>0.3</v>
      </c>
      <c r="JI55" s="4">
        <v>0.3</v>
      </c>
      <c r="JJ55" s="4">
        <v>0.3</v>
      </c>
      <c r="JK55" s="4">
        <v>0.3</v>
      </c>
      <c r="JL55" s="4">
        <v>0.3</v>
      </c>
      <c r="JM55" s="4">
        <v>0.3</v>
      </c>
      <c r="JN55" s="4">
        <v>0.3</v>
      </c>
      <c r="JO55" s="4">
        <v>0.3</v>
      </c>
      <c r="JP55" s="4">
        <v>0.3</v>
      </c>
      <c r="JQ55" s="4">
        <v>0.3</v>
      </c>
      <c r="JR55" s="4">
        <v>0.3</v>
      </c>
      <c r="JS55" s="4">
        <v>0.3</v>
      </c>
      <c r="JT55" s="4">
        <v>0.3</v>
      </c>
      <c r="JU55" s="4">
        <v>0.3</v>
      </c>
      <c r="JV55" s="4">
        <v>0.3</v>
      </c>
      <c r="JW55" s="4">
        <v>0.3</v>
      </c>
      <c r="JX55" s="4">
        <v>0.3</v>
      </c>
      <c r="JY55" s="4">
        <v>0.3</v>
      </c>
      <c r="JZ55" s="4">
        <v>0.3</v>
      </c>
      <c r="KA55" s="4">
        <v>0.3</v>
      </c>
      <c r="KB55" s="4">
        <v>0.3</v>
      </c>
      <c r="KC55" s="4">
        <v>0.3</v>
      </c>
      <c r="KD55" s="4">
        <v>0.3</v>
      </c>
      <c r="KE55" s="4">
        <v>0.3</v>
      </c>
      <c r="KF55" s="4">
        <v>0.3</v>
      </c>
      <c r="KG55" s="4">
        <v>0.3</v>
      </c>
      <c r="KH55" s="4">
        <v>0.3</v>
      </c>
      <c r="KI55" s="4">
        <v>0.3</v>
      </c>
      <c r="KJ55" s="4">
        <v>0.3</v>
      </c>
      <c r="KK55" s="4">
        <v>0.3</v>
      </c>
      <c r="KL55" s="4">
        <v>0.3</v>
      </c>
      <c r="KM55" s="4">
        <v>0.3</v>
      </c>
      <c r="KN55" s="4">
        <v>0.3</v>
      </c>
      <c r="KO55" s="4">
        <v>0.3</v>
      </c>
      <c r="KP55" s="4">
        <v>0.3</v>
      </c>
      <c r="KQ55" s="4">
        <v>0.3</v>
      </c>
      <c r="KR55" s="4">
        <v>0.3</v>
      </c>
      <c r="KS55" s="4">
        <v>0.3</v>
      </c>
      <c r="KT55" s="4">
        <v>0.3</v>
      </c>
      <c r="KU55" s="4">
        <v>0.3</v>
      </c>
      <c r="KV55" s="4">
        <v>0.3</v>
      </c>
      <c r="KW55" s="4">
        <v>0.3</v>
      </c>
      <c r="KX55" s="4">
        <v>0.3</v>
      </c>
      <c r="KY55" s="4">
        <v>0.3</v>
      </c>
      <c r="KZ55" s="4">
        <v>0.3</v>
      </c>
      <c r="LA55" s="4">
        <v>0.3</v>
      </c>
      <c r="LB55" s="4">
        <v>0.3</v>
      </c>
      <c r="LC55" s="4">
        <v>0.3</v>
      </c>
      <c r="LD55" s="4">
        <v>0.3</v>
      </c>
      <c r="LE55" s="4">
        <v>0.3</v>
      </c>
      <c r="LF55" s="4">
        <v>0.3</v>
      </c>
      <c r="LG55" s="4">
        <v>0.3</v>
      </c>
      <c r="LH55" s="4">
        <v>0.3</v>
      </c>
      <c r="LI55" s="4">
        <v>0.3</v>
      </c>
      <c r="LJ55" s="4">
        <v>0.3</v>
      </c>
      <c r="LK55" s="4">
        <v>0.3</v>
      </c>
      <c r="LL55" s="4">
        <v>0.3</v>
      </c>
      <c r="LM55" s="4">
        <v>0.3</v>
      </c>
      <c r="LN55" s="4">
        <v>0.3</v>
      </c>
      <c r="LO55" s="4">
        <v>0.3</v>
      </c>
      <c r="LP55" s="4">
        <v>0.3</v>
      </c>
      <c r="LQ55" s="4">
        <v>0.3</v>
      </c>
      <c r="LR55" s="4">
        <v>0.3</v>
      </c>
      <c r="LS55" s="4">
        <v>0.3</v>
      </c>
      <c r="LT55" s="4">
        <v>0.3</v>
      </c>
      <c r="LU55" s="4">
        <v>0.3</v>
      </c>
      <c r="LV55" s="4">
        <v>0.3</v>
      </c>
      <c r="LW55" s="4">
        <v>0.3</v>
      </c>
      <c r="LX55" s="4">
        <v>0.3</v>
      </c>
      <c r="LY55" s="4">
        <v>0.3</v>
      </c>
      <c r="LZ55" s="4">
        <v>0.3</v>
      </c>
      <c r="MA55" s="4">
        <v>0.3</v>
      </c>
      <c r="MB55" s="4">
        <v>0.3</v>
      </c>
      <c r="MC55" s="4">
        <v>0.3</v>
      </c>
      <c r="MD55" s="4">
        <v>0.3</v>
      </c>
      <c r="ME55" s="4">
        <v>0.3</v>
      </c>
      <c r="MF55" s="4">
        <v>0.3</v>
      </c>
      <c r="MG55" s="4">
        <v>0.3</v>
      </c>
      <c r="MH55" s="4">
        <v>0.3</v>
      </c>
      <c r="MI55" s="4">
        <v>0.3</v>
      </c>
      <c r="MJ55" s="4">
        <v>0.3</v>
      </c>
      <c r="MK55" s="4">
        <v>0.3</v>
      </c>
      <c r="ML55" s="4">
        <v>0.3</v>
      </c>
      <c r="MM55" s="4">
        <v>0.3</v>
      </c>
      <c r="MN55" s="4">
        <v>0.3</v>
      </c>
      <c r="MO55" s="4">
        <v>0.3</v>
      </c>
      <c r="MP55" s="4">
        <v>0.3</v>
      </c>
      <c r="MQ55" s="4">
        <v>0.3</v>
      </c>
      <c r="MR55" s="4">
        <v>0.3</v>
      </c>
      <c r="MS55" s="4">
        <v>0.3</v>
      </c>
      <c r="MT55" s="4">
        <v>0.3</v>
      </c>
      <c r="MU55" s="4">
        <v>0.3</v>
      </c>
      <c r="MV55" s="4">
        <v>0.3</v>
      </c>
      <c r="MW55" s="4">
        <v>0.3</v>
      </c>
      <c r="MX55" s="4">
        <v>0.3</v>
      </c>
      <c r="MY55" s="4">
        <v>0.3</v>
      </c>
      <c r="MZ55" s="4">
        <v>0.3</v>
      </c>
      <c r="NA55" s="4">
        <v>0.3</v>
      </c>
      <c r="NB55" s="4">
        <v>0.3</v>
      </c>
      <c r="NC55" s="4">
        <v>0.3</v>
      </c>
      <c r="ND55" s="4">
        <v>0.3</v>
      </c>
      <c r="NE55" s="4">
        <v>0.3</v>
      </c>
      <c r="NF55" s="4">
        <v>0.3</v>
      </c>
      <c r="NG55" s="4">
        <v>0.3</v>
      </c>
      <c r="NH55" s="4">
        <v>0.3</v>
      </c>
      <c r="NI55" s="4">
        <v>0.3</v>
      </c>
      <c r="NJ55" s="4">
        <v>0.3</v>
      </c>
      <c r="NK55" s="4">
        <v>0.3</v>
      </c>
      <c r="NL55" s="4">
        <v>0.3</v>
      </c>
      <c r="NM55" s="4">
        <v>0.3</v>
      </c>
      <c r="NN55" s="4">
        <v>0.3</v>
      </c>
      <c r="NO55" s="4">
        <v>0.3</v>
      </c>
      <c r="NP55" s="4">
        <v>0.3</v>
      </c>
      <c r="NQ55" s="4">
        <v>0.3</v>
      </c>
      <c r="NR55" s="4">
        <v>0.3</v>
      </c>
      <c r="NS55" s="4">
        <v>0.3</v>
      </c>
      <c r="NT55" s="4">
        <v>0.3</v>
      </c>
      <c r="NU55" s="4">
        <v>0.3</v>
      </c>
      <c r="NV55" s="4">
        <v>0.3</v>
      </c>
      <c r="NW55" s="4">
        <v>0.3</v>
      </c>
      <c r="NX55" s="4">
        <v>0.3</v>
      </c>
      <c r="NY55" s="4">
        <v>0.3</v>
      </c>
      <c r="NZ55" s="4">
        <v>0.3</v>
      </c>
      <c r="OA55" s="4">
        <v>0.3</v>
      </c>
      <c r="OB55" s="4">
        <v>0.3</v>
      </c>
      <c r="OC55" s="4">
        <v>0.3</v>
      </c>
      <c r="OD55" s="4">
        <v>0.3</v>
      </c>
      <c r="OE55" s="4">
        <v>0.3</v>
      </c>
      <c r="OF55" s="4">
        <v>0.3</v>
      </c>
      <c r="OG55" s="4">
        <v>0.3</v>
      </c>
    </row>
    <row r="56" spans="2:397" x14ac:dyDescent="0.25">
      <c r="B56" t="s">
        <v>158</v>
      </c>
      <c r="C56" s="10" t="s">
        <v>159</v>
      </c>
      <c r="D56" s="4">
        <v>0.3</v>
      </c>
      <c r="E56" s="4">
        <v>0.91</v>
      </c>
      <c r="F56" s="4">
        <v>0.3</v>
      </c>
      <c r="G56" s="4">
        <v>0.3</v>
      </c>
      <c r="H56" s="31">
        <v>0</v>
      </c>
      <c r="I56" s="31">
        <v>-0.37885179673757841</v>
      </c>
      <c r="J56" s="31"/>
      <c r="K56" s="31"/>
      <c r="L56" s="31"/>
      <c r="M56" s="31"/>
      <c r="N56" s="31"/>
      <c r="O56" s="28"/>
      <c r="P56" s="28"/>
      <c r="Q56" s="5"/>
      <c r="R56" s="15"/>
      <c r="S56" s="5"/>
      <c r="T56" s="5"/>
      <c r="U56" s="4"/>
      <c r="V56" s="4"/>
      <c r="W56" s="4"/>
      <c r="X56" s="4"/>
      <c r="Y56" s="4"/>
      <c r="Z56" s="4"/>
      <c r="AA56" s="4"/>
      <c r="AB56" s="4"/>
      <c r="AC56" s="4"/>
      <c r="AF56" s="4">
        <f>_xll.BQL($B56,$B$24,$B$24:$C$34,"transpose=t, showdates=f, showheaders=f, showids=f","cols=366;rows=1")</f>
        <v>0.3</v>
      </c>
      <c r="AG56" s="4">
        <v>0.3</v>
      </c>
      <c r="AH56" s="4">
        <v>0.3</v>
      </c>
      <c r="AI56" s="4">
        <v>0.3</v>
      </c>
      <c r="AJ56" s="4">
        <v>0.3</v>
      </c>
      <c r="AK56" s="4">
        <v>0.3</v>
      </c>
      <c r="AL56" s="4">
        <v>0.3</v>
      </c>
      <c r="AM56" s="4">
        <v>0.3</v>
      </c>
      <c r="AN56" s="4">
        <v>0.3</v>
      </c>
      <c r="AO56" s="4">
        <v>0.3</v>
      </c>
      <c r="AP56" s="4">
        <v>0.38</v>
      </c>
      <c r="AQ56" s="4">
        <v>0.3</v>
      </c>
      <c r="AR56" s="4">
        <v>0.3</v>
      </c>
      <c r="AS56" s="4">
        <v>0.3</v>
      </c>
      <c r="AT56" s="4">
        <v>0.38</v>
      </c>
      <c r="AU56" s="4">
        <v>0.3</v>
      </c>
      <c r="AV56" s="4">
        <v>0.38</v>
      </c>
      <c r="AW56" s="4">
        <v>0.38</v>
      </c>
      <c r="AX56" s="4">
        <v>0.38</v>
      </c>
      <c r="AY56" s="4">
        <v>0.38</v>
      </c>
      <c r="AZ56" s="4">
        <v>0.38</v>
      </c>
      <c r="BA56" s="4">
        <v>0.3</v>
      </c>
      <c r="BB56" s="4">
        <v>0.37</v>
      </c>
      <c r="BC56" s="4">
        <v>0.3</v>
      </c>
      <c r="BD56" s="4">
        <v>0.3</v>
      </c>
      <c r="BE56" s="4">
        <v>0.3</v>
      </c>
      <c r="BF56" s="4">
        <v>0.3</v>
      </c>
      <c r="BG56" s="4">
        <v>0.3</v>
      </c>
      <c r="BH56" s="4">
        <v>0.3</v>
      </c>
      <c r="BI56" s="4">
        <v>0.3</v>
      </c>
      <c r="BJ56" s="4">
        <v>0.3</v>
      </c>
      <c r="BK56" s="4">
        <v>0.38</v>
      </c>
      <c r="BL56" s="4">
        <v>0.38</v>
      </c>
      <c r="BM56" s="4">
        <v>0.38</v>
      </c>
      <c r="BN56" s="4">
        <v>0.38</v>
      </c>
      <c r="BO56" s="4">
        <v>0.38</v>
      </c>
      <c r="BP56" s="4">
        <v>0.38</v>
      </c>
      <c r="BQ56" s="4">
        <v>0.38</v>
      </c>
      <c r="BR56" s="4">
        <v>0.38</v>
      </c>
      <c r="BS56" s="4">
        <v>0.38</v>
      </c>
      <c r="BT56" s="4">
        <v>0.38</v>
      </c>
      <c r="BU56" s="4">
        <v>0.38</v>
      </c>
      <c r="BV56" s="4">
        <v>0.38</v>
      </c>
      <c r="BW56" s="4">
        <v>0.38</v>
      </c>
      <c r="BX56" s="4">
        <v>0.32</v>
      </c>
      <c r="BY56" s="4">
        <v>0.3</v>
      </c>
      <c r="BZ56" s="4">
        <v>0.3</v>
      </c>
      <c r="CA56" s="4">
        <v>0.3</v>
      </c>
      <c r="CB56" s="4">
        <v>0.3</v>
      </c>
      <c r="CC56" s="4">
        <v>0.3</v>
      </c>
      <c r="CD56" s="4">
        <v>0.3</v>
      </c>
      <c r="CE56" s="4">
        <v>0.3</v>
      </c>
      <c r="CF56" s="4">
        <v>0.38</v>
      </c>
      <c r="CG56" s="4">
        <v>0.3</v>
      </c>
      <c r="CH56" s="4">
        <v>0.3</v>
      </c>
      <c r="CI56" s="4">
        <v>0.3</v>
      </c>
      <c r="CJ56" s="4">
        <v>0.3</v>
      </c>
      <c r="CK56" s="4">
        <v>0.3</v>
      </c>
      <c r="CL56" s="4">
        <v>0.38</v>
      </c>
      <c r="CM56" s="4">
        <v>0.3</v>
      </c>
      <c r="CN56" s="4">
        <v>0.57999999999999996</v>
      </c>
      <c r="CO56" s="4">
        <v>0.57999999999999996</v>
      </c>
      <c r="CP56" s="4">
        <v>0.57999999999999996</v>
      </c>
      <c r="CQ56" s="4">
        <v>0.9</v>
      </c>
      <c r="CR56" s="4">
        <v>0.57999999999999996</v>
      </c>
      <c r="CS56" s="4">
        <v>0.57999999999999996</v>
      </c>
      <c r="CT56" s="4">
        <v>0.57999999999999996</v>
      </c>
      <c r="CU56" s="4">
        <v>0.91</v>
      </c>
      <c r="CV56" s="4">
        <v>0.91</v>
      </c>
      <c r="CW56" s="4">
        <v>0.91</v>
      </c>
      <c r="CX56" s="4">
        <v>0.57999999999999996</v>
      </c>
      <c r="CY56" s="4">
        <v>0.57999999999999996</v>
      </c>
      <c r="CZ56" s="4">
        <v>0.57999999999999996</v>
      </c>
      <c r="DA56" s="4">
        <v>0.57999999999999996</v>
      </c>
      <c r="DB56" s="4">
        <v>0.51</v>
      </c>
      <c r="DC56" s="4">
        <v>0.51</v>
      </c>
      <c r="DD56" s="4">
        <v>0.51</v>
      </c>
      <c r="DE56" s="4">
        <v>0.54</v>
      </c>
      <c r="DF56" s="4">
        <v>0.51</v>
      </c>
      <c r="DG56" s="4">
        <v>0.4</v>
      </c>
      <c r="DH56" s="4">
        <v>0.36</v>
      </c>
      <c r="DI56" s="4">
        <v>0.36</v>
      </c>
      <c r="DJ56" s="4">
        <v>0.36</v>
      </c>
      <c r="DK56" s="4">
        <v>0.36</v>
      </c>
      <c r="DL56" s="4">
        <v>0.36</v>
      </c>
      <c r="DM56" s="4">
        <v>0.3</v>
      </c>
      <c r="DN56" s="4">
        <v>0.48</v>
      </c>
      <c r="DO56" s="4">
        <v>0.51</v>
      </c>
      <c r="DP56" s="4">
        <v>0.56999999999999995</v>
      </c>
      <c r="DQ56" s="4">
        <v>0.56999999999999995</v>
      </c>
      <c r="DR56" s="4">
        <v>0.56999999999999995</v>
      </c>
      <c r="DS56" s="4">
        <v>0.45</v>
      </c>
      <c r="DT56" s="4">
        <v>0.45</v>
      </c>
      <c r="DU56" s="4">
        <v>0.3</v>
      </c>
      <c r="DV56" s="4">
        <v>0.3</v>
      </c>
      <c r="DW56" s="4">
        <v>0.38</v>
      </c>
      <c r="DX56" s="4">
        <v>0.38</v>
      </c>
      <c r="DY56" s="4">
        <v>0.38</v>
      </c>
      <c r="DZ56" s="4">
        <v>0.38</v>
      </c>
      <c r="EA56" s="4">
        <v>0.38</v>
      </c>
      <c r="EB56" s="4">
        <v>0.38</v>
      </c>
      <c r="EC56" s="4">
        <v>0.3</v>
      </c>
      <c r="ED56" s="4">
        <v>0.38</v>
      </c>
      <c r="EE56" s="4">
        <v>0.38</v>
      </c>
      <c r="EF56" s="4">
        <v>0.38</v>
      </c>
      <c r="EG56" s="4">
        <v>0.38</v>
      </c>
      <c r="EH56" s="4">
        <v>0.38</v>
      </c>
      <c r="EI56" s="4">
        <v>0.38</v>
      </c>
      <c r="EJ56" s="4">
        <v>0.3</v>
      </c>
      <c r="EK56" s="4">
        <v>0.3</v>
      </c>
      <c r="EL56" s="4">
        <v>0.3</v>
      </c>
      <c r="EM56" s="4">
        <v>0.3</v>
      </c>
      <c r="EN56" s="4">
        <v>0.3</v>
      </c>
      <c r="EO56" s="4">
        <v>0.3</v>
      </c>
      <c r="EP56" s="4">
        <v>0.38</v>
      </c>
      <c r="EQ56" s="4">
        <v>0.3</v>
      </c>
      <c r="ER56" s="4">
        <v>0.3</v>
      </c>
      <c r="ES56" s="4">
        <v>0.3</v>
      </c>
      <c r="ET56" s="4">
        <v>0.3</v>
      </c>
      <c r="EU56" s="4">
        <v>0.3</v>
      </c>
      <c r="EV56" s="4">
        <v>0.3</v>
      </c>
      <c r="EW56" s="4">
        <v>0.3</v>
      </c>
      <c r="EX56" s="4">
        <v>0.38</v>
      </c>
      <c r="EY56" s="4">
        <v>0.3</v>
      </c>
      <c r="EZ56" s="4">
        <v>0.3</v>
      </c>
      <c r="FA56" s="4">
        <v>0.3</v>
      </c>
      <c r="FB56" s="4">
        <v>0.3</v>
      </c>
      <c r="FC56" s="4">
        <v>0.38</v>
      </c>
      <c r="FD56" s="4">
        <v>0.38</v>
      </c>
      <c r="FE56" s="4">
        <v>0.3</v>
      </c>
      <c r="FF56" s="4">
        <v>0.3</v>
      </c>
      <c r="FG56" s="4">
        <v>0.3</v>
      </c>
      <c r="FH56" s="4">
        <v>0.3</v>
      </c>
      <c r="FI56" s="4">
        <v>0.38</v>
      </c>
      <c r="FJ56" s="4">
        <v>0.38</v>
      </c>
      <c r="FK56" s="4">
        <v>0.3</v>
      </c>
      <c r="FL56" s="4">
        <v>0.3</v>
      </c>
      <c r="FM56" s="4">
        <v>0.38</v>
      </c>
      <c r="FN56" s="4">
        <v>0.38</v>
      </c>
      <c r="FO56" s="4">
        <v>0.38</v>
      </c>
      <c r="FP56" s="4">
        <v>0.32</v>
      </c>
      <c r="FQ56" s="4">
        <v>0.3</v>
      </c>
      <c r="FR56" s="4">
        <v>0.3</v>
      </c>
      <c r="FS56" s="4">
        <v>0.3</v>
      </c>
      <c r="FT56" s="4">
        <v>0.38</v>
      </c>
      <c r="FU56" s="4">
        <v>0.38</v>
      </c>
      <c r="FV56" s="4">
        <v>0.38</v>
      </c>
      <c r="FW56" s="4">
        <v>0.38</v>
      </c>
      <c r="FX56" s="4">
        <v>0.3</v>
      </c>
      <c r="FY56" s="4">
        <v>0.3</v>
      </c>
      <c r="FZ56" s="4">
        <v>0.3</v>
      </c>
      <c r="GA56" s="4">
        <v>0.3</v>
      </c>
      <c r="GB56" s="4">
        <v>0.3</v>
      </c>
      <c r="GC56" s="4">
        <v>0.3</v>
      </c>
      <c r="GD56" s="4">
        <v>0.3</v>
      </c>
      <c r="GE56" s="4">
        <v>0.3</v>
      </c>
      <c r="GF56" s="4">
        <v>0.3</v>
      </c>
      <c r="GG56" s="4">
        <v>0.3</v>
      </c>
      <c r="GH56" s="4">
        <v>0.3</v>
      </c>
      <c r="GI56" s="4">
        <v>0.3</v>
      </c>
      <c r="GJ56" s="4">
        <v>0.3</v>
      </c>
      <c r="GK56" s="4">
        <v>0.3</v>
      </c>
      <c r="GL56" s="4">
        <v>0.3</v>
      </c>
      <c r="GM56" s="4">
        <v>0.3</v>
      </c>
      <c r="GN56" s="4">
        <v>0.3</v>
      </c>
      <c r="GO56" s="4">
        <v>0.3</v>
      </c>
      <c r="GP56" s="4">
        <v>0.3</v>
      </c>
      <c r="GQ56" s="4">
        <v>0.3</v>
      </c>
      <c r="GR56" s="4">
        <v>0.3</v>
      </c>
      <c r="GS56" s="4">
        <v>0.3</v>
      </c>
      <c r="GT56" s="4">
        <v>0.3</v>
      </c>
      <c r="GU56" s="4">
        <v>0.3</v>
      </c>
      <c r="GV56" s="4">
        <v>0.3</v>
      </c>
      <c r="GW56" s="4">
        <v>0.3</v>
      </c>
      <c r="GX56" s="4">
        <v>0.3</v>
      </c>
      <c r="GY56" s="4">
        <v>0.3</v>
      </c>
      <c r="GZ56" s="4">
        <v>0.3</v>
      </c>
      <c r="HA56" s="4">
        <v>0.3</v>
      </c>
      <c r="HB56" s="4">
        <v>0.3</v>
      </c>
      <c r="HC56" s="4">
        <v>0.3</v>
      </c>
      <c r="HD56" s="4">
        <v>0.3</v>
      </c>
      <c r="HE56" s="4">
        <v>0.3</v>
      </c>
      <c r="HF56" s="4">
        <v>0.3</v>
      </c>
      <c r="HG56" s="4">
        <v>0.3</v>
      </c>
      <c r="HH56" s="4">
        <v>0.3</v>
      </c>
      <c r="HI56" s="4">
        <v>0.3</v>
      </c>
      <c r="HJ56" s="4">
        <v>0.3</v>
      </c>
      <c r="HK56" s="4">
        <v>0.3</v>
      </c>
      <c r="HL56" s="4">
        <v>0.3</v>
      </c>
      <c r="HM56" s="4">
        <v>0.3</v>
      </c>
      <c r="HN56" s="4">
        <v>0.3</v>
      </c>
      <c r="HO56" s="4">
        <v>0.3</v>
      </c>
      <c r="HP56" s="4">
        <v>0.3</v>
      </c>
      <c r="HQ56" s="4">
        <v>0.3</v>
      </c>
      <c r="HR56" s="4">
        <v>0.3</v>
      </c>
      <c r="HS56" s="4">
        <v>0.3</v>
      </c>
      <c r="HT56" s="4">
        <v>0.3</v>
      </c>
      <c r="HU56" s="4">
        <v>0.3</v>
      </c>
      <c r="HV56" s="4">
        <v>0.3</v>
      </c>
      <c r="HW56" s="4">
        <v>0.3</v>
      </c>
      <c r="HX56" s="4">
        <v>0.3</v>
      </c>
      <c r="HY56" s="4">
        <v>0.3</v>
      </c>
      <c r="HZ56" s="4">
        <v>0.3</v>
      </c>
      <c r="IA56" s="4">
        <v>0.3</v>
      </c>
      <c r="IB56" s="4">
        <v>0.3</v>
      </c>
      <c r="IC56" s="4">
        <v>0.3</v>
      </c>
      <c r="ID56" s="4">
        <v>0.3</v>
      </c>
      <c r="IE56" s="4">
        <v>0.3</v>
      </c>
      <c r="IF56" s="4">
        <v>0.3</v>
      </c>
      <c r="IG56" s="4">
        <v>0.3</v>
      </c>
      <c r="IH56" s="4">
        <v>0.3</v>
      </c>
      <c r="II56" s="4">
        <v>0.3</v>
      </c>
      <c r="IJ56" s="4">
        <v>0.3</v>
      </c>
      <c r="IK56" s="4">
        <v>0.3</v>
      </c>
      <c r="IL56" s="4">
        <v>0.3</v>
      </c>
      <c r="IM56" s="4">
        <v>0.3</v>
      </c>
      <c r="IN56" s="4">
        <v>0.3</v>
      </c>
      <c r="IO56" s="4">
        <v>0.3</v>
      </c>
      <c r="IP56" s="4">
        <v>0.3</v>
      </c>
      <c r="IQ56" s="4">
        <v>0.3</v>
      </c>
      <c r="IR56" s="4">
        <v>0.3</v>
      </c>
      <c r="IS56" s="4">
        <v>0.3</v>
      </c>
      <c r="IT56" s="4">
        <v>0.3</v>
      </c>
      <c r="IU56" s="4">
        <v>0.3</v>
      </c>
      <c r="IV56" s="4">
        <v>0.3</v>
      </c>
      <c r="IW56" s="4">
        <v>0.3</v>
      </c>
      <c r="IX56" s="4">
        <v>0.3</v>
      </c>
      <c r="IY56" s="4">
        <v>0.3</v>
      </c>
      <c r="IZ56" s="4">
        <v>0.3</v>
      </c>
      <c r="JA56" s="4">
        <v>0.3</v>
      </c>
      <c r="JB56" s="4">
        <v>0.3</v>
      </c>
      <c r="JC56" s="4">
        <v>0.3</v>
      </c>
      <c r="JD56" s="4">
        <v>0.3</v>
      </c>
      <c r="JE56" s="4">
        <v>0.3</v>
      </c>
      <c r="JF56" s="4">
        <v>0.3</v>
      </c>
      <c r="JG56" s="4">
        <v>0.3</v>
      </c>
      <c r="JH56" s="4">
        <v>0.3</v>
      </c>
      <c r="JI56" s="4">
        <v>0.3</v>
      </c>
      <c r="JJ56" s="4">
        <v>0.3</v>
      </c>
      <c r="JK56" s="4">
        <v>0.3</v>
      </c>
      <c r="JL56" s="4">
        <v>0.3</v>
      </c>
      <c r="JM56" s="4">
        <v>0.3</v>
      </c>
      <c r="JN56" s="4">
        <v>0.3</v>
      </c>
      <c r="JO56" s="4">
        <v>0.3</v>
      </c>
      <c r="JP56" s="4">
        <v>0.3</v>
      </c>
      <c r="JQ56" s="4">
        <v>0.3</v>
      </c>
      <c r="JR56" s="4">
        <v>0.3</v>
      </c>
      <c r="JS56" s="4">
        <v>0.3</v>
      </c>
      <c r="JT56" s="4">
        <v>0.3</v>
      </c>
      <c r="JU56" s="4">
        <v>0.3</v>
      </c>
      <c r="JV56" s="4">
        <v>0.3</v>
      </c>
      <c r="JW56" s="4">
        <v>0.3</v>
      </c>
      <c r="JX56" s="4">
        <v>0.3</v>
      </c>
      <c r="JY56" s="4">
        <v>0.3</v>
      </c>
      <c r="JZ56" s="4">
        <v>0.3</v>
      </c>
      <c r="KA56" s="4">
        <v>0.3</v>
      </c>
      <c r="KB56" s="4">
        <v>0.3</v>
      </c>
      <c r="KC56" s="4">
        <v>0.3</v>
      </c>
      <c r="KD56" s="4">
        <v>0.3</v>
      </c>
      <c r="KE56" s="4">
        <v>0.3</v>
      </c>
      <c r="KF56" s="4">
        <v>0.3</v>
      </c>
      <c r="KG56" s="4">
        <v>0.3</v>
      </c>
      <c r="KH56" s="4">
        <v>0.3</v>
      </c>
      <c r="KI56" s="4">
        <v>0.3</v>
      </c>
      <c r="KJ56" s="4">
        <v>0.3</v>
      </c>
      <c r="KK56" s="4">
        <v>0.3</v>
      </c>
      <c r="KL56" s="4">
        <v>0.3</v>
      </c>
      <c r="KM56" s="4">
        <v>0.3</v>
      </c>
      <c r="KN56" s="4">
        <v>0.3</v>
      </c>
      <c r="KO56" s="4">
        <v>0.3</v>
      </c>
      <c r="KP56" s="4">
        <v>0.3</v>
      </c>
      <c r="KQ56" s="4">
        <v>0.3</v>
      </c>
      <c r="KR56" s="4">
        <v>0.3</v>
      </c>
      <c r="KS56" s="4">
        <v>0.3</v>
      </c>
      <c r="KT56" s="4">
        <v>0.3</v>
      </c>
      <c r="KU56" s="4">
        <v>0.3</v>
      </c>
      <c r="KV56" s="4">
        <v>0.3</v>
      </c>
      <c r="KW56" s="4">
        <v>0.3</v>
      </c>
      <c r="KX56" s="4">
        <v>0.3</v>
      </c>
      <c r="KY56" s="4">
        <v>0.3</v>
      </c>
      <c r="KZ56" s="4">
        <v>0.3</v>
      </c>
      <c r="LA56" s="4">
        <v>0.3</v>
      </c>
      <c r="LB56" s="4">
        <v>0.3</v>
      </c>
      <c r="LC56" s="4">
        <v>0.3</v>
      </c>
      <c r="LD56" s="4">
        <v>0.3</v>
      </c>
      <c r="LE56" s="4">
        <v>0.3</v>
      </c>
      <c r="LF56" s="4">
        <v>0.3</v>
      </c>
      <c r="LG56" s="4">
        <v>0.3</v>
      </c>
      <c r="LH56" s="4">
        <v>0.3</v>
      </c>
      <c r="LI56" s="4">
        <v>0.3</v>
      </c>
      <c r="LJ56" s="4">
        <v>0.3</v>
      </c>
      <c r="LK56" s="4">
        <v>0.3</v>
      </c>
      <c r="LL56" s="4">
        <v>0.3</v>
      </c>
      <c r="LM56" s="4">
        <v>0.3</v>
      </c>
      <c r="LN56" s="4">
        <v>0.3</v>
      </c>
      <c r="LO56" s="4">
        <v>0.3</v>
      </c>
      <c r="LP56" s="4">
        <v>0.3</v>
      </c>
      <c r="LQ56" s="4">
        <v>0.3</v>
      </c>
      <c r="LR56" s="4">
        <v>0.3</v>
      </c>
      <c r="LS56" s="4">
        <v>0.3</v>
      </c>
      <c r="LT56" s="4">
        <v>0.3</v>
      </c>
      <c r="LU56" s="4">
        <v>0.3</v>
      </c>
      <c r="LV56" s="4">
        <v>0.3</v>
      </c>
      <c r="LW56" s="4">
        <v>0.3</v>
      </c>
      <c r="LX56" s="4">
        <v>0.3</v>
      </c>
      <c r="LY56" s="4">
        <v>0.3</v>
      </c>
      <c r="LZ56" s="4">
        <v>0.3</v>
      </c>
      <c r="MA56" s="4">
        <v>0.3</v>
      </c>
      <c r="MB56" s="4">
        <v>0.3</v>
      </c>
      <c r="MC56" s="4">
        <v>0.3</v>
      </c>
      <c r="MD56" s="4">
        <v>0.3</v>
      </c>
      <c r="ME56" s="4">
        <v>0.3</v>
      </c>
      <c r="MF56" s="4">
        <v>0.3</v>
      </c>
      <c r="MG56" s="4">
        <v>0.3</v>
      </c>
      <c r="MH56" s="4">
        <v>0.3</v>
      </c>
      <c r="MI56" s="4">
        <v>0.3</v>
      </c>
      <c r="MJ56" s="4">
        <v>0.3</v>
      </c>
      <c r="MK56" s="4">
        <v>0.3</v>
      </c>
      <c r="ML56" s="4">
        <v>0.3</v>
      </c>
      <c r="MM56" s="4">
        <v>0.3</v>
      </c>
      <c r="MN56" s="4">
        <v>0.3</v>
      </c>
      <c r="MO56" s="4">
        <v>0.3</v>
      </c>
      <c r="MP56" s="4">
        <v>0.3</v>
      </c>
      <c r="MQ56" s="4">
        <v>0.3</v>
      </c>
      <c r="MR56" s="4">
        <v>0.3</v>
      </c>
      <c r="MS56" s="4">
        <v>0.3</v>
      </c>
      <c r="MT56" s="4">
        <v>0.3</v>
      </c>
      <c r="MU56" s="4">
        <v>0.3</v>
      </c>
      <c r="MV56" s="4">
        <v>0.3</v>
      </c>
      <c r="MW56" s="4">
        <v>0.3</v>
      </c>
      <c r="MX56" s="4">
        <v>0.3</v>
      </c>
      <c r="MY56" s="4">
        <v>0.3</v>
      </c>
      <c r="MZ56" s="4">
        <v>0.3</v>
      </c>
      <c r="NA56" s="4">
        <v>0.3</v>
      </c>
      <c r="NB56" s="4">
        <v>0.3</v>
      </c>
      <c r="NC56" s="4">
        <v>0.3</v>
      </c>
      <c r="ND56" s="4">
        <v>0.3</v>
      </c>
      <c r="NE56" s="4">
        <v>0.3</v>
      </c>
      <c r="NF56" s="4">
        <v>0.3</v>
      </c>
      <c r="NG56" s="4">
        <v>0.3</v>
      </c>
      <c r="NH56" s="4">
        <v>0.3</v>
      </c>
      <c r="NI56" s="4">
        <v>0.3</v>
      </c>
      <c r="NJ56" s="4">
        <v>0.3</v>
      </c>
      <c r="NK56" s="4">
        <v>0.3</v>
      </c>
      <c r="NL56" s="4">
        <v>0.3</v>
      </c>
      <c r="NM56" s="4">
        <v>0.3</v>
      </c>
      <c r="NN56" s="4">
        <v>0.3</v>
      </c>
      <c r="NO56" s="4">
        <v>0.3</v>
      </c>
      <c r="NP56" s="4">
        <v>0.3</v>
      </c>
      <c r="NQ56" s="4">
        <v>0.3</v>
      </c>
      <c r="NR56" s="4">
        <v>0.3</v>
      </c>
      <c r="NS56" s="4">
        <v>0.3</v>
      </c>
      <c r="NT56" s="4">
        <v>0.3</v>
      </c>
      <c r="NU56" s="4">
        <v>0.3</v>
      </c>
      <c r="NV56" s="4">
        <v>0.3</v>
      </c>
      <c r="NW56" s="4">
        <v>0.3</v>
      </c>
      <c r="NX56" s="4">
        <v>0.3</v>
      </c>
      <c r="NY56" s="4">
        <v>0.3</v>
      </c>
      <c r="NZ56" s="4">
        <v>0.3</v>
      </c>
      <c r="OA56" s="4">
        <v>0.3</v>
      </c>
      <c r="OB56" s="4">
        <v>0.3</v>
      </c>
      <c r="OC56" s="4">
        <v>0.3</v>
      </c>
      <c r="OD56" s="4">
        <v>0.3</v>
      </c>
      <c r="OE56" s="4">
        <v>0.3</v>
      </c>
      <c r="OF56" s="4">
        <v>0.3</v>
      </c>
      <c r="OG56" s="4">
        <v>0.3</v>
      </c>
    </row>
    <row r="57" spans="2:397" x14ac:dyDescent="0.25">
      <c r="B57" t="s">
        <v>160</v>
      </c>
      <c r="C57" s="10" t="s">
        <v>161</v>
      </c>
      <c r="D57" s="4">
        <v>0.3</v>
      </c>
      <c r="E57" s="4">
        <v>0.39</v>
      </c>
      <c r="F57" s="4">
        <v>0.3</v>
      </c>
      <c r="G57" s="4">
        <v>0.3</v>
      </c>
      <c r="H57" s="31">
        <v>0</v>
      </c>
      <c r="I57" s="31">
        <v>-0.235171094379033</v>
      </c>
      <c r="J57" s="31"/>
      <c r="K57" s="31"/>
      <c r="L57" s="31"/>
      <c r="M57" s="31"/>
      <c r="N57" s="31"/>
      <c r="O57" s="28"/>
      <c r="P57" s="28"/>
      <c r="Q57" s="5"/>
      <c r="R57" s="15"/>
      <c r="S57" s="5"/>
      <c r="T57" s="5"/>
      <c r="U57" s="4"/>
      <c r="V57" s="4"/>
      <c r="W57" s="4"/>
      <c r="X57" s="4"/>
      <c r="Y57" s="4"/>
      <c r="Z57" s="4"/>
      <c r="AA57" s="4"/>
      <c r="AB57" s="4"/>
      <c r="AC57" s="4"/>
      <c r="AF57" s="4">
        <f>_xll.BQL($B57,$B$24,$B$24:$C$34,"transpose=t, showdates=f, showheaders=f, showids=f","cols=366;rows=1")</f>
        <v>0.3</v>
      </c>
      <c r="AG57" s="4">
        <v>0.3</v>
      </c>
      <c r="AH57" s="4">
        <v>0.38</v>
      </c>
      <c r="AI57" s="4">
        <v>0.3</v>
      </c>
      <c r="AJ57" s="4">
        <v>0.3</v>
      </c>
      <c r="AK57" s="4">
        <v>0.3</v>
      </c>
      <c r="AL57" s="4">
        <v>0.3</v>
      </c>
      <c r="AM57" s="4">
        <v>0.3</v>
      </c>
      <c r="AN57" s="4">
        <v>0.3</v>
      </c>
      <c r="AO57" s="4">
        <v>0.38</v>
      </c>
      <c r="AP57" s="4">
        <v>0.3</v>
      </c>
      <c r="AQ57" s="4">
        <v>0.3</v>
      </c>
      <c r="AR57" s="4">
        <v>0.3</v>
      </c>
      <c r="AS57" s="4">
        <v>0.3</v>
      </c>
      <c r="AT57" s="4">
        <v>0.39</v>
      </c>
      <c r="AU57" s="4">
        <v>0.3</v>
      </c>
      <c r="AV57" s="4">
        <v>0.3</v>
      </c>
      <c r="AW57" s="4">
        <v>0.38</v>
      </c>
      <c r="AX57" s="4">
        <v>0.39</v>
      </c>
      <c r="AY57" s="4">
        <v>0.39</v>
      </c>
      <c r="AZ57" s="4">
        <v>0.39</v>
      </c>
      <c r="BA57" s="4">
        <v>0.3</v>
      </c>
      <c r="BB57" s="4">
        <v>0.38</v>
      </c>
      <c r="BC57" s="4">
        <v>0.38</v>
      </c>
      <c r="BD57" s="4">
        <v>0.3</v>
      </c>
      <c r="BE57" s="4">
        <v>0.3</v>
      </c>
      <c r="BF57" s="4">
        <v>0.3</v>
      </c>
      <c r="BG57" s="4">
        <v>0.3</v>
      </c>
      <c r="BH57" s="4">
        <v>0.3</v>
      </c>
      <c r="BI57" s="4">
        <v>0.3</v>
      </c>
      <c r="BJ57" s="4">
        <v>0.3</v>
      </c>
      <c r="BK57" s="4">
        <v>0.3</v>
      </c>
      <c r="BL57" s="4">
        <v>0.38</v>
      </c>
      <c r="BM57" s="4">
        <v>0.38</v>
      </c>
      <c r="BN57" s="4">
        <v>0.38</v>
      </c>
      <c r="BO57" s="4">
        <v>0.3</v>
      </c>
      <c r="BP57" s="4">
        <v>0.3</v>
      </c>
      <c r="BQ57" s="4">
        <v>0.3</v>
      </c>
      <c r="BR57" s="4">
        <v>0.3</v>
      </c>
      <c r="BS57" s="4">
        <v>0.3</v>
      </c>
      <c r="BT57" s="4">
        <v>0.3</v>
      </c>
      <c r="BU57" s="4">
        <v>0.3</v>
      </c>
      <c r="BV57" s="4">
        <v>0.3</v>
      </c>
      <c r="BW57" s="4">
        <v>0.3</v>
      </c>
      <c r="BX57" s="4">
        <v>0.3</v>
      </c>
      <c r="BY57" s="4">
        <v>0.3</v>
      </c>
      <c r="BZ57" s="4">
        <v>0.31</v>
      </c>
      <c r="CA57" s="4">
        <v>0.31</v>
      </c>
      <c r="CB57" s="4">
        <v>0.31</v>
      </c>
      <c r="CC57" s="4">
        <v>0.3</v>
      </c>
      <c r="CD57" s="4">
        <v>0.3</v>
      </c>
      <c r="CE57" s="4">
        <v>0.3</v>
      </c>
      <c r="CF57" s="4">
        <v>0.3</v>
      </c>
      <c r="CG57" s="4">
        <v>0.3</v>
      </c>
      <c r="CH57" s="4">
        <v>0.3</v>
      </c>
      <c r="CI57" s="4">
        <v>0.3</v>
      </c>
      <c r="CJ57" s="4">
        <v>0.3</v>
      </c>
      <c r="CK57" s="4">
        <v>0.3</v>
      </c>
      <c r="CL57" s="4">
        <v>0.3</v>
      </c>
      <c r="CM57" s="4">
        <v>0.3</v>
      </c>
      <c r="CN57" s="4">
        <v>0.3</v>
      </c>
      <c r="CO57" s="4">
        <v>0.3</v>
      </c>
      <c r="CP57" s="4">
        <v>0.3</v>
      </c>
      <c r="CQ57" s="4">
        <v>0.3</v>
      </c>
      <c r="CR57" s="4">
        <v>0.3</v>
      </c>
      <c r="CS57" s="4">
        <v>0.3</v>
      </c>
      <c r="CT57" s="4">
        <v>0.3</v>
      </c>
      <c r="CU57" s="4">
        <v>0.3</v>
      </c>
      <c r="CV57" s="4">
        <v>0.3</v>
      </c>
      <c r="CW57" s="4">
        <v>0.3</v>
      </c>
      <c r="CX57" s="4">
        <v>0.3</v>
      </c>
      <c r="CY57" s="4">
        <v>0.3</v>
      </c>
      <c r="CZ57" s="4">
        <v>0.3</v>
      </c>
      <c r="DA57" s="4">
        <v>0.3</v>
      </c>
      <c r="DB57" s="4">
        <v>0.3</v>
      </c>
      <c r="DC57" s="4">
        <v>0.3</v>
      </c>
      <c r="DD57" s="4">
        <v>0.3</v>
      </c>
      <c r="DE57" s="4">
        <v>0.3</v>
      </c>
      <c r="DF57" s="4">
        <v>0.3</v>
      </c>
      <c r="DG57" s="4">
        <v>0.3</v>
      </c>
      <c r="DH57" s="4">
        <v>0.3</v>
      </c>
      <c r="DI57" s="4">
        <v>0.3</v>
      </c>
      <c r="DJ57" s="4">
        <v>0.3</v>
      </c>
      <c r="DK57" s="4">
        <v>0.3</v>
      </c>
      <c r="DL57" s="4">
        <v>0.38</v>
      </c>
      <c r="DM57" s="4">
        <v>0.3</v>
      </c>
      <c r="DN57" s="4">
        <v>0.3</v>
      </c>
      <c r="DO57" s="4">
        <v>0.3</v>
      </c>
      <c r="DP57" s="4">
        <v>0.3</v>
      </c>
      <c r="DQ57" s="4">
        <v>0.3</v>
      </c>
      <c r="DR57" s="4">
        <v>0.3</v>
      </c>
      <c r="DS57" s="4">
        <v>0.3</v>
      </c>
      <c r="DT57" s="4">
        <v>0.3</v>
      </c>
      <c r="DU57" s="4">
        <v>0.3</v>
      </c>
      <c r="DV57" s="4">
        <v>0.3</v>
      </c>
      <c r="DW57" s="4">
        <v>0.3</v>
      </c>
      <c r="DX57" s="4">
        <v>0.3</v>
      </c>
      <c r="DY57" s="4">
        <v>0.3</v>
      </c>
      <c r="DZ57" s="4">
        <v>0.3</v>
      </c>
      <c r="EA57" s="4">
        <v>0.3</v>
      </c>
      <c r="EB57" s="4">
        <v>0.3</v>
      </c>
      <c r="EC57" s="4">
        <v>0.3</v>
      </c>
      <c r="ED57" s="4">
        <v>0.3</v>
      </c>
      <c r="EE57" s="4">
        <v>0.3</v>
      </c>
      <c r="EF57" s="4">
        <v>0.3</v>
      </c>
      <c r="EG57" s="4">
        <v>0.3</v>
      </c>
      <c r="EH57" s="4">
        <v>0.3</v>
      </c>
      <c r="EI57" s="4">
        <v>0.3</v>
      </c>
      <c r="EJ57" s="4">
        <v>0.3</v>
      </c>
      <c r="EK57" s="4">
        <v>0.3</v>
      </c>
      <c r="EL57" s="4">
        <v>0.3</v>
      </c>
      <c r="EM57" s="4">
        <v>0.3</v>
      </c>
      <c r="EN57" s="4">
        <v>0.3</v>
      </c>
      <c r="EO57" s="4">
        <v>0.3</v>
      </c>
      <c r="EP57" s="4">
        <v>0.3</v>
      </c>
      <c r="EQ57" s="4">
        <v>0.3</v>
      </c>
      <c r="ER57" s="4">
        <v>0.3</v>
      </c>
      <c r="ES57" s="4">
        <v>0.3</v>
      </c>
      <c r="ET57" s="4">
        <v>0.3</v>
      </c>
      <c r="EU57" s="4">
        <v>0.3</v>
      </c>
      <c r="EV57" s="4">
        <v>0.3</v>
      </c>
      <c r="EW57" s="4">
        <v>0.3</v>
      </c>
      <c r="EX57" s="4">
        <v>0.3</v>
      </c>
      <c r="EY57" s="4">
        <v>0.3</v>
      </c>
      <c r="EZ57" s="4">
        <v>0.3</v>
      </c>
      <c r="FA57" s="4">
        <v>0.3</v>
      </c>
      <c r="FB57" s="4">
        <v>0.3</v>
      </c>
      <c r="FC57" s="4">
        <v>0.3</v>
      </c>
      <c r="FD57" s="4">
        <v>0.3</v>
      </c>
      <c r="FE57" s="4">
        <v>0.3</v>
      </c>
      <c r="FF57" s="4">
        <v>0.3</v>
      </c>
      <c r="FG57" s="4">
        <v>0.3</v>
      </c>
      <c r="FH57" s="4">
        <v>0.3</v>
      </c>
      <c r="FI57" s="4">
        <v>0.3</v>
      </c>
      <c r="FJ57" s="4">
        <v>0.3</v>
      </c>
      <c r="FK57" s="4">
        <v>0.3</v>
      </c>
      <c r="FL57" s="4">
        <v>0.3</v>
      </c>
      <c r="FM57" s="4">
        <v>0.31</v>
      </c>
      <c r="FN57" s="4">
        <v>0.31</v>
      </c>
      <c r="FO57" s="4">
        <v>0.31</v>
      </c>
      <c r="FP57" s="4">
        <v>0.3</v>
      </c>
      <c r="FQ57" s="4">
        <v>0.3</v>
      </c>
      <c r="FR57" s="4">
        <v>0.38</v>
      </c>
      <c r="FS57" s="4">
        <v>0.3</v>
      </c>
      <c r="FT57" s="4">
        <v>0.38</v>
      </c>
      <c r="FU57" s="4">
        <v>0.38</v>
      </c>
      <c r="FV57" s="4">
        <v>0.38</v>
      </c>
      <c r="FW57" s="4">
        <v>0.32</v>
      </c>
      <c r="FX57" s="4">
        <v>0.32</v>
      </c>
      <c r="FY57" s="4">
        <v>0.3</v>
      </c>
      <c r="FZ57" s="4">
        <v>0.3</v>
      </c>
      <c r="GA57" s="4">
        <v>0.3</v>
      </c>
      <c r="GB57" s="4">
        <v>0.3</v>
      </c>
      <c r="GC57" s="4">
        <v>0.3</v>
      </c>
      <c r="GD57" s="4">
        <v>0.3</v>
      </c>
      <c r="GE57" s="4">
        <v>0.3</v>
      </c>
      <c r="GF57" s="4">
        <v>0.3</v>
      </c>
      <c r="GG57" s="4">
        <v>0.3</v>
      </c>
      <c r="GH57" s="4">
        <v>0.3</v>
      </c>
      <c r="GI57" s="4">
        <v>0.3</v>
      </c>
      <c r="GJ57" s="4">
        <v>0.3</v>
      </c>
      <c r="GK57" s="4">
        <v>0.3</v>
      </c>
      <c r="GL57" s="4">
        <v>0.3</v>
      </c>
      <c r="GM57" s="4">
        <v>0.3</v>
      </c>
      <c r="GN57" s="4">
        <v>0.3</v>
      </c>
      <c r="GO57" s="4">
        <v>0.3</v>
      </c>
      <c r="GP57" s="4">
        <v>0.3</v>
      </c>
      <c r="GQ57" s="4">
        <v>0.3</v>
      </c>
      <c r="GR57" s="4">
        <v>0.3</v>
      </c>
      <c r="GS57" s="4">
        <v>0.3</v>
      </c>
      <c r="GT57" s="4">
        <v>0.3</v>
      </c>
      <c r="GU57" s="4">
        <v>0.3</v>
      </c>
      <c r="GV57" s="4">
        <v>0.3</v>
      </c>
      <c r="GW57" s="4">
        <v>0.3</v>
      </c>
      <c r="GX57" s="4">
        <v>0.3</v>
      </c>
      <c r="GY57" s="4">
        <v>0.3</v>
      </c>
      <c r="GZ57" s="4">
        <v>0.3</v>
      </c>
      <c r="HA57" s="4">
        <v>0.3</v>
      </c>
      <c r="HB57" s="4">
        <v>0.3</v>
      </c>
      <c r="HC57" s="4">
        <v>0.3</v>
      </c>
      <c r="HD57" s="4">
        <v>0.3</v>
      </c>
      <c r="HE57" s="4">
        <v>0.3</v>
      </c>
      <c r="HF57" s="4">
        <v>0.3</v>
      </c>
      <c r="HG57" s="4">
        <v>0.3</v>
      </c>
      <c r="HH57" s="4">
        <v>0.3</v>
      </c>
      <c r="HI57" s="4">
        <v>0.3</v>
      </c>
      <c r="HJ57" s="4">
        <v>0.3</v>
      </c>
      <c r="HK57" s="4">
        <v>0.3</v>
      </c>
      <c r="HL57" s="4">
        <v>0.3</v>
      </c>
      <c r="HM57" s="4">
        <v>0.3</v>
      </c>
      <c r="HN57" s="4">
        <v>0.3</v>
      </c>
      <c r="HO57" s="4">
        <v>0.3</v>
      </c>
      <c r="HP57" s="4">
        <v>0.3</v>
      </c>
      <c r="HQ57" s="4">
        <v>0.3</v>
      </c>
      <c r="HR57" s="4">
        <v>0.3</v>
      </c>
      <c r="HS57" s="4">
        <v>0.3</v>
      </c>
      <c r="HT57" s="4">
        <v>0.3</v>
      </c>
      <c r="HU57" s="4">
        <v>0.3</v>
      </c>
      <c r="HV57" s="4">
        <v>0.3</v>
      </c>
      <c r="HW57" s="4">
        <v>0.3</v>
      </c>
      <c r="HX57" s="4">
        <v>0.3</v>
      </c>
      <c r="HY57" s="4">
        <v>0.3</v>
      </c>
      <c r="HZ57" s="4">
        <v>0.3</v>
      </c>
      <c r="IA57" s="4">
        <v>0.3</v>
      </c>
      <c r="IB57" s="4">
        <v>0.3</v>
      </c>
      <c r="IC57" s="4">
        <v>0.3</v>
      </c>
      <c r="ID57" s="4">
        <v>0.3</v>
      </c>
      <c r="IE57" s="4">
        <v>0.3</v>
      </c>
      <c r="IF57" s="4">
        <v>0.3</v>
      </c>
      <c r="IG57" s="4">
        <v>0.3</v>
      </c>
      <c r="IH57" s="4">
        <v>0.3</v>
      </c>
      <c r="II57" s="4">
        <v>0.3</v>
      </c>
      <c r="IJ57" s="4">
        <v>0.3</v>
      </c>
      <c r="IK57" s="4">
        <v>0.3</v>
      </c>
      <c r="IL57" s="4">
        <v>0.3</v>
      </c>
      <c r="IM57" s="4">
        <v>0.3</v>
      </c>
      <c r="IN57" s="4">
        <v>0.3</v>
      </c>
      <c r="IO57" s="4">
        <v>0.3</v>
      </c>
      <c r="IP57" s="4">
        <v>0.3</v>
      </c>
      <c r="IQ57" s="4">
        <v>0.3</v>
      </c>
      <c r="IR57" s="4">
        <v>0.3</v>
      </c>
      <c r="IS57" s="4">
        <v>0.3</v>
      </c>
      <c r="IT57" s="4">
        <v>0.3</v>
      </c>
      <c r="IU57" s="4">
        <v>0.3</v>
      </c>
      <c r="IV57" s="4">
        <v>0.3</v>
      </c>
      <c r="IW57" s="4">
        <v>0.3</v>
      </c>
      <c r="IX57" s="4">
        <v>0.3</v>
      </c>
      <c r="IY57" s="4">
        <v>0.3</v>
      </c>
      <c r="IZ57" s="4">
        <v>0.3</v>
      </c>
      <c r="JA57" s="4">
        <v>0.3</v>
      </c>
      <c r="JB57" s="4">
        <v>0.3</v>
      </c>
      <c r="JC57" s="4">
        <v>0.3</v>
      </c>
      <c r="JD57" s="4">
        <v>0.3</v>
      </c>
      <c r="JE57" s="4">
        <v>0.3</v>
      </c>
      <c r="JF57" s="4">
        <v>0.3</v>
      </c>
      <c r="JG57" s="4">
        <v>0.3</v>
      </c>
      <c r="JH57" s="4">
        <v>0.3</v>
      </c>
      <c r="JI57" s="4">
        <v>0.3</v>
      </c>
      <c r="JJ57" s="4">
        <v>0.3</v>
      </c>
      <c r="JK57" s="4">
        <v>0.3</v>
      </c>
      <c r="JL57" s="4">
        <v>0.3</v>
      </c>
      <c r="JM57" s="4">
        <v>0.3</v>
      </c>
      <c r="JN57" s="4">
        <v>0.3</v>
      </c>
      <c r="JO57" s="4">
        <v>0.3</v>
      </c>
      <c r="JP57" s="4">
        <v>0.3</v>
      </c>
      <c r="JQ57" s="4">
        <v>0.3</v>
      </c>
      <c r="JR57" s="4">
        <v>0.3</v>
      </c>
      <c r="JS57" s="4">
        <v>0.3</v>
      </c>
      <c r="JT57" s="4">
        <v>0.3</v>
      </c>
      <c r="JU57" s="4">
        <v>0.3</v>
      </c>
      <c r="JV57" s="4">
        <v>0.3</v>
      </c>
      <c r="JW57" s="4">
        <v>0.3</v>
      </c>
      <c r="JX57" s="4">
        <v>0.3</v>
      </c>
      <c r="JY57" s="4">
        <v>0.3</v>
      </c>
      <c r="JZ57" s="4">
        <v>0.3</v>
      </c>
      <c r="KA57" s="4">
        <v>0.3</v>
      </c>
      <c r="KB57" s="4">
        <v>0.3</v>
      </c>
      <c r="KC57" s="4">
        <v>0.3</v>
      </c>
      <c r="KD57" s="4">
        <v>0.3</v>
      </c>
      <c r="KE57" s="4">
        <v>0.3</v>
      </c>
      <c r="KF57" s="4">
        <v>0.3</v>
      </c>
      <c r="KG57" s="4">
        <v>0.3</v>
      </c>
      <c r="KH57" s="4">
        <v>0.3</v>
      </c>
      <c r="KI57" s="4">
        <v>0.3</v>
      </c>
      <c r="KJ57" s="4">
        <v>0.3</v>
      </c>
      <c r="KK57" s="4">
        <v>0.3</v>
      </c>
      <c r="KL57" s="4">
        <v>0.3</v>
      </c>
      <c r="KM57" s="4">
        <v>0.3</v>
      </c>
      <c r="KN57" s="4">
        <v>0.3</v>
      </c>
      <c r="KO57" s="4">
        <v>0.3</v>
      </c>
      <c r="KP57" s="4">
        <v>0.3</v>
      </c>
      <c r="KQ57" s="4">
        <v>0.3</v>
      </c>
      <c r="KR57" s="4">
        <v>0.3</v>
      </c>
      <c r="KS57" s="4">
        <v>0.3</v>
      </c>
      <c r="KT57" s="4">
        <v>0.3</v>
      </c>
      <c r="KU57" s="4">
        <v>0.3</v>
      </c>
      <c r="KV57" s="4">
        <v>0.3</v>
      </c>
      <c r="KW57" s="4">
        <v>0.3</v>
      </c>
      <c r="KX57" s="4">
        <v>0.3</v>
      </c>
      <c r="KY57" s="4">
        <v>0.3</v>
      </c>
      <c r="KZ57" s="4">
        <v>0.3</v>
      </c>
      <c r="LA57" s="4">
        <v>0.3</v>
      </c>
      <c r="LB57" s="4">
        <v>0.3</v>
      </c>
      <c r="LC57" s="4">
        <v>0.3</v>
      </c>
      <c r="LD57" s="4">
        <v>0.3</v>
      </c>
      <c r="LE57" s="4">
        <v>0.3</v>
      </c>
      <c r="LF57" s="4">
        <v>0.3</v>
      </c>
      <c r="LG57" s="4">
        <v>0.3</v>
      </c>
      <c r="LH57" s="4">
        <v>0.3</v>
      </c>
      <c r="LI57" s="4">
        <v>0.3</v>
      </c>
      <c r="LJ57" s="4">
        <v>0.3</v>
      </c>
      <c r="LK57" s="4">
        <v>0.3</v>
      </c>
      <c r="LL57" s="4">
        <v>0.3</v>
      </c>
      <c r="LM57" s="4">
        <v>0.3</v>
      </c>
      <c r="LN57" s="4">
        <v>0.3</v>
      </c>
      <c r="LO57" s="4">
        <v>0.3</v>
      </c>
      <c r="LP57" s="4">
        <v>0.3</v>
      </c>
      <c r="LQ57" s="4">
        <v>0.3</v>
      </c>
      <c r="LR57" s="4">
        <v>0.3</v>
      </c>
      <c r="LS57" s="4">
        <v>0.3</v>
      </c>
      <c r="LT57" s="4">
        <v>0.3</v>
      </c>
      <c r="LU57" s="4">
        <v>0.3</v>
      </c>
      <c r="LV57" s="4">
        <v>0.3</v>
      </c>
      <c r="LW57" s="4">
        <v>0.3</v>
      </c>
      <c r="LX57" s="4">
        <v>0.3</v>
      </c>
      <c r="LY57" s="4">
        <v>0.3</v>
      </c>
      <c r="LZ57" s="4">
        <v>0.3</v>
      </c>
      <c r="MA57" s="4">
        <v>0.3</v>
      </c>
      <c r="MB57" s="4">
        <v>0.3</v>
      </c>
      <c r="MC57" s="4">
        <v>0.3</v>
      </c>
      <c r="MD57" s="4">
        <v>0.3</v>
      </c>
      <c r="ME57" s="4">
        <v>0.3</v>
      </c>
      <c r="MF57" s="4">
        <v>0.3</v>
      </c>
      <c r="MG57" s="4">
        <v>0.3</v>
      </c>
      <c r="MH57" s="4">
        <v>0.3</v>
      </c>
      <c r="MI57" s="4">
        <v>0.3</v>
      </c>
      <c r="MJ57" s="4">
        <v>0.3</v>
      </c>
      <c r="MK57" s="4">
        <v>0.3</v>
      </c>
      <c r="ML57" s="4">
        <v>0.3</v>
      </c>
      <c r="MM57" s="4">
        <v>0.3</v>
      </c>
      <c r="MN57" s="4">
        <v>0.3</v>
      </c>
      <c r="MO57" s="4">
        <v>0.3</v>
      </c>
      <c r="MP57" s="4">
        <v>0.3</v>
      </c>
      <c r="MQ57" s="4">
        <v>0.3</v>
      </c>
      <c r="MR57" s="4">
        <v>0.3</v>
      </c>
      <c r="MS57" s="4">
        <v>0.3</v>
      </c>
      <c r="MT57" s="4">
        <v>0.3</v>
      </c>
      <c r="MU57" s="4">
        <v>0.3</v>
      </c>
      <c r="MV57" s="4">
        <v>0.3</v>
      </c>
      <c r="MW57" s="4">
        <v>0.3</v>
      </c>
      <c r="MX57" s="4">
        <v>0.3</v>
      </c>
      <c r="MY57" s="4">
        <v>0.3</v>
      </c>
      <c r="MZ57" s="4">
        <v>0.3</v>
      </c>
      <c r="NA57" s="4">
        <v>0.3</v>
      </c>
      <c r="NB57" s="4">
        <v>0.3</v>
      </c>
      <c r="NC57" s="4">
        <v>0.3</v>
      </c>
      <c r="ND57" s="4">
        <v>0.3</v>
      </c>
      <c r="NE57" s="4">
        <v>0.3</v>
      </c>
      <c r="NF57" s="4">
        <v>0.3</v>
      </c>
      <c r="NG57" s="4">
        <v>0.3</v>
      </c>
      <c r="NH57" s="4">
        <v>0.3</v>
      </c>
      <c r="NI57" s="4">
        <v>0.3</v>
      </c>
      <c r="NJ57" s="4">
        <v>0.3</v>
      </c>
      <c r="NK57" s="4">
        <v>0.3</v>
      </c>
      <c r="NL57" s="4">
        <v>0.3</v>
      </c>
      <c r="NM57" s="4">
        <v>0.3</v>
      </c>
      <c r="NN57" s="4">
        <v>0.3</v>
      </c>
      <c r="NO57" s="4">
        <v>0.3</v>
      </c>
      <c r="NP57" s="4">
        <v>0.3</v>
      </c>
      <c r="NQ57" s="4">
        <v>0.3</v>
      </c>
      <c r="NR57" s="4">
        <v>0.3</v>
      </c>
      <c r="NS57" s="4">
        <v>0.3</v>
      </c>
      <c r="NT57" s="4">
        <v>0.3</v>
      </c>
      <c r="NU57" s="4">
        <v>0.3</v>
      </c>
      <c r="NV57" s="4">
        <v>0.3</v>
      </c>
      <c r="NW57" s="4">
        <v>0.3</v>
      </c>
      <c r="NX57" s="4">
        <v>0.3</v>
      </c>
      <c r="NY57" s="4">
        <v>0.3</v>
      </c>
      <c r="NZ57" s="4">
        <v>0.3</v>
      </c>
      <c r="OA57" s="4">
        <v>0.3</v>
      </c>
      <c r="OB57" s="4">
        <v>0.3</v>
      </c>
      <c r="OC57" s="4">
        <v>0.3</v>
      </c>
      <c r="OD57" s="4">
        <v>0.3</v>
      </c>
      <c r="OE57" s="4">
        <v>0.3</v>
      </c>
      <c r="OF57" s="4">
        <v>0.3</v>
      </c>
      <c r="OG57" s="4">
        <v>0.3</v>
      </c>
    </row>
    <row r="58" spans="2:397" x14ac:dyDescent="0.25">
      <c r="B58" t="s">
        <v>162</v>
      </c>
      <c r="C58" s="10" t="s">
        <v>163</v>
      </c>
      <c r="D58" s="4">
        <v>0.3</v>
      </c>
      <c r="E58" s="4">
        <v>0.39</v>
      </c>
      <c r="F58" s="4">
        <v>0.3</v>
      </c>
      <c r="G58" s="4">
        <v>0.3</v>
      </c>
      <c r="H58" s="31">
        <v>0</v>
      </c>
      <c r="I58" s="31">
        <v>-0.48597437578130592</v>
      </c>
      <c r="J58" s="31"/>
      <c r="K58" s="31"/>
      <c r="L58" s="31"/>
      <c r="M58" s="31"/>
      <c r="N58" s="31"/>
      <c r="O58" s="28"/>
      <c r="P58" s="28"/>
      <c r="Q58" s="5"/>
      <c r="R58" s="15"/>
      <c r="S58" s="5"/>
      <c r="T58" s="5"/>
      <c r="U58" s="4"/>
      <c r="V58" s="4"/>
      <c r="W58" s="4"/>
      <c r="X58" s="4"/>
      <c r="Y58" s="4"/>
      <c r="Z58" s="4"/>
      <c r="AA58" s="4"/>
      <c r="AB58" s="4"/>
      <c r="AC58" s="4"/>
      <c r="AF58" s="4">
        <f>_xll.BQL($B58,$B$24,$B$24:$C$34,"transpose=t, showdates=f, showheaders=f, showids=f","cols=366;rows=1")</f>
        <v>0.38</v>
      </c>
      <c r="AG58" s="4">
        <v>0.38</v>
      </c>
      <c r="AH58" s="4">
        <v>0.39</v>
      </c>
      <c r="AI58" s="4">
        <v>0.31</v>
      </c>
      <c r="AJ58" s="4">
        <v>0.38</v>
      </c>
      <c r="AK58" s="4">
        <v>0.38</v>
      </c>
      <c r="AL58" s="4">
        <v>0.38</v>
      </c>
      <c r="AM58" s="4">
        <v>0.38</v>
      </c>
      <c r="AN58" s="4">
        <v>0.3</v>
      </c>
      <c r="AO58" s="4">
        <v>0.39</v>
      </c>
      <c r="AP58" s="4">
        <v>0.3</v>
      </c>
      <c r="AQ58" s="4">
        <v>0.3</v>
      </c>
      <c r="AR58" s="4">
        <v>0.3</v>
      </c>
      <c r="AS58" s="4">
        <v>0.3</v>
      </c>
      <c r="AT58" s="4">
        <v>0.3</v>
      </c>
      <c r="AU58" s="4">
        <v>0.3</v>
      </c>
      <c r="AV58" s="4">
        <v>0.38</v>
      </c>
      <c r="AW58" s="4">
        <v>0.3</v>
      </c>
      <c r="AX58" s="4">
        <v>0.39</v>
      </c>
      <c r="AY58" s="4">
        <v>0.39</v>
      </c>
      <c r="AZ58" s="4">
        <v>0.39</v>
      </c>
      <c r="BA58" s="4">
        <v>0.38</v>
      </c>
      <c r="BB58" s="4">
        <v>0.39</v>
      </c>
      <c r="BC58" s="4">
        <v>0.38</v>
      </c>
      <c r="BD58" s="4">
        <v>0.38</v>
      </c>
      <c r="BE58" s="4">
        <v>0.38</v>
      </c>
      <c r="BF58" s="4">
        <v>0.38</v>
      </c>
      <c r="BG58" s="4">
        <v>0.38</v>
      </c>
      <c r="BH58" s="4">
        <v>0.38</v>
      </c>
      <c r="BI58" s="4">
        <v>0.38</v>
      </c>
      <c r="BJ58" s="4">
        <v>0.3</v>
      </c>
      <c r="BK58" s="4">
        <v>0.3</v>
      </c>
      <c r="BL58" s="4">
        <v>0.38</v>
      </c>
      <c r="BM58" s="4">
        <v>0.38</v>
      </c>
      <c r="BN58" s="4">
        <v>0.38</v>
      </c>
      <c r="BO58" s="4">
        <v>0.38</v>
      </c>
      <c r="BP58" s="4">
        <v>0.38</v>
      </c>
      <c r="BQ58" s="4">
        <v>0.3</v>
      </c>
      <c r="BR58" s="4">
        <v>0.3</v>
      </c>
      <c r="BS58" s="4">
        <v>0.3</v>
      </c>
      <c r="BT58" s="4">
        <v>0.3</v>
      </c>
      <c r="BU58" s="4">
        <v>0.3</v>
      </c>
      <c r="BV58" s="4">
        <v>0.38</v>
      </c>
      <c r="BW58" s="4">
        <v>0.38</v>
      </c>
      <c r="BX58" s="4">
        <v>0.38</v>
      </c>
      <c r="BY58" s="4">
        <v>0.3</v>
      </c>
      <c r="BZ58" s="4">
        <v>0.3</v>
      </c>
      <c r="CA58" s="4">
        <v>0.3</v>
      </c>
      <c r="CB58" s="4">
        <v>0.3</v>
      </c>
      <c r="CC58" s="4">
        <v>0.3</v>
      </c>
      <c r="CD58" s="4">
        <v>0.3</v>
      </c>
      <c r="CE58" s="4">
        <v>0.3</v>
      </c>
      <c r="CF58" s="4">
        <v>0.3</v>
      </c>
      <c r="CG58" s="4">
        <v>0.38</v>
      </c>
      <c r="CH58" s="4">
        <v>0.38</v>
      </c>
      <c r="CI58" s="4">
        <v>0.38</v>
      </c>
      <c r="CJ58" s="4">
        <v>0.3</v>
      </c>
      <c r="CK58" s="4">
        <v>0.3</v>
      </c>
      <c r="CL58" s="4">
        <v>0.3</v>
      </c>
      <c r="CM58" s="4">
        <v>0.3</v>
      </c>
      <c r="CN58" s="4">
        <v>0.3</v>
      </c>
      <c r="CO58" s="4">
        <v>0.3</v>
      </c>
      <c r="CP58" s="4">
        <v>0.3</v>
      </c>
      <c r="CQ58" s="4">
        <v>0.3</v>
      </c>
      <c r="CR58" s="4">
        <v>0.3</v>
      </c>
      <c r="CS58" s="4">
        <v>0.3</v>
      </c>
      <c r="CT58" s="4">
        <v>0.3</v>
      </c>
      <c r="CU58" s="4">
        <v>0.3</v>
      </c>
      <c r="CV58" s="4">
        <v>0.3</v>
      </c>
      <c r="CW58" s="4">
        <v>0.3</v>
      </c>
      <c r="CX58" s="4">
        <v>0.3</v>
      </c>
      <c r="CY58" s="4">
        <v>0.3</v>
      </c>
      <c r="CZ58" s="4">
        <v>0.3</v>
      </c>
      <c r="DA58" s="4">
        <v>0.3</v>
      </c>
      <c r="DB58" s="4">
        <v>0.3</v>
      </c>
      <c r="DC58" s="4">
        <v>0.3</v>
      </c>
      <c r="DD58" s="4">
        <v>0.3</v>
      </c>
      <c r="DE58" s="4">
        <v>0.3</v>
      </c>
      <c r="DF58" s="4">
        <v>0.3</v>
      </c>
      <c r="DG58" s="4">
        <v>0.3</v>
      </c>
      <c r="DH58" s="4">
        <v>0.3</v>
      </c>
      <c r="DI58" s="4">
        <v>0.3</v>
      </c>
      <c r="DJ58" s="4">
        <v>0.3</v>
      </c>
      <c r="DK58" s="4">
        <v>0.3</v>
      </c>
      <c r="DL58" s="4">
        <v>0.3</v>
      </c>
      <c r="DM58" s="4">
        <v>0.3</v>
      </c>
      <c r="DN58" s="4">
        <v>0.3</v>
      </c>
      <c r="DO58" s="4">
        <v>0.3</v>
      </c>
      <c r="DP58" s="4">
        <v>0.3</v>
      </c>
      <c r="DQ58" s="4">
        <v>0.3</v>
      </c>
      <c r="DR58" s="4">
        <v>0.3</v>
      </c>
      <c r="DS58" s="4">
        <v>0.3</v>
      </c>
      <c r="DT58" s="4">
        <v>0.3</v>
      </c>
      <c r="DU58" s="4">
        <v>0.3</v>
      </c>
      <c r="DV58" s="4">
        <v>0.3</v>
      </c>
      <c r="DW58" s="4">
        <v>0.3</v>
      </c>
      <c r="DX58" s="4">
        <v>0.3</v>
      </c>
      <c r="DY58" s="4">
        <v>0.3</v>
      </c>
      <c r="DZ58" s="4">
        <v>0.3</v>
      </c>
      <c r="EA58" s="4">
        <v>0.3</v>
      </c>
      <c r="EB58" s="4">
        <v>0.3</v>
      </c>
      <c r="EC58" s="4">
        <v>0.3</v>
      </c>
      <c r="ED58" s="4">
        <v>0.38</v>
      </c>
      <c r="EE58" s="4">
        <v>0.38</v>
      </c>
      <c r="EF58" s="4">
        <v>0.38</v>
      </c>
      <c r="EG58" s="4">
        <v>0.38</v>
      </c>
      <c r="EH58" s="4">
        <v>0.38</v>
      </c>
      <c r="EI58" s="4">
        <v>0.38</v>
      </c>
      <c r="EJ58" s="4">
        <v>0.38</v>
      </c>
      <c r="EK58" s="4">
        <v>0.38</v>
      </c>
      <c r="EL58" s="4">
        <v>0.38</v>
      </c>
      <c r="EM58" s="4">
        <v>0.38</v>
      </c>
      <c r="EN58" s="4">
        <v>0.38</v>
      </c>
      <c r="EO58" s="4">
        <v>0.38</v>
      </c>
      <c r="EP58" s="4">
        <v>0.38</v>
      </c>
      <c r="EQ58" s="4">
        <v>0.38</v>
      </c>
      <c r="ER58" s="4">
        <v>0.3</v>
      </c>
      <c r="ES58" s="4">
        <v>0.3</v>
      </c>
      <c r="ET58" s="4">
        <v>0.3</v>
      </c>
      <c r="EU58" s="4">
        <v>0.37</v>
      </c>
      <c r="EV58" s="4">
        <v>0.37</v>
      </c>
      <c r="EW58" s="4">
        <v>0.37</v>
      </c>
      <c r="EX58" s="4">
        <v>0.38</v>
      </c>
      <c r="EY58" s="4">
        <v>0.3</v>
      </c>
      <c r="EZ58" s="4">
        <v>0.3</v>
      </c>
      <c r="FA58" s="4">
        <v>0.3</v>
      </c>
      <c r="FB58" s="4">
        <v>0.3</v>
      </c>
      <c r="FC58" s="4">
        <v>0.3</v>
      </c>
      <c r="FD58" s="4">
        <v>0.38</v>
      </c>
      <c r="FE58" s="4">
        <v>0.38</v>
      </c>
      <c r="FF58" s="4">
        <v>0.38</v>
      </c>
      <c r="FG58" s="4">
        <v>0.38</v>
      </c>
      <c r="FH58" s="4">
        <v>0.38</v>
      </c>
      <c r="FI58" s="4">
        <v>0.3</v>
      </c>
      <c r="FJ58" s="4">
        <v>0.3</v>
      </c>
      <c r="FK58" s="4">
        <v>0.3</v>
      </c>
      <c r="FL58" s="4">
        <v>0.37</v>
      </c>
      <c r="FM58" s="4">
        <v>0.3</v>
      </c>
      <c r="FN58" s="4">
        <v>0.3</v>
      </c>
      <c r="FO58" s="4">
        <v>0.3</v>
      </c>
      <c r="FP58" s="4">
        <v>0.38</v>
      </c>
      <c r="FQ58" s="4">
        <v>0.38</v>
      </c>
      <c r="FR58" s="4">
        <v>0.38</v>
      </c>
      <c r="FS58" s="4">
        <v>0.38</v>
      </c>
      <c r="FT58" s="4">
        <v>0.38</v>
      </c>
      <c r="FU58" s="4">
        <v>0.38</v>
      </c>
      <c r="FV58" s="4">
        <v>0.38</v>
      </c>
      <c r="FW58" s="4">
        <v>0.38</v>
      </c>
      <c r="FX58" s="4">
        <v>0.38</v>
      </c>
      <c r="FY58" s="4">
        <v>0.38</v>
      </c>
      <c r="FZ58" s="4">
        <v>0.38</v>
      </c>
      <c r="GA58" s="4">
        <v>0.38</v>
      </c>
      <c r="GB58" s="4">
        <v>0.38</v>
      </c>
      <c r="GC58" s="4">
        <v>0.38</v>
      </c>
      <c r="GD58" s="4">
        <v>0.3</v>
      </c>
      <c r="GE58" s="4">
        <v>0.3</v>
      </c>
      <c r="GF58" s="4">
        <v>0.3</v>
      </c>
      <c r="GG58" s="4">
        <v>0.3</v>
      </c>
      <c r="GH58" s="4">
        <v>0.3</v>
      </c>
      <c r="GI58" s="4">
        <v>0.3</v>
      </c>
      <c r="GJ58" s="4">
        <v>0.3</v>
      </c>
      <c r="GK58" s="4">
        <v>0.3</v>
      </c>
      <c r="GL58" s="4">
        <v>0.3</v>
      </c>
      <c r="GM58" s="4">
        <v>0.3</v>
      </c>
      <c r="GN58" s="4">
        <v>0.3</v>
      </c>
      <c r="GO58" s="4">
        <v>0.3</v>
      </c>
      <c r="GP58" s="4">
        <v>0.3</v>
      </c>
      <c r="GQ58" s="4">
        <v>0.3</v>
      </c>
      <c r="GR58" s="4">
        <v>0.3</v>
      </c>
      <c r="GS58" s="4">
        <v>0.3</v>
      </c>
      <c r="GT58" s="4">
        <v>0.3</v>
      </c>
      <c r="GU58" s="4">
        <v>0.3</v>
      </c>
      <c r="GV58" s="4">
        <v>0.3</v>
      </c>
      <c r="GW58" s="4">
        <v>0.3</v>
      </c>
      <c r="GX58" s="4">
        <v>0.3</v>
      </c>
      <c r="GY58" s="4">
        <v>0.3</v>
      </c>
      <c r="GZ58" s="4">
        <v>0.3</v>
      </c>
      <c r="HA58" s="4">
        <v>0.3</v>
      </c>
      <c r="HB58" s="4">
        <v>0.3</v>
      </c>
      <c r="HC58" s="4">
        <v>0.3</v>
      </c>
      <c r="HD58" s="4">
        <v>0.3</v>
      </c>
      <c r="HE58" s="4">
        <v>0.3</v>
      </c>
      <c r="HF58" s="4">
        <v>0.3</v>
      </c>
      <c r="HG58" s="4">
        <v>0.3</v>
      </c>
      <c r="HH58" s="4">
        <v>0.3</v>
      </c>
      <c r="HI58" s="4">
        <v>0.3</v>
      </c>
      <c r="HJ58" s="4">
        <v>0.3</v>
      </c>
      <c r="HK58" s="4">
        <v>0.3</v>
      </c>
      <c r="HL58" s="4">
        <v>0.3</v>
      </c>
      <c r="HM58" s="4">
        <v>0.3</v>
      </c>
      <c r="HN58" s="4">
        <v>0.3</v>
      </c>
      <c r="HO58" s="4">
        <v>0.3</v>
      </c>
      <c r="HP58" s="4">
        <v>0.3</v>
      </c>
      <c r="HQ58" s="4">
        <v>0.3</v>
      </c>
      <c r="HR58" s="4">
        <v>0.3</v>
      </c>
      <c r="HS58" s="4">
        <v>0.3</v>
      </c>
      <c r="HT58" s="4">
        <v>0.3</v>
      </c>
      <c r="HU58" s="4">
        <v>0.3</v>
      </c>
      <c r="HV58" s="4">
        <v>0.3</v>
      </c>
      <c r="HW58" s="4">
        <v>0.3</v>
      </c>
      <c r="HX58" s="4">
        <v>0.3</v>
      </c>
      <c r="HY58" s="4">
        <v>0.3</v>
      </c>
      <c r="HZ58" s="4">
        <v>0.3</v>
      </c>
      <c r="IA58" s="4">
        <v>0.3</v>
      </c>
      <c r="IB58" s="4">
        <v>0.3</v>
      </c>
      <c r="IC58" s="4">
        <v>0.3</v>
      </c>
      <c r="ID58" s="4">
        <v>0.3</v>
      </c>
      <c r="IE58" s="4">
        <v>0.3</v>
      </c>
      <c r="IF58" s="4">
        <v>0.3</v>
      </c>
      <c r="IG58" s="4">
        <v>0.3</v>
      </c>
      <c r="IH58" s="4">
        <v>0.3</v>
      </c>
      <c r="II58" s="4">
        <v>0.3</v>
      </c>
      <c r="IJ58" s="4">
        <v>0.3</v>
      </c>
      <c r="IK58" s="4">
        <v>0.3</v>
      </c>
      <c r="IL58" s="4">
        <v>0.3</v>
      </c>
      <c r="IM58" s="4">
        <v>0.3</v>
      </c>
      <c r="IN58" s="4">
        <v>0.3</v>
      </c>
      <c r="IO58" s="4">
        <v>0.3</v>
      </c>
      <c r="IP58" s="4">
        <v>0.3</v>
      </c>
      <c r="IQ58" s="4">
        <v>0.3</v>
      </c>
      <c r="IR58" s="4">
        <v>0.3</v>
      </c>
      <c r="IS58" s="4">
        <v>0.3</v>
      </c>
      <c r="IT58" s="4">
        <v>0.3</v>
      </c>
      <c r="IU58" s="4">
        <v>0.3</v>
      </c>
      <c r="IV58" s="4">
        <v>0.3</v>
      </c>
      <c r="IW58" s="4">
        <v>0.3</v>
      </c>
      <c r="IX58" s="4">
        <v>0.3</v>
      </c>
      <c r="IY58" s="4">
        <v>0.3</v>
      </c>
      <c r="IZ58" s="4">
        <v>0.3</v>
      </c>
      <c r="JA58" s="4">
        <v>0.3</v>
      </c>
      <c r="JB58" s="4">
        <v>0.3</v>
      </c>
      <c r="JC58" s="4">
        <v>0.3</v>
      </c>
      <c r="JD58" s="4">
        <v>0.3</v>
      </c>
      <c r="JE58" s="4">
        <v>0.3</v>
      </c>
      <c r="JF58" s="4">
        <v>0.3</v>
      </c>
      <c r="JG58" s="4">
        <v>0.3</v>
      </c>
      <c r="JH58" s="4">
        <v>0.3</v>
      </c>
      <c r="JI58" s="4">
        <v>0.3</v>
      </c>
      <c r="JJ58" s="4">
        <v>0.3</v>
      </c>
      <c r="JK58" s="4">
        <v>0.3</v>
      </c>
      <c r="JL58" s="4">
        <v>0.3</v>
      </c>
      <c r="JM58" s="4">
        <v>0.3</v>
      </c>
      <c r="JN58" s="4">
        <v>0.3</v>
      </c>
      <c r="JO58" s="4">
        <v>0.3</v>
      </c>
      <c r="JP58" s="4">
        <v>0.3</v>
      </c>
      <c r="JQ58" s="4">
        <v>0.3</v>
      </c>
      <c r="JR58" s="4">
        <v>0.3</v>
      </c>
      <c r="JS58" s="4">
        <v>0.3</v>
      </c>
      <c r="JT58" s="4">
        <v>0.3</v>
      </c>
      <c r="JU58" s="4">
        <v>0.3</v>
      </c>
      <c r="JV58" s="4">
        <v>0.3</v>
      </c>
      <c r="JW58" s="4">
        <v>0.3</v>
      </c>
      <c r="JX58" s="4">
        <v>0.3</v>
      </c>
      <c r="JY58" s="4">
        <v>0.3</v>
      </c>
      <c r="JZ58" s="4">
        <v>0.3</v>
      </c>
      <c r="KA58" s="4">
        <v>0.3</v>
      </c>
      <c r="KB58" s="4">
        <v>0.3</v>
      </c>
      <c r="KC58" s="4">
        <v>0.3</v>
      </c>
      <c r="KD58" s="4">
        <v>0.3</v>
      </c>
      <c r="KE58" s="4">
        <v>0.3</v>
      </c>
      <c r="KF58" s="4">
        <v>0.3</v>
      </c>
      <c r="KG58" s="4">
        <v>0.3</v>
      </c>
      <c r="KH58" s="4">
        <v>0.3</v>
      </c>
      <c r="KI58" s="4">
        <v>0.3</v>
      </c>
      <c r="KJ58" s="4">
        <v>0.3</v>
      </c>
      <c r="KK58" s="4">
        <v>0.3</v>
      </c>
      <c r="KL58" s="4">
        <v>0.3</v>
      </c>
      <c r="KM58" s="4">
        <v>0.3</v>
      </c>
      <c r="KN58" s="4">
        <v>0.3</v>
      </c>
      <c r="KO58" s="4">
        <v>0.3</v>
      </c>
      <c r="KP58" s="4">
        <v>0.3</v>
      </c>
      <c r="KQ58" s="4">
        <v>0.3</v>
      </c>
      <c r="KR58" s="4">
        <v>0.3</v>
      </c>
      <c r="KS58" s="4">
        <v>0.3</v>
      </c>
      <c r="KT58" s="4">
        <v>0.3</v>
      </c>
      <c r="KU58" s="4">
        <v>0.3</v>
      </c>
      <c r="KV58" s="4">
        <v>0.3</v>
      </c>
      <c r="KW58" s="4">
        <v>0.3</v>
      </c>
      <c r="KX58" s="4">
        <v>0.3</v>
      </c>
      <c r="KY58" s="4">
        <v>0.3</v>
      </c>
      <c r="KZ58" s="4">
        <v>0.3</v>
      </c>
      <c r="LA58" s="4">
        <v>0.3</v>
      </c>
      <c r="LB58" s="4">
        <v>0.3</v>
      </c>
      <c r="LC58" s="4">
        <v>0.3</v>
      </c>
      <c r="LD58" s="4">
        <v>0.3</v>
      </c>
      <c r="LE58" s="4">
        <v>0.3</v>
      </c>
      <c r="LF58" s="4">
        <v>0.3</v>
      </c>
      <c r="LG58" s="4">
        <v>0.3</v>
      </c>
      <c r="LH58" s="4">
        <v>0.3</v>
      </c>
      <c r="LI58" s="4">
        <v>0.3</v>
      </c>
      <c r="LJ58" s="4">
        <v>0.3</v>
      </c>
      <c r="LK58" s="4">
        <v>0.3</v>
      </c>
      <c r="LL58" s="4">
        <v>0.3</v>
      </c>
      <c r="LM58" s="4">
        <v>0.3</v>
      </c>
      <c r="LN58" s="4">
        <v>0.3</v>
      </c>
      <c r="LO58" s="4">
        <v>0.3</v>
      </c>
      <c r="LP58" s="4">
        <v>0.3</v>
      </c>
      <c r="LQ58" s="4">
        <v>0.3</v>
      </c>
      <c r="LR58" s="4">
        <v>0.3</v>
      </c>
      <c r="LS58" s="4">
        <v>0.3</v>
      </c>
      <c r="LT58" s="4">
        <v>0.3</v>
      </c>
      <c r="LU58" s="4">
        <v>0.3</v>
      </c>
      <c r="LV58" s="4">
        <v>0.3</v>
      </c>
      <c r="LW58" s="4">
        <v>0.3</v>
      </c>
      <c r="LX58" s="4">
        <v>0.3</v>
      </c>
      <c r="LY58" s="4">
        <v>0.3</v>
      </c>
      <c r="LZ58" s="4">
        <v>0.3</v>
      </c>
      <c r="MA58" s="4">
        <v>0.3</v>
      </c>
      <c r="MB58" s="4">
        <v>0.3</v>
      </c>
      <c r="MC58" s="4">
        <v>0.3</v>
      </c>
      <c r="MD58" s="4">
        <v>0.3</v>
      </c>
      <c r="ME58" s="4">
        <v>0.3</v>
      </c>
      <c r="MF58" s="4">
        <v>0.3</v>
      </c>
      <c r="MG58" s="4">
        <v>0.3</v>
      </c>
      <c r="MH58" s="4">
        <v>0.3</v>
      </c>
      <c r="MI58" s="4">
        <v>0.3</v>
      </c>
      <c r="MJ58" s="4">
        <v>0.3</v>
      </c>
      <c r="MK58" s="4">
        <v>0.3</v>
      </c>
      <c r="ML58" s="4">
        <v>0.3</v>
      </c>
      <c r="MM58" s="4">
        <v>0.3</v>
      </c>
      <c r="MN58" s="4">
        <v>0.3</v>
      </c>
      <c r="MO58" s="4">
        <v>0.3</v>
      </c>
      <c r="MP58" s="4">
        <v>0.3</v>
      </c>
      <c r="MQ58" s="4">
        <v>0.3</v>
      </c>
      <c r="MR58" s="4">
        <v>0.3</v>
      </c>
      <c r="MS58" s="4">
        <v>0.3</v>
      </c>
      <c r="MT58" s="4">
        <v>0.3</v>
      </c>
      <c r="MU58" s="4">
        <v>0.3</v>
      </c>
      <c r="MV58" s="4">
        <v>0.3</v>
      </c>
      <c r="MW58" s="4">
        <v>0.3</v>
      </c>
      <c r="MX58" s="4">
        <v>0.3</v>
      </c>
      <c r="MY58" s="4">
        <v>0.3</v>
      </c>
      <c r="MZ58" s="4">
        <v>0.3</v>
      </c>
      <c r="NA58" s="4">
        <v>0.3</v>
      </c>
      <c r="NB58" s="4">
        <v>0.3</v>
      </c>
      <c r="NC58" s="4">
        <v>0.3</v>
      </c>
      <c r="ND58" s="4">
        <v>0.3</v>
      </c>
      <c r="NE58" s="4">
        <v>0.3</v>
      </c>
      <c r="NF58" s="4">
        <v>0.3</v>
      </c>
      <c r="NG58" s="4">
        <v>0.3</v>
      </c>
      <c r="NH58" s="4">
        <v>0.3</v>
      </c>
      <c r="NI58" s="4">
        <v>0.3</v>
      </c>
      <c r="NJ58" s="4">
        <v>0.3</v>
      </c>
      <c r="NK58" s="4">
        <v>0.3</v>
      </c>
      <c r="NL58" s="4">
        <v>0.3</v>
      </c>
      <c r="NM58" s="4">
        <v>0.3</v>
      </c>
      <c r="NN58" s="4">
        <v>0.3</v>
      </c>
      <c r="NO58" s="4">
        <v>0.3</v>
      </c>
      <c r="NP58" s="4">
        <v>0.3</v>
      </c>
      <c r="NQ58" s="4">
        <v>0.3</v>
      </c>
      <c r="NR58" s="4">
        <v>0.3</v>
      </c>
      <c r="NS58" s="4">
        <v>0.3</v>
      </c>
      <c r="NT58" s="4">
        <v>0.3</v>
      </c>
      <c r="NU58" s="4">
        <v>0.3</v>
      </c>
      <c r="NV58" s="4">
        <v>0.3</v>
      </c>
      <c r="NW58" s="4">
        <v>0.3</v>
      </c>
      <c r="NX58" s="4">
        <v>0.3</v>
      </c>
      <c r="NY58" s="4">
        <v>0.3</v>
      </c>
      <c r="NZ58" s="4">
        <v>0.3</v>
      </c>
      <c r="OA58" s="4">
        <v>0.3</v>
      </c>
      <c r="OB58" s="4">
        <v>0.3</v>
      </c>
      <c r="OC58" s="4">
        <v>0.3</v>
      </c>
      <c r="OD58" s="4">
        <v>0.3</v>
      </c>
      <c r="OE58" s="4">
        <v>0.3</v>
      </c>
      <c r="OF58" s="4">
        <v>0.3</v>
      </c>
      <c r="OG58" s="4">
        <v>0.3</v>
      </c>
    </row>
    <row r="59" spans="2:397" x14ac:dyDescent="0.25">
      <c r="B59" t="s">
        <v>164</v>
      </c>
      <c r="C59" s="10" t="s">
        <v>165</v>
      </c>
      <c r="D59" s="4">
        <v>0.3</v>
      </c>
      <c r="E59" s="4">
        <v>0.89</v>
      </c>
      <c r="F59" s="4">
        <v>0.3</v>
      </c>
      <c r="G59" s="4">
        <v>0.3</v>
      </c>
      <c r="H59" s="31">
        <v>0</v>
      </c>
      <c r="I59" s="31">
        <v>-0.32130648217030233</v>
      </c>
      <c r="J59" s="31"/>
      <c r="K59" s="31"/>
      <c r="L59" s="31"/>
      <c r="M59" s="31"/>
      <c r="N59" s="31"/>
      <c r="O59" s="28"/>
      <c r="P59" s="28"/>
      <c r="Q59" s="5"/>
      <c r="R59" s="15"/>
      <c r="S59" s="5"/>
      <c r="T59" s="5"/>
      <c r="U59" s="4"/>
      <c r="V59" s="4"/>
      <c r="W59" s="4"/>
      <c r="X59" s="4"/>
      <c r="Y59" s="4"/>
      <c r="Z59" s="4"/>
      <c r="AA59" s="4"/>
      <c r="AB59" s="4"/>
      <c r="AC59" s="4"/>
      <c r="AF59" s="4">
        <f>_xll.BQL($B59,$B$24,$B$24:$C$34,"transpose=t, showdates=f, showheaders=f, showids=f","cols=366;rows=1")</f>
        <v>0.3</v>
      </c>
      <c r="AG59" s="4">
        <v>0.3</v>
      </c>
      <c r="AH59" s="4">
        <v>0.3</v>
      </c>
      <c r="AI59" s="4">
        <v>0.3</v>
      </c>
      <c r="AJ59" s="4">
        <v>0.3</v>
      </c>
      <c r="AK59" s="4">
        <v>0.3</v>
      </c>
      <c r="AL59" s="4">
        <v>0.3</v>
      </c>
      <c r="AM59" s="4">
        <v>0.38</v>
      </c>
      <c r="AN59" s="4">
        <v>0.38</v>
      </c>
      <c r="AO59" s="4">
        <v>0.38</v>
      </c>
      <c r="AP59" s="4">
        <v>0.38</v>
      </c>
      <c r="AQ59" s="4">
        <v>0.39</v>
      </c>
      <c r="AR59" s="4">
        <v>0.39</v>
      </c>
      <c r="AS59" s="4">
        <v>0.39</v>
      </c>
      <c r="AT59" s="4">
        <v>0.38</v>
      </c>
      <c r="AU59" s="4">
        <v>0.3</v>
      </c>
      <c r="AV59" s="4">
        <v>0.3</v>
      </c>
      <c r="AW59" s="4">
        <v>0.3</v>
      </c>
      <c r="AX59" s="4">
        <v>0.3</v>
      </c>
      <c r="AY59" s="4">
        <v>0.3</v>
      </c>
      <c r="AZ59" s="4">
        <v>0.3</v>
      </c>
      <c r="BA59" s="4">
        <v>0.3</v>
      </c>
      <c r="BB59" s="4">
        <v>0.3</v>
      </c>
      <c r="BC59" s="4">
        <v>0.3</v>
      </c>
      <c r="BD59" s="4">
        <v>0.3</v>
      </c>
      <c r="BE59" s="4">
        <v>0.3</v>
      </c>
      <c r="BF59" s="4">
        <v>0.3</v>
      </c>
      <c r="BG59" s="4">
        <v>0.3</v>
      </c>
      <c r="BH59" s="4">
        <v>0.3</v>
      </c>
      <c r="BI59" s="4">
        <v>0.3</v>
      </c>
      <c r="BJ59" s="4">
        <v>0.3</v>
      </c>
      <c r="BK59" s="4">
        <v>0.38</v>
      </c>
      <c r="BL59" s="4">
        <v>0.38</v>
      </c>
      <c r="BM59" s="4">
        <v>0.38</v>
      </c>
      <c r="BN59" s="4">
        <v>0.38</v>
      </c>
      <c r="BO59" s="4">
        <v>0.3</v>
      </c>
      <c r="BP59" s="4">
        <v>0.3</v>
      </c>
      <c r="BQ59" s="4">
        <v>0.3</v>
      </c>
      <c r="BR59" s="4">
        <v>0.3</v>
      </c>
      <c r="BS59" s="4">
        <v>0.3</v>
      </c>
      <c r="BT59" s="4">
        <v>0.3</v>
      </c>
      <c r="BU59" s="4">
        <v>0.3</v>
      </c>
      <c r="BV59" s="4">
        <v>0.3</v>
      </c>
      <c r="BW59" s="4">
        <v>0.3</v>
      </c>
      <c r="BX59" s="4">
        <v>0.3</v>
      </c>
      <c r="BY59" s="4">
        <v>0.3</v>
      </c>
      <c r="BZ59" s="4">
        <v>0.3</v>
      </c>
      <c r="CA59" s="4">
        <v>0.3</v>
      </c>
      <c r="CB59" s="4">
        <v>0.3</v>
      </c>
      <c r="CC59" s="4">
        <v>0.3</v>
      </c>
      <c r="CD59" s="4">
        <v>0.3</v>
      </c>
      <c r="CE59" s="4">
        <v>0.3</v>
      </c>
      <c r="CF59" s="4">
        <v>0.3</v>
      </c>
      <c r="CG59" s="4">
        <v>0.3</v>
      </c>
      <c r="CH59" s="4">
        <v>0.3</v>
      </c>
      <c r="CI59" s="4">
        <v>0.3</v>
      </c>
      <c r="CJ59" s="4">
        <v>0.3</v>
      </c>
      <c r="CK59" s="4">
        <v>0.3</v>
      </c>
      <c r="CL59" s="4">
        <v>0.3</v>
      </c>
      <c r="CM59" s="4">
        <v>0.3</v>
      </c>
      <c r="CN59" s="4">
        <v>0.38</v>
      </c>
      <c r="CO59" s="4">
        <v>0.38</v>
      </c>
      <c r="CP59" s="4">
        <v>0.38</v>
      </c>
      <c r="CQ59" s="4">
        <v>0.38</v>
      </c>
      <c r="CR59" s="4">
        <v>0.38</v>
      </c>
      <c r="CS59" s="4">
        <v>0.37</v>
      </c>
      <c r="CT59" s="4">
        <v>0.37</v>
      </c>
      <c r="CU59" s="4">
        <v>0.3</v>
      </c>
      <c r="CV59" s="4">
        <v>0.3</v>
      </c>
      <c r="CW59" s="4">
        <v>0.3</v>
      </c>
      <c r="CX59" s="4">
        <v>0.3</v>
      </c>
      <c r="CY59" s="4">
        <v>0.3</v>
      </c>
      <c r="CZ59" s="4">
        <v>0.38</v>
      </c>
      <c r="DA59" s="4">
        <v>0.38</v>
      </c>
      <c r="DB59" s="4">
        <v>0.38</v>
      </c>
      <c r="DC59" s="4">
        <v>0.38</v>
      </c>
      <c r="DD59" s="4">
        <v>0.38</v>
      </c>
      <c r="DE59" s="4">
        <v>0.38</v>
      </c>
      <c r="DF59" s="4">
        <v>0.38</v>
      </c>
      <c r="DG59" s="4">
        <v>0.3</v>
      </c>
      <c r="DH59" s="4">
        <v>0.89</v>
      </c>
      <c r="DI59" s="4">
        <v>0.89</v>
      </c>
      <c r="DJ59" s="4">
        <v>0.89</v>
      </c>
      <c r="DK59" s="4">
        <v>0.89</v>
      </c>
      <c r="DL59" s="4">
        <v>0.62</v>
      </c>
      <c r="DM59" s="4">
        <v>0.38</v>
      </c>
      <c r="DN59" s="4">
        <v>0.3</v>
      </c>
      <c r="DO59" s="4">
        <v>0.3</v>
      </c>
      <c r="DP59" s="4">
        <v>0.3</v>
      </c>
      <c r="DQ59" s="4">
        <v>0.3</v>
      </c>
      <c r="DR59" s="4">
        <v>0.3</v>
      </c>
      <c r="DS59" s="4">
        <v>0.3</v>
      </c>
      <c r="DT59" s="4">
        <v>0.3</v>
      </c>
      <c r="DU59" s="4">
        <v>0.3</v>
      </c>
      <c r="DV59" s="4">
        <v>0.38</v>
      </c>
      <c r="DW59" s="4">
        <v>0.3</v>
      </c>
      <c r="DX59" s="4">
        <v>0.3</v>
      </c>
      <c r="DY59" s="4">
        <v>0.3</v>
      </c>
      <c r="DZ59" s="4">
        <v>0.38</v>
      </c>
      <c r="EA59" s="4">
        <v>0.38</v>
      </c>
      <c r="EB59" s="4">
        <v>0.38</v>
      </c>
      <c r="EC59" s="4">
        <v>0.38</v>
      </c>
      <c r="ED59" s="4">
        <v>0.38</v>
      </c>
      <c r="EE59" s="4">
        <v>0.38</v>
      </c>
      <c r="EF59" s="4">
        <v>0.38</v>
      </c>
      <c r="EG59" s="4">
        <v>0.38</v>
      </c>
      <c r="EH59" s="4">
        <v>0.35</v>
      </c>
      <c r="EI59" s="4">
        <v>0.38</v>
      </c>
      <c r="EJ59" s="4">
        <v>0.38</v>
      </c>
      <c r="EK59" s="4">
        <v>0.38</v>
      </c>
      <c r="EL59" s="4">
        <v>0.38</v>
      </c>
      <c r="EM59" s="4">
        <v>0.38</v>
      </c>
      <c r="EN59" s="4">
        <v>0.37</v>
      </c>
      <c r="EO59" s="4">
        <v>0.3</v>
      </c>
      <c r="EP59" s="4">
        <v>0.38</v>
      </c>
      <c r="EQ59" s="4">
        <v>0.3</v>
      </c>
      <c r="ER59" s="4">
        <v>0.38</v>
      </c>
      <c r="ES59" s="4">
        <v>0.38</v>
      </c>
      <c r="ET59" s="4">
        <v>0.38</v>
      </c>
      <c r="EU59" s="4">
        <v>0.38</v>
      </c>
      <c r="EV59" s="4">
        <v>0.38</v>
      </c>
      <c r="EW59" s="4">
        <v>0.38</v>
      </c>
      <c r="EX59" s="4">
        <v>0.3</v>
      </c>
      <c r="EY59" s="4">
        <v>0.34</v>
      </c>
      <c r="EZ59" s="4">
        <v>0.34</v>
      </c>
      <c r="FA59" s="4">
        <v>0.34</v>
      </c>
      <c r="FB59" s="4">
        <v>0.3</v>
      </c>
      <c r="FC59" s="4">
        <v>0.3</v>
      </c>
      <c r="FD59" s="4">
        <v>0.3</v>
      </c>
      <c r="FE59" s="4">
        <v>0.38</v>
      </c>
      <c r="FF59" s="4">
        <v>0.38</v>
      </c>
      <c r="FG59" s="4">
        <v>0.38</v>
      </c>
      <c r="FH59" s="4">
        <v>0.38</v>
      </c>
      <c r="FI59" s="4">
        <v>0.38</v>
      </c>
      <c r="FJ59" s="4">
        <v>0.38</v>
      </c>
      <c r="FK59" s="4">
        <v>0.38</v>
      </c>
      <c r="FL59" s="4">
        <v>0.38</v>
      </c>
      <c r="FM59" s="4">
        <v>0.3</v>
      </c>
      <c r="FN59" s="4">
        <v>0.3</v>
      </c>
      <c r="FO59" s="4">
        <v>0.3</v>
      </c>
      <c r="FP59" s="4">
        <v>0.38</v>
      </c>
      <c r="FQ59" s="4">
        <v>0.38</v>
      </c>
      <c r="FR59" s="4">
        <v>0.38</v>
      </c>
      <c r="FS59" s="4">
        <v>0.38</v>
      </c>
      <c r="FT59" s="4">
        <v>0.38</v>
      </c>
      <c r="FU59" s="4">
        <v>0.38</v>
      </c>
      <c r="FV59" s="4">
        <v>0.38</v>
      </c>
      <c r="FW59" s="4">
        <v>0.38</v>
      </c>
      <c r="FX59" s="4">
        <v>0.38</v>
      </c>
      <c r="FY59" s="4">
        <v>0.3</v>
      </c>
      <c r="FZ59" s="4">
        <v>0.3</v>
      </c>
      <c r="GA59" s="4">
        <v>0.3</v>
      </c>
      <c r="GB59" s="4">
        <v>0.3</v>
      </c>
      <c r="GC59" s="4">
        <v>0.3</v>
      </c>
      <c r="GD59" s="4">
        <v>0.3</v>
      </c>
      <c r="GE59" s="4">
        <v>0.3</v>
      </c>
      <c r="GF59" s="4">
        <v>0.3</v>
      </c>
      <c r="GG59" s="4">
        <v>0.3</v>
      </c>
      <c r="GH59" s="4">
        <v>0.3</v>
      </c>
      <c r="GI59" s="4">
        <v>0.3</v>
      </c>
      <c r="GJ59" s="4">
        <v>0.3</v>
      </c>
      <c r="GK59" s="4">
        <v>0.3</v>
      </c>
      <c r="GL59" s="4">
        <v>0.3</v>
      </c>
      <c r="GM59" s="4">
        <v>0.3</v>
      </c>
      <c r="GN59" s="4">
        <v>0.3</v>
      </c>
      <c r="GO59" s="4">
        <v>0.3</v>
      </c>
      <c r="GP59" s="4">
        <v>0.3</v>
      </c>
      <c r="GQ59" s="4">
        <v>0.3</v>
      </c>
      <c r="GR59" s="4">
        <v>0.3</v>
      </c>
      <c r="GS59" s="4">
        <v>0.3</v>
      </c>
      <c r="GT59" s="4">
        <v>0.3</v>
      </c>
      <c r="GU59" s="4">
        <v>0.3</v>
      </c>
      <c r="GV59" s="4">
        <v>0.3</v>
      </c>
      <c r="GW59" s="4">
        <v>0.3</v>
      </c>
      <c r="GX59" s="4">
        <v>0.3</v>
      </c>
      <c r="GY59" s="4">
        <v>0.3</v>
      </c>
      <c r="GZ59" s="4">
        <v>0.3</v>
      </c>
      <c r="HA59" s="4">
        <v>0.3</v>
      </c>
      <c r="HB59" s="4">
        <v>0.3</v>
      </c>
      <c r="HC59" s="4">
        <v>0.3</v>
      </c>
      <c r="HD59" s="4">
        <v>0.3</v>
      </c>
      <c r="HE59" s="4">
        <v>0.3</v>
      </c>
      <c r="HF59" s="4">
        <v>0.3</v>
      </c>
      <c r="HG59" s="4">
        <v>0.3</v>
      </c>
      <c r="HH59" s="4">
        <v>0.3</v>
      </c>
      <c r="HI59" s="4">
        <v>0.3</v>
      </c>
      <c r="HJ59" s="4">
        <v>0.3</v>
      </c>
      <c r="HK59" s="4">
        <v>0.3</v>
      </c>
      <c r="HL59" s="4">
        <v>0.3</v>
      </c>
      <c r="HM59" s="4">
        <v>0.3</v>
      </c>
      <c r="HN59" s="4">
        <v>0.3</v>
      </c>
      <c r="HO59" s="4">
        <v>0.3</v>
      </c>
      <c r="HP59" s="4">
        <v>0.3</v>
      </c>
      <c r="HQ59" s="4">
        <v>0.3</v>
      </c>
      <c r="HR59" s="4">
        <v>0.3</v>
      </c>
      <c r="HS59" s="4">
        <v>0.3</v>
      </c>
      <c r="HT59" s="4">
        <v>0.3</v>
      </c>
      <c r="HU59" s="4">
        <v>0.3</v>
      </c>
      <c r="HV59" s="4">
        <v>0.3</v>
      </c>
      <c r="HW59" s="4">
        <v>0.3</v>
      </c>
      <c r="HX59" s="4">
        <v>0.3</v>
      </c>
      <c r="HY59" s="4">
        <v>0.3</v>
      </c>
      <c r="HZ59" s="4">
        <v>0.3</v>
      </c>
      <c r="IA59" s="4">
        <v>0.3</v>
      </c>
      <c r="IB59" s="4">
        <v>0.3</v>
      </c>
      <c r="IC59" s="4">
        <v>0.3</v>
      </c>
      <c r="ID59" s="4">
        <v>0.3</v>
      </c>
      <c r="IE59" s="4">
        <v>0.3</v>
      </c>
      <c r="IF59" s="4">
        <v>0.3</v>
      </c>
      <c r="IG59" s="4">
        <v>0.3</v>
      </c>
      <c r="IH59" s="4">
        <v>0.3</v>
      </c>
      <c r="II59" s="4">
        <v>0.3</v>
      </c>
      <c r="IJ59" s="4">
        <v>0.3</v>
      </c>
      <c r="IK59" s="4">
        <v>0.3</v>
      </c>
      <c r="IL59" s="4">
        <v>0.3</v>
      </c>
      <c r="IM59" s="4">
        <v>0.3</v>
      </c>
      <c r="IN59" s="4">
        <v>0.3</v>
      </c>
      <c r="IO59" s="4">
        <v>0.3</v>
      </c>
      <c r="IP59" s="4">
        <v>0.3</v>
      </c>
      <c r="IQ59" s="4">
        <v>0.3</v>
      </c>
      <c r="IR59" s="4">
        <v>0.3</v>
      </c>
      <c r="IS59" s="4">
        <v>0.3</v>
      </c>
      <c r="IT59" s="4">
        <v>0.3</v>
      </c>
      <c r="IU59" s="4">
        <v>0.3</v>
      </c>
      <c r="IV59" s="4">
        <v>0.3</v>
      </c>
      <c r="IW59" s="4">
        <v>0.3</v>
      </c>
      <c r="IX59" s="4">
        <v>0.3</v>
      </c>
      <c r="IY59" s="4">
        <v>0.3</v>
      </c>
      <c r="IZ59" s="4">
        <v>0.3</v>
      </c>
      <c r="JA59" s="4">
        <v>0.3</v>
      </c>
      <c r="JB59" s="4">
        <v>0.3</v>
      </c>
      <c r="JC59" s="4">
        <v>0.3</v>
      </c>
      <c r="JD59" s="4">
        <v>0.3</v>
      </c>
      <c r="JE59" s="4">
        <v>0.3</v>
      </c>
      <c r="JF59" s="4">
        <v>0.3</v>
      </c>
      <c r="JG59" s="4">
        <v>0.3</v>
      </c>
      <c r="JH59" s="4">
        <v>0.3</v>
      </c>
      <c r="JI59" s="4">
        <v>0.3</v>
      </c>
      <c r="JJ59" s="4">
        <v>0.3</v>
      </c>
      <c r="JK59" s="4">
        <v>0.3</v>
      </c>
      <c r="JL59" s="4">
        <v>0.3</v>
      </c>
      <c r="JM59" s="4">
        <v>0.3</v>
      </c>
      <c r="JN59" s="4">
        <v>0.3</v>
      </c>
      <c r="JO59" s="4">
        <v>0.3</v>
      </c>
      <c r="JP59" s="4">
        <v>0.3</v>
      </c>
      <c r="JQ59" s="4">
        <v>0.3</v>
      </c>
      <c r="JR59" s="4">
        <v>0.3</v>
      </c>
      <c r="JS59" s="4">
        <v>0.3</v>
      </c>
      <c r="JT59" s="4">
        <v>0.3</v>
      </c>
      <c r="JU59" s="4">
        <v>0.3</v>
      </c>
      <c r="JV59" s="4">
        <v>0.3</v>
      </c>
      <c r="JW59" s="4">
        <v>0.3</v>
      </c>
      <c r="JX59" s="4">
        <v>0.3</v>
      </c>
      <c r="JY59" s="4">
        <v>0.3</v>
      </c>
      <c r="JZ59" s="4">
        <v>0.3</v>
      </c>
      <c r="KA59" s="4">
        <v>0.3</v>
      </c>
      <c r="KB59" s="4">
        <v>0.3</v>
      </c>
      <c r="KC59" s="4">
        <v>0.3</v>
      </c>
      <c r="KD59" s="4">
        <v>0.3</v>
      </c>
      <c r="KE59" s="4">
        <v>0.3</v>
      </c>
      <c r="KF59" s="4">
        <v>0.3</v>
      </c>
      <c r="KG59" s="4">
        <v>0.3</v>
      </c>
      <c r="KH59" s="4">
        <v>0.3</v>
      </c>
      <c r="KI59" s="4">
        <v>0.3</v>
      </c>
      <c r="KJ59" s="4">
        <v>0.3</v>
      </c>
      <c r="KK59" s="4">
        <v>0.3</v>
      </c>
      <c r="KL59" s="4">
        <v>0.3</v>
      </c>
      <c r="KM59" s="4">
        <v>0.3</v>
      </c>
      <c r="KN59" s="4">
        <v>0.3</v>
      </c>
      <c r="KO59" s="4">
        <v>0.3</v>
      </c>
      <c r="KP59" s="4">
        <v>0.3</v>
      </c>
      <c r="KQ59" s="4">
        <v>0.3</v>
      </c>
      <c r="KR59" s="4">
        <v>0.3</v>
      </c>
      <c r="KS59" s="4">
        <v>0.3</v>
      </c>
      <c r="KT59" s="4">
        <v>0.3</v>
      </c>
      <c r="KU59" s="4">
        <v>0.3</v>
      </c>
      <c r="KV59" s="4">
        <v>0.3</v>
      </c>
      <c r="KW59" s="4">
        <v>0.3</v>
      </c>
      <c r="KX59" s="4">
        <v>0.3</v>
      </c>
      <c r="KY59" s="4">
        <v>0.3</v>
      </c>
      <c r="KZ59" s="4">
        <v>0.3</v>
      </c>
      <c r="LA59" s="4">
        <v>0.3</v>
      </c>
      <c r="LB59" s="4">
        <v>0.3</v>
      </c>
      <c r="LC59" s="4">
        <v>0.3</v>
      </c>
      <c r="LD59" s="4">
        <v>0.3</v>
      </c>
      <c r="LE59" s="4">
        <v>0.3</v>
      </c>
      <c r="LF59" s="4">
        <v>0.3</v>
      </c>
      <c r="LG59" s="4">
        <v>0.3</v>
      </c>
      <c r="LH59" s="4">
        <v>0.3</v>
      </c>
      <c r="LI59" s="4">
        <v>0.3</v>
      </c>
      <c r="LJ59" s="4">
        <v>0.3</v>
      </c>
      <c r="LK59" s="4">
        <v>0.3</v>
      </c>
      <c r="LL59" s="4">
        <v>0.3</v>
      </c>
      <c r="LM59" s="4">
        <v>0.3</v>
      </c>
      <c r="LN59" s="4">
        <v>0.3</v>
      </c>
      <c r="LO59" s="4">
        <v>0.3</v>
      </c>
      <c r="LP59" s="4">
        <v>0.3</v>
      </c>
      <c r="LQ59" s="4">
        <v>0.3</v>
      </c>
      <c r="LR59" s="4">
        <v>0.3</v>
      </c>
      <c r="LS59" s="4">
        <v>0.3</v>
      </c>
      <c r="LT59" s="4">
        <v>0.3</v>
      </c>
      <c r="LU59" s="4">
        <v>0.3</v>
      </c>
      <c r="LV59" s="4">
        <v>0.3</v>
      </c>
      <c r="LW59" s="4">
        <v>0.3</v>
      </c>
      <c r="LX59" s="4">
        <v>0.3</v>
      </c>
      <c r="LY59" s="4">
        <v>0.3</v>
      </c>
      <c r="LZ59" s="4">
        <v>0.3</v>
      </c>
      <c r="MA59" s="4">
        <v>0.3</v>
      </c>
      <c r="MB59" s="4">
        <v>0.3</v>
      </c>
      <c r="MC59" s="4">
        <v>0.3</v>
      </c>
      <c r="MD59" s="4">
        <v>0.3</v>
      </c>
      <c r="ME59" s="4">
        <v>0.3</v>
      </c>
      <c r="MF59" s="4">
        <v>0.3</v>
      </c>
      <c r="MG59" s="4">
        <v>0.3</v>
      </c>
      <c r="MH59" s="4">
        <v>0.3</v>
      </c>
      <c r="MI59" s="4">
        <v>0.3</v>
      </c>
      <c r="MJ59" s="4">
        <v>0.3</v>
      </c>
      <c r="MK59" s="4">
        <v>0.3</v>
      </c>
      <c r="ML59" s="4">
        <v>0.3</v>
      </c>
      <c r="MM59" s="4">
        <v>0.3</v>
      </c>
      <c r="MN59" s="4">
        <v>0.3</v>
      </c>
      <c r="MO59" s="4">
        <v>0.3</v>
      </c>
      <c r="MP59" s="4">
        <v>0.3</v>
      </c>
      <c r="MQ59" s="4">
        <v>0.3</v>
      </c>
      <c r="MR59" s="4">
        <v>0.3</v>
      </c>
      <c r="MS59" s="4">
        <v>0.3</v>
      </c>
      <c r="MT59" s="4">
        <v>0.3</v>
      </c>
      <c r="MU59" s="4">
        <v>0.3</v>
      </c>
      <c r="MV59" s="4">
        <v>0.3</v>
      </c>
      <c r="MW59" s="4">
        <v>0.3</v>
      </c>
      <c r="MX59" s="4">
        <v>0.3</v>
      </c>
      <c r="MY59" s="4">
        <v>0.3</v>
      </c>
      <c r="MZ59" s="4">
        <v>0.3</v>
      </c>
      <c r="NA59" s="4">
        <v>0.3</v>
      </c>
      <c r="NB59" s="4">
        <v>0.3</v>
      </c>
      <c r="NC59" s="4">
        <v>0.3</v>
      </c>
      <c r="ND59" s="4">
        <v>0.3</v>
      </c>
      <c r="NE59" s="4">
        <v>0.3</v>
      </c>
      <c r="NF59" s="4">
        <v>0.3</v>
      </c>
      <c r="NG59" s="4">
        <v>0.3</v>
      </c>
      <c r="NH59" s="4">
        <v>0.3</v>
      </c>
      <c r="NI59" s="4">
        <v>0.3</v>
      </c>
      <c r="NJ59" s="4">
        <v>0.3</v>
      </c>
      <c r="NK59" s="4">
        <v>0.3</v>
      </c>
      <c r="NL59" s="4">
        <v>0.3</v>
      </c>
      <c r="NM59" s="4">
        <v>0.3</v>
      </c>
      <c r="NN59" s="4">
        <v>0.3</v>
      </c>
      <c r="NO59" s="4">
        <v>0.3</v>
      </c>
      <c r="NP59" s="4">
        <v>0.3</v>
      </c>
      <c r="NQ59" s="4">
        <v>0.3</v>
      </c>
      <c r="NR59" s="4">
        <v>0.3</v>
      </c>
      <c r="NS59" s="4">
        <v>0.3</v>
      </c>
      <c r="NT59" s="4">
        <v>0.3</v>
      </c>
      <c r="NU59" s="4">
        <v>0.3</v>
      </c>
      <c r="NV59" s="4">
        <v>0.3</v>
      </c>
      <c r="NW59" s="4">
        <v>0.3</v>
      </c>
      <c r="NX59" s="4">
        <v>0.3</v>
      </c>
      <c r="NY59" s="4">
        <v>0.3</v>
      </c>
      <c r="NZ59" s="4">
        <v>0.3</v>
      </c>
      <c r="OA59" s="4">
        <v>0.3</v>
      </c>
      <c r="OB59" s="4">
        <v>0.3</v>
      </c>
      <c r="OC59" s="4">
        <v>0.3</v>
      </c>
      <c r="OD59" s="4">
        <v>0.3</v>
      </c>
      <c r="OE59" s="4">
        <v>0.3</v>
      </c>
      <c r="OF59" s="4">
        <v>0.3</v>
      </c>
      <c r="OG59" s="4">
        <v>0.3</v>
      </c>
    </row>
    <row r="60" spans="2:397" x14ac:dyDescent="0.25">
      <c r="B60" t="s">
        <v>166</v>
      </c>
      <c r="C60" s="10" t="s">
        <v>167</v>
      </c>
      <c r="D60" s="4">
        <v>0.3</v>
      </c>
      <c r="E60" s="4">
        <v>0.39</v>
      </c>
      <c r="F60" s="4">
        <v>0.3</v>
      </c>
      <c r="G60" s="4">
        <v>0.3</v>
      </c>
      <c r="H60" s="31">
        <v>0</v>
      </c>
      <c r="I60" s="31">
        <v>-0.64912971962111643</v>
      </c>
      <c r="J60" s="31"/>
      <c r="K60" s="31"/>
      <c r="L60" s="31"/>
      <c r="M60" s="31"/>
      <c r="N60" s="31"/>
      <c r="O60" s="28"/>
      <c r="P60" s="28"/>
      <c r="Q60" s="5"/>
      <c r="R60" s="15"/>
      <c r="S60" s="5"/>
      <c r="T60" s="5"/>
      <c r="U60" s="4"/>
      <c r="V60" s="4"/>
      <c r="W60" s="4"/>
      <c r="X60" s="4"/>
      <c r="Y60" s="4"/>
      <c r="Z60" s="4"/>
      <c r="AA60" s="4"/>
      <c r="AB60" s="4"/>
      <c r="AC60" s="4"/>
      <c r="AF60" s="4">
        <f>_xll.BQL($B60,$B$24,$B$24:$C$34,"transpose=t, showdates=f, showheaders=f, showids=f","cols=366;rows=1")</f>
        <v>0.3</v>
      </c>
      <c r="AG60" s="4">
        <v>0.3</v>
      </c>
      <c r="AH60" s="4">
        <v>0.3</v>
      </c>
      <c r="AI60" s="4">
        <v>0.38</v>
      </c>
      <c r="AJ60" s="4">
        <v>0.3</v>
      </c>
      <c r="AK60" s="4">
        <v>0.3</v>
      </c>
      <c r="AL60" s="4">
        <v>0.3</v>
      </c>
      <c r="AM60" s="4">
        <v>0.39</v>
      </c>
      <c r="AN60" s="4">
        <v>0.39</v>
      </c>
      <c r="AO60" s="4">
        <v>0.3</v>
      </c>
      <c r="AP60" s="4">
        <v>0.3</v>
      </c>
      <c r="AQ60" s="4">
        <v>0.38</v>
      </c>
      <c r="AR60" s="4">
        <v>0.38</v>
      </c>
      <c r="AS60" s="4">
        <v>0.38</v>
      </c>
      <c r="AT60" s="4">
        <v>0.39</v>
      </c>
      <c r="AU60" s="4">
        <v>0.3</v>
      </c>
      <c r="AV60" s="4">
        <v>0.38</v>
      </c>
      <c r="AW60" s="4">
        <v>0.38</v>
      </c>
      <c r="AX60" s="4">
        <v>0.39</v>
      </c>
      <c r="AY60" s="4">
        <v>0.39</v>
      </c>
      <c r="AZ60" s="4">
        <v>0.39</v>
      </c>
      <c r="BA60" s="4">
        <v>0.39</v>
      </c>
      <c r="BB60" s="4">
        <v>0.39</v>
      </c>
      <c r="BC60" s="4">
        <v>0.39</v>
      </c>
      <c r="BD60" s="4">
        <v>0.39</v>
      </c>
      <c r="BE60" s="4">
        <v>0.3</v>
      </c>
      <c r="BF60" s="4">
        <v>0.3</v>
      </c>
      <c r="BG60" s="4">
        <v>0.3</v>
      </c>
      <c r="BH60" s="4">
        <v>0.38</v>
      </c>
      <c r="BI60" s="4">
        <v>0.38</v>
      </c>
      <c r="BJ60" s="4">
        <v>0.38</v>
      </c>
      <c r="BK60" s="4">
        <v>0.38</v>
      </c>
      <c r="BL60" s="4">
        <v>0.3</v>
      </c>
      <c r="BM60" s="4">
        <v>0.3</v>
      </c>
      <c r="BN60" s="4">
        <v>0.3</v>
      </c>
      <c r="BO60" s="4">
        <v>0.38</v>
      </c>
      <c r="BP60" s="4">
        <v>0.38</v>
      </c>
      <c r="BQ60" s="4">
        <v>0.3</v>
      </c>
      <c r="BR60" s="4">
        <v>0.3</v>
      </c>
      <c r="BS60" s="4">
        <v>0.3</v>
      </c>
      <c r="BT60" s="4">
        <v>0.3</v>
      </c>
      <c r="BU60" s="4">
        <v>0.3</v>
      </c>
      <c r="BV60" s="4">
        <v>0.3</v>
      </c>
      <c r="BW60" s="4">
        <v>0.3</v>
      </c>
      <c r="BX60" s="4">
        <v>0.3</v>
      </c>
      <c r="BY60" s="4">
        <v>0.3</v>
      </c>
      <c r="BZ60" s="4">
        <v>0.3</v>
      </c>
      <c r="CA60" s="4">
        <v>0.3</v>
      </c>
      <c r="CB60" s="4">
        <v>0.3</v>
      </c>
      <c r="CC60" s="4">
        <v>0.3</v>
      </c>
      <c r="CD60" s="4">
        <v>0.3</v>
      </c>
      <c r="CE60" s="4">
        <v>0.38</v>
      </c>
      <c r="CF60" s="4">
        <v>0.38</v>
      </c>
      <c r="CG60" s="4">
        <v>0.38</v>
      </c>
      <c r="CH60" s="4">
        <v>0.38</v>
      </c>
      <c r="CI60" s="4">
        <v>0.38</v>
      </c>
      <c r="CJ60" s="4">
        <v>0.38</v>
      </c>
      <c r="CK60" s="4">
        <v>0.38</v>
      </c>
      <c r="CL60" s="4">
        <v>0.3</v>
      </c>
      <c r="CM60" s="4">
        <v>0.38</v>
      </c>
      <c r="CN60" s="4">
        <v>0.38</v>
      </c>
      <c r="CO60" s="4">
        <v>0.38</v>
      </c>
      <c r="CP60" s="4">
        <v>0.38</v>
      </c>
      <c r="CQ60" s="4">
        <v>0.38</v>
      </c>
      <c r="CR60" s="4">
        <v>0.3</v>
      </c>
      <c r="CS60" s="4">
        <v>0.38</v>
      </c>
      <c r="CT60" s="4">
        <v>0.38</v>
      </c>
      <c r="CU60" s="4">
        <v>0.38</v>
      </c>
      <c r="CV60" s="4">
        <v>0.38</v>
      </c>
      <c r="CW60" s="4">
        <v>0.38</v>
      </c>
      <c r="CX60" s="4">
        <v>0.38</v>
      </c>
      <c r="CY60" s="4">
        <v>0.38</v>
      </c>
      <c r="CZ60" s="4">
        <v>0.38</v>
      </c>
      <c r="DA60" s="4">
        <v>0.38</v>
      </c>
      <c r="DB60" s="4">
        <v>0.3</v>
      </c>
      <c r="DC60" s="4">
        <v>0.3</v>
      </c>
      <c r="DD60" s="4">
        <v>0.3</v>
      </c>
      <c r="DE60" s="4">
        <v>0.38</v>
      </c>
      <c r="DF60" s="4">
        <v>0.38</v>
      </c>
      <c r="DG60" s="4">
        <v>0.38</v>
      </c>
      <c r="DH60" s="4">
        <v>0.38</v>
      </c>
      <c r="DI60" s="4">
        <v>0.38</v>
      </c>
      <c r="DJ60" s="4">
        <v>0.38</v>
      </c>
      <c r="DK60" s="4">
        <v>0.38</v>
      </c>
      <c r="DL60" s="4">
        <v>0.38</v>
      </c>
      <c r="DM60" s="4">
        <v>0.3</v>
      </c>
      <c r="DN60" s="4">
        <v>0.3</v>
      </c>
      <c r="DO60" s="4">
        <v>0.38</v>
      </c>
      <c r="DP60" s="4">
        <v>0.3</v>
      </c>
      <c r="DQ60" s="4">
        <v>0.3</v>
      </c>
      <c r="DR60" s="4">
        <v>0.3</v>
      </c>
      <c r="DS60" s="4">
        <v>0.3</v>
      </c>
      <c r="DT60" s="4">
        <v>0.3</v>
      </c>
      <c r="DU60" s="4">
        <v>0.38</v>
      </c>
      <c r="DV60" s="4">
        <v>0.38</v>
      </c>
      <c r="DW60" s="4">
        <v>0.3</v>
      </c>
      <c r="DX60" s="4">
        <v>0.3</v>
      </c>
      <c r="DY60" s="4">
        <v>0.3</v>
      </c>
      <c r="DZ60" s="4">
        <v>0.38</v>
      </c>
      <c r="EA60" s="4">
        <v>0.38</v>
      </c>
      <c r="EB60" s="4">
        <v>0.38</v>
      </c>
      <c r="EC60" s="4">
        <v>0.38</v>
      </c>
      <c r="ED60" s="4">
        <v>0.38</v>
      </c>
      <c r="EE60" s="4">
        <v>0.38</v>
      </c>
      <c r="EF60" s="4">
        <v>0.38</v>
      </c>
      <c r="EG60" s="4">
        <v>0.38</v>
      </c>
      <c r="EH60" s="4">
        <v>0.38</v>
      </c>
      <c r="EI60" s="4">
        <v>0.38</v>
      </c>
      <c r="EJ60" s="4">
        <v>0.38</v>
      </c>
      <c r="EK60" s="4">
        <v>0.38</v>
      </c>
      <c r="EL60" s="4">
        <v>0.38</v>
      </c>
      <c r="EM60" s="4">
        <v>0.38</v>
      </c>
      <c r="EN60" s="4">
        <v>0.38</v>
      </c>
      <c r="EO60" s="4">
        <v>0.38</v>
      </c>
      <c r="EP60" s="4">
        <v>0.38</v>
      </c>
      <c r="EQ60" s="4">
        <v>0.38</v>
      </c>
      <c r="ER60" s="4">
        <v>0.38</v>
      </c>
      <c r="ES60" s="4">
        <v>0.38</v>
      </c>
      <c r="ET60" s="4">
        <v>0.38</v>
      </c>
      <c r="EU60" s="4">
        <v>0.36</v>
      </c>
      <c r="EV60" s="4">
        <v>0.36</v>
      </c>
      <c r="EW60" s="4">
        <v>0.38</v>
      </c>
      <c r="EX60" s="4">
        <v>0.3</v>
      </c>
      <c r="EY60" s="4">
        <v>0.38</v>
      </c>
      <c r="EZ60" s="4">
        <v>0.38</v>
      </c>
      <c r="FA60" s="4">
        <v>0.38</v>
      </c>
      <c r="FB60" s="4">
        <v>0.38</v>
      </c>
      <c r="FC60" s="4">
        <v>0.38</v>
      </c>
      <c r="FD60" s="4">
        <v>0.37</v>
      </c>
      <c r="FE60" s="4">
        <v>0.38</v>
      </c>
      <c r="FF60" s="4">
        <v>0.38</v>
      </c>
      <c r="FG60" s="4">
        <v>0.38</v>
      </c>
      <c r="FH60" s="4">
        <v>0.38</v>
      </c>
      <c r="FI60" s="4">
        <v>0.38</v>
      </c>
      <c r="FJ60" s="4">
        <v>0.38</v>
      </c>
      <c r="FK60" s="4">
        <v>0.38</v>
      </c>
      <c r="FL60" s="4">
        <v>0.38</v>
      </c>
      <c r="FM60" s="4">
        <v>0.38</v>
      </c>
      <c r="FN60" s="4">
        <v>0.38</v>
      </c>
      <c r="FO60" s="4">
        <v>0.38</v>
      </c>
      <c r="FP60" s="4">
        <v>0.38</v>
      </c>
      <c r="FQ60" s="4">
        <v>0.38</v>
      </c>
      <c r="FR60" s="4">
        <v>0.38</v>
      </c>
      <c r="FS60" s="4">
        <v>0.38</v>
      </c>
      <c r="FT60" s="4">
        <v>0.38</v>
      </c>
      <c r="FU60" s="4">
        <v>0.38</v>
      </c>
      <c r="FV60" s="4">
        <v>0.38</v>
      </c>
      <c r="FW60" s="4">
        <v>0.38</v>
      </c>
      <c r="FX60" s="4">
        <v>0.38</v>
      </c>
      <c r="FY60" s="4">
        <v>0.38</v>
      </c>
      <c r="FZ60" s="4">
        <v>0.38</v>
      </c>
      <c r="GA60" s="4">
        <v>0.38</v>
      </c>
      <c r="GB60" s="4">
        <v>0.38</v>
      </c>
      <c r="GC60" s="4">
        <v>0.38</v>
      </c>
      <c r="GD60" s="4">
        <v>0.3</v>
      </c>
      <c r="GE60" s="4">
        <v>0.3</v>
      </c>
      <c r="GF60" s="4">
        <v>0.3</v>
      </c>
      <c r="GG60" s="4">
        <v>0.3</v>
      </c>
      <c r="GH60" s="4">
        <v>0.3</v>
      </c>
      <c r="GI60" s="4">
        <v>0.3</v>
      </c>
      <c r="GJ60" s="4">
        <v>0.3</v>
      </c>
      <c r="GK60" s="4">
        <v>0.3</v>
      </c>
      <c r="GL60" s="4">
        <v>0.3</v>
      </c>
      <c r="GM60" s="4">
        <v>0.3</v>
      </c>
      <c r="GN60" s="4">
        <v>0.3</v>
      </c>
      <c r="GO60" s="4">
        <v>0.3</v>
      </c>
      <c r="GP60" s="4">
        <v>0.3</v>
      </c>
      <c r="GQ60" s="4">
        <v>0.3</v>
      </c>
      <c r="GR60" s="4">
        <v>0.3</v>
      </c>
      <c r="GS60" s="4">
        <v>0.3</v>
      </c>
      <c r="GT60" s="4">
        <v>0.3</v>
      </c>
      <c r="GU60" s="4">
        <v>0.3</v>
      </c>
      <c r="GV60" s="4">
        <v>0.3</v>
      </c>
      <c r="GW60" s="4">
        <v>0.3</v>
      </c>
      <c r="GX60" s="4">
        <v>0.3</v>
      </c>
      <c r="GY60" s="4">
        <v>0.3</v>
      </c>
      <c r="GZ60" s="4">
        <v>0.3</v>
      </c>
      <c r="HA60" s="4">
        <v>0.3</v>
      </c>
      <c r="HB60" s="4">
        <v>0.3</v>
      </c>
      <c r="HC60" s="4">
        <v>0.3</v>
      </c>
      <c r="HD60" s="4">
        <v>0.3</v>
      </c>
      <c r="HE60" s="4">
        <v>0.3</v>
      </c>
      <c r="HF60" s="4">
        <v>0.3</v>
      </c>
      <c r="HG60" s="4">
        <v>0.3</v>
      </c>
      <c r="HH60" s="4">
        <v>0.3</v>
      </c>
      <c r="HI60" s="4">
        <v>0.3</v>
      </c>
      <c r="HJ60" s="4">
        <v>0.3</v>
      </c>
      <c r="HK60" s="4">
        <v>0.3</v>
      </c>
      <c r="HL60" s="4">
        <v>0.3</v>
      </c>
      <c r="HM60" s="4">
        <v>0.3</v>
      </c>
      <c r="HN60" s="4">
        <v>0.3</v>
      </c>
      <c r="HO60" s="4">
        <v>0.3</v>
      </c>
      <c r="HP60" s="4">
        <v>0.3</v>
      </c>
      <c r="HQ60" s="4">
        <v>0.3</v>
      </c>
      <c r="HR60" s="4">
        <v>0.3</v>
      </c>
      <c r="HS60" s="4">
        <v>0.3</v>
      </c>
      <c r="HT60" s="4">
        <v>0.3</v>
      </c>
      <c r="HU60" s="4">
        <v>0.3</v>
      </c>
      <c r="HV60" s="4">
        <v>0.3</v>
      </c>
      <c r="HW60" s="4">
        <v>0.3</v>
      </c>
      <c r="HX60" s="4">
        <v>0.3</v>
      </c>
      <c r="HY60" s="4">
        <v>0.3</v>
      </c>
      <c r="HZ60" s="4">
        <v>0.3</v>
      </c>
      <c r="IA60" s="4">
        <v>0.3</v>
      </c>
      <c r="IB60" s="4">
        <v>0.3</v>
      </c>
      <c r="IC60" s="4">
        <v>0.3</v>
      </c>
      <c r="ID60" s="4">
        <v>0.3</v>
      </c>
      <c r="IE60" s="4">
        <v>0.3</v>
      </c>
      <c r="IF60" s="4">
        <v>0.3</v>
      </c>
      <c r="IG60" s="4">
        <v>0.3</v>
      </c>
      <c r="IH60" s="4">
        <v>0.3</v>
      </c>
      <c r="II60" s="4">
        <v>0.3</v>
      </c>
      <c r="IJ60" s="4">
        <v>0.3</v>
      </c>
      <c r="IK60" s="4">
        <v>0.3</v>
      </c>
      <c r="IL60" s="4">
        <v>0.3</v>
      </c>
      <c r="IM60" s="4">
        <v>0.3</v>
      </c>
      <c r="IN60" s="4">
        <v>0.3</v>
      </c>
      <c r="IO60" s="4">
        <v>0.3</v>
      </c>
      <c r="IP60" s="4">
        <v>0.3</v>
      </c>
      <c r="IQ60" s="4">
        <v>0.3</v>
      </c>
      <c r="IR60" s="4">
        <v>0.3</v>
      </c>
      <c r="IS60" s="4">
        <v>0.3</v>
      </c>
      <c r="IT60" s="4">
        <v>0.3</v>
      </c>
      <c r="IU60" s="4">
        <v>0.3</v>
      </c>
      <c r="IV60" s="4">
        <v>0.3</v>
      </c>
      <c r="IW60" s="4">
        <v>0.3</v>
      </c>
      <c r="IX60" s="4">
        <v>0.3</v>
      </c>
      <c r="IY60" s="4">
        <v>0.3</v>
      </c>
      <c r="IZ60" s="4">
        <v>0.3</v>
      </c>
      <c r="JA60" s="4">
        <v>0.3</v>
      </c>
      <c r="JB60" s="4">
        <v>0.3</v>
      </c>
      <c r="JC60" s="4">
        <v>0.3</v>
      </c>
      <c r="JD60" s="4">
        <v>0.3</v>
      </c>
      <c r="JE60" s="4">
        <v>0.3</v>
      </c>
      <c r="JF60" s="4">
        <v>0.3</v>
      </c>
      <c r="JG60" s="4">
        <v>0.3</v>
      </c>
      <c r="JH60" s="4">
        <v>0.3</v>
      </c>
      <c r="JI60" s="4">
        <v>0.3</v>
      </c>
      <c r="JJ60" s="4">
        <v>0.3</v>
      </c>
      <c r="JK60" s="4">
        <v>0.3</v>
      </c>
      <c r="JL60" s="4">
        <v>0.3</v>
      </c>
      <c r="JM60" s="4">
        <v>0.3</v>
      </c>
      <c r="JN60" s="4">
        <v>0.3</v>
      </c>
      <c r="JO60" s="4">
        <v>0.3</v>
      </c>
      <c r="JP60" s="4">
        <v>0.3</v>
      </c>
      <c r="JQ60" s="4">
        <v>0.3</v>
      </c>
      <c r="JR60" s="4">
        <v>0.3</v>
      </c>
      <c r="JS60" s="4">
        <v>0.3</v>
      </c>
      <c r="JT60" s="4">
        <v>0.3</v>
      </c>
      <c r="JU60" s="4">
        <v>0.3</v>
      </c>
      <c r="JV60" s="4">
        <v>0.3</v>
      </c>
      <c r="JW60" s="4">
        <v>0.3</v>
      </c>
      <c r="JX60" s="4">
        <v>0.3</v>
      </c>
      <c r="JY60" s="4">
        <v>0.3</v>
      </c>
      <c r="JZ60" s="4">
        <v>0.3</v>
      </c>
      <c r="KA60" s="4">
        <v>0.3</v>
      </c>
      <c r="KB60" s="4">
        <v>0.3</v>
      </c>
      <c r="KC60" s="4">
        <v>0.3</v>
      </c>
      <c r="KD60" s="4">
        <v>0.3</v>
      </c>
      <c r="KE60" s="4">
        <v>0.3</v>
      </c>
      <c r="KF60" s="4">
        <v>0.3</v>
      </c>
      <c r="KG60" s="4">
        <v>0.3</v>
      </c>
      <c r="KH60" s="4">
        <v>0.3</v>
      </c>
      <c r="KI60" s="4">
        <v>0.3</v>
      </c>
      <c r="KJ60" s="4">
        <v>0.3</v>
      </c>
      <c r="KK60" s="4">
        <v>0.3</v>
      </c>
      <c r="KL60" s="4">
        <v>0.3</v>
      </c>
      <c r="KM60" s="4">
        <v>0.3</v>
      </c>
      <c r="KN60" s="4">
        <v>0.3</v>
      </c>
      <c r="KO60" s="4">
        <v>0.3</v>
      </c>
      <c r="KP60" s="4">
        <v>0.3</v>
      </c>
      <c r="KQ60" s="4">
        <v>0.3</v>
      </c>
      <c r="KR60" s="4">
        <v>0.3</v>
      </c>
      <c r="KS60" s="4">
        <v>0.3</v>
      </c>
      <c r="KT60" s="4">
        <v>0.3</v>
      </c>
      <c r="KU60" s="4">
        <v>0.3</v>
      </c>
      <c r="KV60" s="4">
        <v>0.3</v>
      </c>
      <c r="KW60" s="4">
        <v>0.3</v>
      </c>
      <c r="KX60" s="4">
        <v>0.3</v>
      </c>
      <c r="KY60" s="4">
        <v>0.3</v>
      </c>
      <c r="KZ60" s="4">
        <v>0.3</v>
      </c>
      <c r="LA60" s="4">
        <v>0.3</v>
      </c>
      <c r="LB60" s="4">
        <v>0.3</v>
      </c>
      <c r="LC60" s="4">
        <v>0.3</v>
      </c>
      <c r="LD60" s="4">
        <v>0.3</v>
      </c>
      <c r="LE60" s="4">
        <v>0.3</v>
      </c>
      <c r="LF60" s="4">
        <v>0.3</v>
      </c>
      <c r="LG60" s="4">
        <v>0.3</v>
      </c>
      <c r="LH60" s="4">
        <v>0.3</v>
      </c>
      <c r="LI60" s="4">
        <v>0.3</v>
      </c>
      <c r="LJ60" s="4">
        <v>0.3</v>
      </c>
      <c r="LK60" s="4">
        <v>0.3</v>
      </c>
      <c r="LL60" s="4">
        <v>0.3</v>
      </c>
      <c r="LM60" s="4">
        <v>0.3</v>
      </c>
      <c r="LN60" s="4">
        <v>0.3</v>
      </c>
      <c r="LO60" s="4">
        <v>0.3</v>
      </c>
      <c r="LP60" s="4">
        <v>0.3</v>
      </c>
      <c r="LQ60" s="4">
        <v>0.3</v>
      </c>
      <c r="LR60" s="4">
        <v>0.3</v>
      </c>
      <c r="LS60" s="4">
        <v>0.3</v>
      </c>
      <c r="LT60" s="4">
        <v>0.3</v>
      </c>
      <c r="LU60" s="4">
        <v>0.3</v>
      </c>
      <c r="LV60" s="4">
        <v>0.3</v>
      </c>
      <c r="LW60" s="4">
        <v>0.3</v>
      </c>
      <c r="LX60" s="4">
        <v>0.3</v>
      </c>
      <c r="LY60" s="4">
        <v>0.3</v>
      </c>
      <c r="LZ60" s="4">
        <v>0.3</v>
      </c>
      <c r="MA60" s="4">
        <v>0.3</v>
      </c>
      <c r="MB60" s="4">
        <v>0.3</v>
      </c>
      <c r="MC60" s="4">
        <v>0.3</v>
      </c>
      <c r="MD60" s="4">
        <v>0.3</v>
      </c>
      <c r="ME60" s="4">
        <v>0.3</v>
      </c>
      <c r="MF60" s="4">
        <v>0.3</v>
      </c>
      <c r="MG60" s="4">
        <v>0.3</v>
      </c>
      <c r="MH60" s="4">
        <v>0.3</v>
      </c>
      <c r="MI60" s="4">
        <v>0.3</v>
      </c>
      <c r="MJ60" s="4">
        <v>0.3</v>
      </c>
      <c r="MK60" s="4">
        <v>0.3</v>
      </c>
      <c r="ML60" s="4">
        <v>0.3</v>
      </c>
      <c r="MM60" s="4">
        <v>0.3</v>
      </c>
      <c r="MN60" s="4">
        <v>0.3</v>
      </c>
      <c r="MO60" s="4">
        <v>0.3</v>
      </c>
      <c r="MP60" s="4">
        <v>0.3</v>
      </c>
      <c r="MQ60" s="4">
        <v>0.3</v>
      </c>
      <c r="MR60" s="4">
        <v>0.3</v>
      </c>
      <c r="MS60" s="4">
        <v>0.3</v>
      </c>
      <c r="MT60" s="4">
        <v>0.3</v>
      </c>
      <c r="MU60" s="4">
        <v>0.3</v>
      </c>
      <c r="MV60" s="4">
        <v>0.3</v>
      </c>
      <c r="MW60" s="4">
        <v>0.3</v>
      </c>
      <c r="MX60" s="4">
        <v>0.3</v>
      </c>
      <c r="MY60" s="4">
        <v>0.3</v>
      </c>
      <c r="MZ60" s="4">
        <v>0.3</v>
      </c>
      <c r="NA60" s="4">
        <v>0.3</v>
      </c>
      <c r="NB60" s="4">
        <v>0.3</v>
      </c>
      <c r="NC60" s="4">
        <v>0.3</v>
      </c>
      <c r="ND60" s="4">
        <v>0.3</v>
      </c>
      <c r="NE60" s="4">
        <v>0.3</v>
      </c>
      <c r="NF60" s="4">
        <v>0.3</v>
      </c>
      <c r="NG60" s="4">
        <v>0.3</v>
      </c>
      <c r="NH60" s="4">
        <v>0.3</v>
      </c>
      <c r="NI60" s="4">
        <v>0.3</v>
      </c>
      <c r="NJ60" s="4">
        <v>0.3</v>
      </c>
      <c r="NK60" s="4">
        <v>0.3</v>
      </c>
      <c r="NL60" s="4">
        <v>0.3</v>
      </c>
      <c r="NM60" s="4">
        <v>0.3</v>
      </c>
      <c r="NN60" s="4">
        <v>0.3</v>
      </c>
      <c r="NO60" s="4">
        <v>0.3</v>
      </c>
      <c r="NP60" s="4">
        <v>0.3</v>
      </c>
      <c r="NQ60" s="4">
        <v>0.3</v>
      </c>
      <c r="NR60" s="4">
        <v>0.3</v>
      </c>
      <c r="NS60" s="4">
        <v>0.3</v>
      </c>
      <c r="NT60" s="4">
        <v>0.3</v>
      </c>
      <c r="NU60" s="4">
        <v>0.3</v>
      </c>
      <c r="NV60" s="4">
        <v>0.3</v>
      </c>
      <c r="NW60" s="4">
        <v>0.3</v>
      </c>
      <c r="NX60" s="4">
        <v>0.3</v>
      </c>
      <c r="NY60" s="4">
        <v>0.3</v>
      </c>
      <c r="NZ60" s="4">
        <v>0.3</v>
      </c>
      <c r="OA60" s="4">
        <v>0.3</v>
      </c>
      <c r="OB60" s="4">
        <v>0.3</v>
      </c>
      <c r="OC60" s="4">
        <v>0.3</v>
      </c>
      <c r="OD60" s="4">
        <v>0.3</v>
      </c>
      <c r="OE60" s="4">
        <v>0.3</v>
      </c>
      <c r="OF60" s="4">
        <v>0.3</v>
      </c>
      <c r="OG60" s="4">
        <v>0.3</v>
      </c>
    </row>
    <row r="61" spans="2:397" x14ac:dyDescent="0.25">
      <c r="B61" t="s">
        <v>168</v>
      </c>
      <c r="C61" s="10" t="s">
        <v>169</v>
      </c>
      <c r="D61" s="4">
        <v>0.3</v>
      </c>
      <c r="E61" s="4">
        <v>0.38</v>
      </c>
      <c r="F61" s="4">
        <v>0.3</v>
      </c>
      <c r="G61" s="4">
        <v>0.3</v>
      </c>
      <c r="H61" s="31">
        <v>0</v>
      </c>
      <c r="I61" s="31">
        <v>-0.53874158741733402</v>
      </c>
      <c r="J61" s="31"/>
      <c r="K61" s="31"/>
      <c r="L61" s="31"/>
      <c r="M61" s="31"/>
      <c r="N61" s="31"/>
      <c r="O61" s="28"/>
      <c r="P61" s="28"/>
      <c r="Q61" s="5"/>
      <c r="R61" s="15"/>
      <c r="S61" s="5"/>
      <c r="T61" s="5"/>
      <c r="U61" s="4"/>
      <c r="V61" s="4"/>
      <c r="W61" s="4"/>
      <c r="X61" s="4"/>
      <c r="Y61" s="4"/>
      <c r="Z61" s="4"/>
      <c r="AA61" s="4"/>
      <c r="AB61" s="4"/>
      <c r="AC61" s="4"/>
      <c r="AF61" s="4">
        <f>_xll.BQL($B61,$B$24,$B$24:$C$34,"transpose=t, showdates=f, showheaders=f, showids=f","cols=366;rows=1")</f>
        <v>0.38</v>
      </c>
      <c r="AG61" s="4">
        <v>0.38</v>
      </c>
      <c r="AH61" s="4">
        <v>0.38</v>
      </c>
      <c r="AI61" s="4">
        <v>0.38</v>
      </c>
      <c r="AJ61" s="4">
        <v>0.38</v>
      </c>
      <c r="AK61" s="4">
        <v>0.38</v>
      </c>
      <c r="AL61" s="4">
        <v>0.38</v>
      </c>
      <c r="AM61" s="4">
        <v>0.38</v>
      </c>
      <c r="AN61" s="4">
        <v>0.38</v>
      </c>
      <c r="AO61" s="4">
        <v>0.38</v>
      </c>
      <c r="AP61" s="4">
        <v>0.38</v>
      </c>
      <c r="AQ61" s="4">
        <v>0.38</v>
      </c>
      <c r="AR61" s="4">
        <v>0.38</v>
      </c>
      <c r="AS61" s="4">
        <v>0.38</v>
      </c>
      <c r="AT61" s="4">
        <v>0.38</v>
      </c>
      <c r="AU61" s="4">
        <v>0.3</v>
      </c>
      <c r="AV61" s="4">
        <v>0.3</v>
      </c>
      <c r="AW61" s="4">
        <v>0.38</v>
      </c>
      <c r="AX61" s="4">
        <v>0.38</v>
      </c>
      <c r="AY61" s="4">
        <v>0.38</v>
      </c>
      <c r="AZ61" s="4">
        <v>0.38</v>
      </c>
      <c r="BA61" s="4">
        <v>0.37</v>
      </c>
      <c r="BB61" s="4">
        <v>0.38</v>
      </c>
      <c r="BC61" s="4">
        <v>0.3</v>
      </c>
      <c r="BD61" s="4">
        <v>0.38</v>
      </c>
      <c r="BE61" s="4">
        <v>0.38</v>
      </c>
      <c r="BF61" s="4">
        <v>0.38</v>
      </c>
      <c r="BG61" s="4">
        <v>0.38</v>
      </c>
      <c r="BH61" s="4">
        <v>0.3</v>
      </c>
      <c r="BI61" s="4">
        <v>0.38</v>
      </c>
      <c r="BJ61" s="4">
        <v>0.38</v>
      </c>
      <c r="BK61" s="4">
        <v>0.38</v>
      </c>
      <c r="BL61" s="4">
        <v>0.3</v>
      </c>
      <c r="BM61" s="4">
        <v>0.3</v>
      </c>
      <c r="BN61" s="4">
        <v>0.3</v>
      </c>
      <c r="BO61" s="4">
        <v>0.38</v>
      </c>
      <c r="BP61" s="4">
        <v>0.3</v>
      </c>
      <c r="BQ61" s="4">
        <v>0.3</v>
      </c>
      <c r="BR61" s="4">
        <v>0.3</v>
      </c>
      <c r="BS61" s="4">
        <v>0.3</v>
      </c>
      <c r="BT61" s="4">
        <v>0.3</v>
      </c>
      <c r="BU61" s="4">
        <v>0.3</v>
      </c>
      <c r="BV61" s="4">
        <v>0.3</v>
      </c>
      <c r="BW61" s="4">
        <v>0.3</v>
      </c>
      <c r="BX61" s="4">
        <v>0.3</v>
      </c>
      <c r="BY61" s="4">
        <v>0.3</v>
      </c>
      <c r="BZ61" s="4">
        <v>0.3</v>
      </c>
      <c r="CA61" s="4">
        <v>0.3</v>
      </c>
      <c r="CB61" s="4">
        <v>0.3</v>
      </c>
      <c r="CC61" s="4">
        <v>0.31</v>
      </c>
      <c r="CD61" s="4">
        <v>0.3</v>
      </c>
      <c r="CE61" s="4">
        <v>0.3</v>
      </c>
      <c r="CF61" s="4">
        <v>0.3</v>
      </c>
      <c r="CG61" s="4">
        <v>0.38</v>
      </c>
      <c r="CH61" s="4">
        <v>0.38</v>
      </c>
      <c r="CI61" s="4">
        <v>0.38</v>
      </c>
      <c r="CJ61" s="4">
        <v>0.37</v>
      </c>
      <c r="CK61" s="4">
        <v>0.38</v>
      </c>
      <c r="CL61" s="4">
        <v>0.38</v>
      </c>
      <c r="CM61" s="4">
        <v>0.38</v>
      </c>
      <c r="CN61" s="4">
        <v>0.37</v>
      </c>
      <c r="CO61" s="4">
        <v>0.37</v>
      </c>
      <c r="CP61" s="4">
        <v>0.37</v>
      </c>
      <c r="CQ61" s="4">
        <v>0.38</v>
      </c>
      <c r="CR61" s="4">
        <v>0.3</v>
      </c>
      <c r="CS61" s="4">
        <v>0.34</v>
      </c>
      <c r="CT61" s="4">
        <v>0.34</v>
      </c>
      <c r="CU61" s="4">
        <v>0.34</v>
      </c>
      <c r="CV61" s="4">
        <v>0.34</v>
      </c>
      <c r="CW61" s="4">
        <v>0.34</v>
      </c>
      <c r="CX61" s="4">
        <v>0.35</v>
      </c>
      <c r="CY61" s="4">
        <v>0.38</v>
      </c>
      <c r="CZ61" s="4">
        <v>0.37</v>
      </c>
      <c r="DA61" s="4">
        <v>0.37</v>
      </c>
      <c r="DB61" s="4">
        <v>0.37</v>
      </c>
      <c r="DC61" s="4">
        <v>0.37</v>
      </c>
      <c r="DD61" s="4">
        <v>0.37</v>
      </c>
      <c r="DE61" s="4">
        <v>0.3</v>
      </c>
      <c r="DF61" s="4">
        <v>0.3</v>
      </c>
      <c r="DG61" s="4">
        <v>0.3</v>
      </c>
      <c r="DH61" s="4">
        <v>0.38</v>
      </c>
      <c r="DI61" s="4">
        <v>0.38</v>
      </c>
      <c r="DJ61" s="4">
        <v>0.38</v>
      </c>
      <c r="DK61" s="4">
        <v>0.38</v>
      </c>
      <c r="DL61" s="4">
        <v>0.38</v>
      </c>
      <c r="DM61" s="4">
        <v>0.3</v>
      </c>
      <c r="DN61" s="4">
        <v>0.3</v>
      </c>
      <c r="DO61" s="4">
        <v>0.3</v>
      </c>
      <c r="DP61" s="4">
        <v>0.3</v>
      </c>
      <c r="DQ61" s="4">
        <v>0.3</v>
      </c>
      <c r="DR61" s="4">
        <v>0.3</v>
      </c>
      <c r="DS61" s="4">
        <v>0.3</v>
      </c>
      <c r="DT61" s="4">
        <v>0.3</v>
      </c>
      <c r="DU61" s="4">
        <v>0.3</v>
      </c>
      <c r="DV61" s="4">
        <v>0.3</v>
      </c>
      <c r="DW61" s="4">
        <v>0.3</v>
      </c>
      <c r="DX61" s="4">
        <v>0.3</v>
      </c>
      <c r="DY61" s="4">
        <v>0.3</v>
      </c>
      <c r="DZ61" s="4">
        <v>0.3</v>
      </c>
      <c r="EA61" s="4">
        <v>0.3</v>
      </c>
      <c r="EB61" s="4">
        <v>0.3</v>
      </c>
      <c r="EC61" s="4">
        <v>0.3</v>
      </c>
      <c r="ED61" s="4">
        <v>0.3</v>
      </c>
      <c r="EE61" s="4">
        <v>0.3</v>
      </c>
      <c r="EF61" s="4">
        <v>0.3</v>
      </c>
      <c r="EG61" s="4">
        <v>0.3</v>
      </c>
      <c r="EH61" s="4">
        <v>0.3</v>
      </c>
      <c r="EI61" s="4">
        <v>0.3</v>
      </c>
      <c r="EJ61" s="4">
        <v>0.3</v>
      </c>
      <c r="EK61" s="4">
        <v>0.3</v>
      </c>
      <c r="EL61" s="4">
        <v>0.3</v>
      </c>
      <c r="EM61" s="4">
        <v>0.3</v>
      </c>
      <c r="EN61" s="4">
        <v>0.3</v>
      </c>
      <c r="EO61" s="4">
        <v>0.3</v>
      </c>
      <c r="EP61" s="4">
        <v>0.3</v>
      </c>
      <c r="EQ61" s="4">
        <v>0.3</v>
      </c>
      <c r="ER61" s="4">
        <v>0.3</v>
      </c>
      <c r="ES61" s="4">
        <v>0.3</v>
      </c>
      <c r="ET61" s="4">
        <v>0.3</v>
      </c>
      <c r="EU61" s="4">
        <v>0.3</v>
      </c>
      <c r="EV61" s="4">
        <v>0.3</v>
      </c>
      <c r="EW61" s="4">
        <v>0.3</v>
      </c>
      <c r="EX61" s="4">
        <v>0.3</v>
      </c>
      <c r="EY61" s="4">
        <v>0.3</v>
      </c>
      <c r="EZ61" s="4">
        <v>0.3</v>
      </c>
      <c r="FA61" s="4">
        <v>0.3</v>
      </c>
      <c r="FB61" s="4">
        <v>0.3</v>
      </c>
      <c r="FC61" s="4">
        <v>0.38</v>
      </c>
      <c r="FD61" s="4">
        <v>0.38</v>
      </c>
      <c r="FE61" s="4">
        <v>0.38</v>
      </c>
      <c r="FF61" s="4">
        <v>0.38</v>
      </c>
      <c r="FG61" s="4">
        <v>0.38</v>
      </c>
      <c r="FH61" s="4">
        <v>0.38</v>
      </c>
      <c r="FI61" s="4">
        <v>0.38</v>
      </c>
      <c r="FJ61" s="4">
        <v>0.38</v>
      </c>
      <c r="FK61" s="4">
        <v>0.38</v>
      </c>
      <c r="FL61" s="4">
        <v>0.34</v>
      </c>
      <c r="FM61" s="4">
        <v>0.38</v>
      </c>
      <c r="FN61" s="4">
        <v>0.38</v>
      </c>
      <c r="FO61" s="4">
        <v>0.38</v>
      </c>
      <c r="FP61" s="4">
        <v>0.38</v>
      </c>
      <c r="FQ61" s="4">
        <v>0.37</v>
      </c>
      <c r="FR61" s="4">
        <v>0.38</v>
      </c>
      <c r="FS61" s="4">
        <v>0.37</v>
      </c>
      <c r="FT61" s="4">
        <v>0.37</v>
      </c>
      <c r="FU61" s="4">
        <v>0.37</v>
      </c>
      <c r="FV61" s="4">
        <v>0.37</v>
      </c>
      <c r="FW61" s="4">
        <v>0.38</v>
      </c>
      <c r="FX61" s="4">
        <v>0.37</v>
      </c>
      <c r="FY61" s="4">
        <v>0.37</v>
      </c>
      <c r="FZ61" s="4">
        <v>0.37</v>
      </c>
      <c r="GA61" s="4">
        <v>0.38</v>
      </c>
      <c r="GB61" s="4">
        <v>0.38</v>
      </c>
      <c r="GC61" s="4">
        <v>0.38</v>
      </c>
      <c r="GD61" s="4">
        <v>0.3</v>
      </c>
      <c r="GE61" s="4">
        <v>0.3</v>
      </c>
      <c r="GF61" s="4">
        <v>0.3</v>
      </c>
      <c r="GG61" s="4">
        <v>0.3</v>
      </c>
      <c r="GH61" s="4">
        <v>0.3</v>
      </c>
      <c r="GI61" s="4">
        <v>0.3</v>
      </c>
      <c r="GJ61" s="4">
        <v>0.3</v>
      </c>
      <c r="GK61" s="4">
        <v>0.3</v>
      </c>
      <c r="GL61" s="4">
        <v>0.3</v>
      </c>
      <c r="GM61" s="4">
        <v>0.3</v>
      </c>
      <c r="GN61" s="4">
        <v>0.3</v>
      </c>
      <c r="GO61" s="4">
        <v>0.3</v>
      </c>
      <c r="GP61" s="4">
        <v>0.3</v>
      </c>
      <c r="GQ61" s="4">
        <v>0.3</v>
      </c>
      <c r="GR61" s="4">
        <v>0.3</v>
      </c>
      <c r="GS61" s="4">
        <v>0.3</v>
      </c>
      <c r="GT61" s="4">
        <v>0.3</v>
      </c>
      <c r="GU61" s="4">
        <v>0.3</v>
      </c>
      <c r="GV61" s="4">
        <v>0.3</v>
      </c>
      <c r="GW61" s="4">
        <v>0.3</v>
      </c>
      <c r="GX61" s="4">
        <v>0.3</v>
      </c>
      <c r="GY61" s="4">
        <v>0.3</v>
      </c>
      <c r="GZ61" s="4">
        <v>0.3</v>
      </c>
      <c r="HA61" s="4">
        <v>0.3</v>
      </c>
      <c r="HB61" s="4">
        <v>0.3</v>
      </c>
      <c r="HC61" s="4">
        <v>0.3</v>
      </c>
      <c r="HD61" s="4">
        <v>0.3</v>
      </c>
      <c r="HE61" s="4">
        <v>0.3</v>
      </c>
      <c r="HF61" s="4">
        <v>0.3</v>
      </c>
      <c r="HG61" s="4">
        <v>0.3</v>
      </c>
      <c r="HH61" s="4">
        <v>0.3</v>
      </c>
      <c r="HI61" s="4">
        <v>0.3</v>
      </c>
      <c r="HJ61" s="4">
        <v>0.3</v>
      </c>
      <c r="HK61" s="4">
        <v>0.3</v>
      </c>
      <c r="HL61" s="4">
        <v>0.3</v>
      </c>
      <c r="HM61" s="4">
        <v>0.3</v>
      </c>
      <c r="HN61" s="4">
        <v>0.3</v>
      </c>
      <c r="HO61" s="4">
        <v>0.3</v>
      </c>
      <c r="HP61" s="4">
        <v>0.3</v>
      </c>
      <c r="HQ61" s="4">
        <v>0.3</v>
      </c>
      <c r="HR61" s="4">
        <v>0.3</v>
      </c>
      <c r="HS61" s="4">
        <v>0.3</v>
      </c>
      <c r="HT61" s="4">
        <v>0.3</v>
      </c>
      <c r="HU61" s="4">
        <v>0.3</v>
      </c>
      <c r="HV61" s="4">
        <v>0.3</v>
      </c>
      <c r="HW61" s="4">
        <v>0.3</v>
      </c>
      <c r="HX61" s="4">
        <v>0.3</v>
      </c>
      <c r="HY61" s="4">
        <v>0.3</v>
      </c>
      <c r="HZ61" s="4">
        <v>0.3</v>
      </c>
      <c r="IA61" s="4">
        <v>0.3</v>
      </c>
      <c r="IB61" s="4">
        <v>0.3</v>
      </c>
      <c r="IC61" s="4">
        <v>0.3</v>
      </c>
      <c r="ID61" s="4">
        <v>0.3</v>
      </c>
      <c r="IE61" s="4">
        <v>0.3</v>
      </c>
      <c r="IF61" s="4">
        <v>0.3</v>
      </c>
      <c r="IG61" s="4">
        <v>0.3</v>
      </c>
      <c r="IH61" s="4">
        <v>0.3</v>
      </c>
      <c r="II61" s="4">
        <v>0.3</v>
      </c>
      <c r="IJ61" s="4">
        <v>0.3</v>
      </c>
      <c r="IK61" s="4">
        <v>0.3</v>
      </c>
      <c r="IL61" s="4">
        <v>0.3</v>
      </c>
      <c r="IM61" s="4">
        <v>0.3</v>
      </c>
      <c r="IN61" s="4">
        <v>0.3</v>
      </c>
      <c r="IO61" s="4">
        <v>0.3</v>
      </c>
      <c r="IP61" s="4">
        <v>0.3</v>
      </c>
      <c r="IQ61" s="4">
        <v>0.3</v>
      </c>
      <c r="IR61" s="4">
        <v>0.3</v>
      </c>
      <c r="IS61" s="4">
        <v>0.3</v>
      </c>
      <c r="IT61" s="4">
        <v>0.3</v>
      </c>
      <c r="IU61" s="4">
        <v>0.3</v>
      </c>
      <c r="IV61" s="4">
        <v>0.3</v>
      </c>
      <c r="IW61" s="4">
        <v>0.3</v>
      </c>
      <c r="IX61" s="4">
        <v>0.3</v>
      </c>
      <c r="IY61" s="4">
        <v>0.3</v>
      </c>
      <c r="IZ61" s="4">
        <v>0.3</v>
      </c>
      <c r="JA61" s="4">
        <v>0.3</v>
      </c>
      <c r="JB61" s="4">
        <v>0.3</v>
      </c>
      <c r="JC61" s="4">
        <v>0.3</v>
      </c>
      <c r="JD61" s="4">
        <v>0.3</v>
      </c>
      <c r="JE61" s="4">
        <v>0.3</v>
      </c>
      <c r="JF61" s="4">
        <v>0.3</v>
      </c>
      <c r="JG61" s="4">
        <v>0.3</v>
      </c>
      <c r="JH61" s="4">
        <v>0.3</v>
      </c>
      <c r="JI61" s="4">
        <v>0.3</v>
      </c>
      <c r="JJ61" s="4">
        <v>0.3</v>
      </c>
      <c r="JK61" s="4">
        <v>0.3</v>
      </c>
      <c r="JL61" s="4">
        <v>0.3</v>
      </c>
      <c r="JM61" s="4">
        <v>0.3</v>
      </c>
      <c r="JN61" s="4">
        <v>0.3</v>
      </c>
      <c r="JO61" s="4">
        <v>0.3</v>
      </c>
      <c r="JP61" s="4">
        <v>0.3</v>
      </c>
      <c r="JQ61" s="4">
        <v>0.3</v>
      </c>
      <c r="JR61" s="4">
        <v>0.3</v>
      </c>
      <c r="JS61" s="4">
        <v>0.3</v>
      </c>
      <c r="JT61" s="4">
        <v>0.3</v>
      </c>
      <c r="JU61" s="4">
        <v>0.3</v>
      </c>
      <c r="JV61" s="4">
        <v>0.3</v>
      </c>
      <c r="JW61" s="4">
        <v>0.3</v>
      </c>
      <c r="JX61" s="4">
        <v>0.3</v>
      </c>
      <c r="JY61" s="4">
        <v>0.3</v>
      </c>
      <c r="JZ61" s="4">
        <v>0.3</v>
      </c>
      <c r="KA61" s="4">
        <v>0.3</v>
      </c>
      <c r="KB61" s="4">
        <v>0.3</v>
      </c>
      <c r="KC61" s="4">
        <v>0.3</v>
      </c>
      <c r="KD61" s="4">
        <v>0.3</v>
      </c>
      <c r="KE61" s="4">
        <v>0.3</v>
      </c>
      <c r="KF61" s="4">
        <v>0.3</v>
      </c>
      <c r="KG61" s="4">
        <v>0.3</v>
      </c>
      <c r="KH61" s="4">
        <v>0.3</v>
      </c>
      <c r="KI61" s="4">
        <v>0.3</v>
      </c>
      <c r="KJ61" s="4">
        <v>0.3</v>
      </c>
      <c r="KK61" s="4">
        <v>0.3</v>
      </c>
      <c r="KL61" s="4">
        <v>0.3</v>
      </c>
      <c r="KM61" s="4">
        <v>0.3</v>
      </c>
      <c r="KN61" s="4">
        <v>0.3</v>
      </c>
      <c r="KO61" s="4">
        <v>0.3</v>
      </c>
      <c r="KP61" s="4">
        <v>0.3</v>
      </c>
      <c r="KQ61" s="4">
        <v>0.3</v>
      </c>
      <c r="KR61" s="4">
        <v>0.3</v>
      </c>
      <c r="KS61" s="4">
        <v>0.3</v>
      </c>
      <c r="KT61" s="4">
        <v>0.3</v>
      </c>
      <c r="KU61" s="4">
        <v>0.3</v>
      </c>
      <c r="KV61" s="4">
        <v>0.3</v>
      </c>
      <c r="KW61" s="4">
        <v>0.3</v>
      </c>
      <c r="KX61" s="4">
        <v>0.3</v>
      </c>
      <c r="KY61" s="4">
        <v>0.3</v>
      </c>
      <c r="KZ61" s="4">
        <v>0.3</v>
      </c>
      <c r="LA61" s="4">
        <v>0.3</v>
      </c>
      <c r="LB61" s="4">
        <v>0.3</v>
      </c>
      <c r="LC61" s="4">
        <v>0.3</v>
      </c>
      <c r="LD61" s="4">
        <v>0.3</v>
      </c>
      <c r="LE61" s="4">
        <v>0.3</v>
      </c>
      <c r="LF61" s="4">
        <v>0.3</v>
      </c>
      <c r="LG61" s="4">
        <v>0.3</v>
      </c>
      <c r="LH61" s="4">
        <v>0.3</v>
      </c>
      <c r="LI61" s="4">
        <v>0.3</v>
      </c>
      <c r="LJ61" s="4">
        <v>0.3</v>
      </c>
      <c r="LK61" s="4">
        <v>0.3</v>
      </c>
      <c r="LL61" s="4">
        <v>0.3</v>
      </c>
      <c r="LM61" s="4">
        <v>0.3</v>
      </c>
      <c r="LN61" s="4">
        <v>0.3</v>
      </c>
      <c r="LO61" s="4">
        <v>0.3</v>
      </c>
      <c r="LP61" s="4">
        <v>0.3</v>
      </c>
      <c r="LQ61" s="4">
        <v>0.3</v>
      </c>
      <c r="LR61" s="4">
        <v>0.3</v>
      </c>
      <c r="LS61" s="4">
        <v>0.3</v>
      </c>
      <c r="LT61" s="4">
        <v>0.3</v>
      </c>
      <c r="LU61" s="4">
        <v>0.3</v>
      </c>
      <c r="LV61" s="4">
        <v>0.3</v>
      </c>
      <c r="LW61" s="4">
        <v>0.3</v>
      </c>
      <c r="LX61" s="4">
        <v>0.3</v>
      </c>
      <c r="LY61" s="4">
        <v>0.3</v>
      </c>
      <c r="LZ61" s="4">
        <v>0.3</v>
      </c>
      <c r="MA61" s="4">
        <v>0.3</v>
      </c>
      <c r="MB61" s="4">
        <v>0.3</v>
      </c>
      <c r="MC61" s="4">
        <v>0.3</v>
      </c>
      <c r="MD61" s="4">
        <v>0.3</v>
      </c>
      <c r="ME61" s="4">
        <v>0.3</v>
      </c>
      <c r="MF61" s="4">
        <v>0.3</v>
      </c>
      <c r="MG61" s="4">
        <v>0.3</v>
      </c>
      <c r="MH61" s="4">
        <v>0.3</v>
      </c>
      <c r="MI61" s="4">
        <v>0.3</v>
      </c>
      <c r="MJ61" s="4">
        <v>0.3</v>
      </c>
      <c r="MK61" s="4">
        <v>0.3</v>
      </c>
      <c r="ML61" s="4">
        <v>0.3</v>
      </c>
      <c r="MM61" s="4">
        <v>0.3</v>
      </c>
      <c r="MN61" s="4">
        <v>0.3</v>
      </c>
      <c r="MO61" s="4">
        <v>0.3</v>
      </c>
      <c r="MP61" s="4">
        <v>0.3</v>
      </c>
      <c r="MQ61" s="4">
        <v>0.3</v>
      </c>
      <c r="MR61" s="4">
        <v>0.3</v>
      </c>
      <c r="MS61" s="4">
        <v>0.3</v>
      </c>
      <c r="MT61" s="4">
        <v>0.3</v>
      </c>
      <c r="MU61" s="4">
        <v>0.3</v>
      </c>
      <c r="MV61" s="4">
        <v>0.3</v>
      </c>
      <c r="MW61" s="4">
        <v>0.3</v>
      </c>
      <c r="MX61" s="4">
        <v>0.3</v>
      </c>
      <c r="MY61" s="4">
        <v>0.3</v>
      </c>
      <c r="MZ61" s="4">
        <v>0.3</v>
      </c>
      <c r="NA61" s="4">
        <v>0.3</v>
      </c>
      <c r="NB61" s="4">
        <v>0.3</v>
      </c>
      <c r="NC61" s="4">
        <v>0.3</v>
      </c>
      <c r="ND61" s="4">
        <v>0.3</v>
      </c>
      <c r="NE61" s="4">
        <v>0.3</v>
      </c>
      <c r="NF61" s="4">
        <v>0.3</v>
      </c>
      <c r="NG61" s="4">
        <v>0.3</v>
      </c>
      <c r="NH61" s="4">
        <v>0.3</v>
      </c>
      <c r="NI61" s="4">
        <v>0.3</v>
      </c>
      <c r="NJ61" s="4">
        <v>0.3</v>
      </c>
      <c r="NK61" s="4">
        <v>0.3</v>
      </c>
      <c r="NL61" s="4">
        <v>0.3</v>
      </c>
      <c r="NM61" s="4">
        <v>0.3</v>
      </c>
      <c r="NN61" s="4">
        <v>0.3</v>
      </c>
      <c r="NO61" s="4">
        <v>0.3</v>
      </c>
      <c r="NP61" s="4">
        <v>0.3</v>
      </c>
      <c r="NQ61" s="4">
        <v>0.3</v>
      </c>
      <c r="NR61" s="4">
        <v>0.3</v>
      </c>
      <c r="NS61" s="4">
        <v>0.3</v>
      </c>
      <c r="NT61" s="4">
        <v>0.3</v>
      </c>
      <c r="NU61" s="4">
        <v>0.3</v>
      </c>
      <c r="NV61" s="4">
        <v>0.3</v>
      </c>
      <c r="NW61" s="4">
        <v>0.3</v>
      </c>
      <c r="NX61" s="4">
        <v>0.3</v>
      </c>
      <c r="NY61" s="4">
        <v>0.3</v>
      </c>
      <c r="NZ61" s="4">
        <v>0.3</v>
      </c>
      <c r="OA61" s="4">
        <v>0.3</v>
      </c>
      <c r="OB61" s="4">
        <v>0.3</v>
      </c>
      <c r="OC61" s="4">
        <v>0.3</v>
      </c>
      <c r="OD61" s="4">
        <v>0.3</v>
      </c>
      <c r="OE61" s="4">
        <v>0.3</v>
      </c>
      <c r="OF61" s="4">
        <v>0.3</v>
      </c>
      <c r="OG61" s="4">
        <v>0.3</v>
      </c>
    </row>
    <row r="62" spans="2:397" x14ac:dyDescent="0.25">
      <c r="B62" t="s">
        <v>170</v>
      </c>
      <c r="C62" s="10" t="s">
        <v>171</v>
      </c>
      <c r="D62" s="4">
        <v>0.3</v>
      </c>
      <c r="E62" s="4">
        <v>0.38</v>
      </c>
      <c r="F62" s="4">
        <v>0.3</v>
      </c>
      <c r="G62" s="4">
        <v>0.3</v>
      </c>
      <c r="H62" s="31">
        <v>0</v>
      </c>
      <c r="I62" s="31">
        <v>-0.44097836242034244</v>
      </c>
      <c r="J62" s="31"/>
      <c r="K62" s="31"/>
      <c r="L62" s="31"/>
      <c r="M62" s="31"/>
      <c r="N62" s="31"/>
      <c r="O62" s="28"/>
      <c r="P62" s="28"/>
      <c r="Q62" s="5"/>
      <c r="R62" s="15"/>
      <c r="S62" s="5"/>
      <c r="T62" s="5"/>
      <c r="U62" s="4"/>
      <c r="V62" s="4"/>
      <c r="W62" s="4"/>
      <c r="X62" s="4"/>
      <c r="Y62" s="4"/>
      <c r="Z62" s="4"/>
      <c r="AA62" s="4"/>
      <c r="AB62" s="4"/>
      <c r="AC62" s="4"/>
      <c r="AF62" s="4">
        <f>_xll.BQL($B62,$B$24,$B$24:$C$34,"transpose=t, showdates=f, showheaders=f, showids=f","cols=366;rows=1")</f>
        <v>0.3</v>
      </c>
      <c r="AG62" s="4">
        <v>0.38</v>
      </c>
      <c r="AH62" s="4">
        <v>0.3</v>
      </c>
      <c r="AI62" s="4">
        <v>0.3</v>
      </c>
      <c r="AJ62" s="4">
        <v>0.3</v>
      </c>
      <c r="AK62" s="4">
        <v>0.3</v>
      </c>
      <c r="AL62" s="4">
        <v>0.3</v>
      </c>
      <c r="AM62" s="4">
        <v>0.3</v>
      </c>
      <c r="AN62" s="4">
        <v>0.3</v>
      </c>
      <c r="AO62" s="4">
        <v>0.3</v>
      </c>
      <c r="AP62" s="4">
        <v>0.3</v>
      </c>
      <c r="AQ62" s="4">
        <v>0.3</v>
      </c>
      <c r="AR62" s="4">
        <v>0.3</v>
      </c>
      <c r="AS62" s="4">
        <v>0.3</v>
      </c>
      <c r="AT62" s="4">
        <v>0.3</v>
      </c>
      <c r="AU62" s="4">
        <v>0.3</v>
      </c>
      <c r="AV62" s="4">
        <v>0.3</v>
      </c>
      <c r="AW62" s="4">
        <v>0.3</v>
      </c>
      <c r="AX62" s="4">
        <v>0.3</v>
      </c>
      <c r="AY62" s="4">
        <v>0.3</v>
      </c>
      <c r="AZ62" s="4">
        <v>0.3</v>
      </c>
      <c r="BA62" s="4">
        <v>0.3</v>
      </c>
      <c r="BB62" s="4">
        <v>0.3</v>
      </c>
      <c r="BC62" s="4">
        <v>0.37</v>
      </c>
      <c r="BD62" s="4">
        <v>0.38</v>
      </c>
      <c r="BE62" s="4">
        <v>0.3</v>
      </c>
      <c r="BF62" s="4">
        <v>0.3</v>
      </c>
      <c r="BG62" s="4">
        <v>0.3</v>
      </c>
      <c r="BH62" s="4">
        <v>0.3</v>
      </c>
      <c r="BI62" s="4">
        <v>0.3</v>
      </c>
      <c r="BJ62" s="4">
        <v>0.37</v>
      </c>
      <c r="BK62" s="4">
        <v>0.3</v>
      </c>
      <c r="BL62" s="4">
        <v>0.3</v>
      </c>
      <c r="BM62" s="4">
        <v>0.3</v>
      </c>
      <c r="BN62" s="4">
        <v>0.3</v>
      </c>
      <c r="BO62" s="4">
        <v>0.3</v>
      </c>
      <c r="BP62" s="4">
        <v>0.3</v>
      </c>
      <c r="BQ62" s="4">
        <v>0.3</v>
      </c>
      <c r="BR62" s="4">
        <v>0.38</v>
      </c>
      <c r="BS62" s="4">
        <v>0.38</v>
      </c>
      <c r="BT62" s="4">
        <v>0.38</v>
      </c>
      <c r="BU62" s="4">
        <v>0.38</v>
      </c>
      <c r="BV62" s="4">
        <v>0.3</v>
      </c>
      <c r="BW62" s="4">
        <v>0.38</v>
      </c>
      <c r="BX62" s="4">
        <v>0.3</v>
      </c>
      <c r="BY62" s="4">
        <v>0.3</v>
      </c>
      <c r="BZ62" s="4">
        <v>0.38</v>
      </c>
      <c r="CA62" s="4">
        <v>0.38</v>
      </c>
      <c r="CB62" s="4">
        <v>0.38</v>
      </c>
      <c r="CC62" s="4">
        <v>0.3</v>
      </c>
      <c r="CD62" s="4">
        <v>0.3</v>
      </c>
      <c r="CE62" s="4">
        <v>0.3</v>
      </c>
      <c r="CF62" s="4">
        <v>0.3</v>
      </c>
      <c r="CG62" s="4">
        <v>0.3</v>
      </c>
      <c r="CH62" s="4">
        <v>0.3</v>
      </c>
      <c r="CI62" s="4">
        <v>0.3</v>
      </c>
      <c r="CJ62" s="4">
        <v>0.3</v>
      </c>
      <c r="CK62" s="4">
        <v>0.3</v>
      </c>
      <c r="CL62" s="4">
        <v>0.3</v>
      </c>
      <c r="CM62" s="4">
        <v>0.3</v>
      </c>
      <c r="CN62" s="4">
        <v>0.3</v>
      </c>
      <c r="CO62" s="4">
        <v>0.3</v>
      </c>
      <c r="CP62" s="4">
        <v>0.3</v>
      </c>
      <c r="CQ62" s="4">
        <v>0.3</v>
      </c>
      <c r="CR62" s="4">
        <v>0.3</v>
      </c>
      <c r="CS62" s="4">
        <v>0.3</v>
      </c>
      <c r="CT62" s="4">
        <v>0.3</v>
      </c>
      <c r="CU62" s="4">
        <v>0.3</v>
      </c>
      <c r="CV62" s="4">
        <v>0.3</v>
      </c>
      <c r="CW62" s="4">
        <v>0.3</v>
      </c>
      <c r="CX62" s="4">
        <v>0.3</v>
      </c>
      <c r="CY62" s="4">
        <v>0.34</v>
      </c>
      <c r="CZ62" s="4">
        <v>0.3</v>
      </c>
      <c r="DA62" s="4">
        <v>0.3</v>
      </c>
      <c r="DB62" s="4">
        <v>0.3</v>
      </c>
      <c r="DC62" s="4">
        <v>0.3</v>
      </c>
      <c r="DD62" s="4">
        <v>0.3</v>
      </c>
      <c r="DE62" s="4">
        <v>0.3</v>
      </c>
      <c r="DF62" s="4">
        <v>0.3</v>
      </c>
      <c r="DG62" s="4">
        <v>0.3</v>
      </c>
      <c r="DH62" s="4">
        <v>0.3</v>
      </c>
      <c r="DI62" s="4">
        <v>0.3</v>
      </c>
      <c r="DJ62" s="4">
        <v>0.3</v>
      </c>
      <c r="DK62" s="4">
        <v>0.3</v>
      </c>
      <c r="DL62" s="4">
        <v>0.3</v>
      </c>
      <c r="DM62" s="4">
        <v>0.3</v>
      </c>
      <c r="DN62" s="4">
        <v>0.3</v>
      </c>
      <c r="DO62" s="4">
        <v>0.3</v>
      </c>
      <c r="DP62" s="4">
        <v>0.3</v>
      </c>
      <c r="DQ62" s="4">
        <v>0.3</v>
      </c>
      <c r="DR62" s="4">
        <v>0.3</v>
      </c>
      <c r="DS62" s="4">
        <v>0.38</v>
      </c>
      <c r="DT62" s="4">
        <v>0.38</v>
      </c>
      <c r="DU62" s="4">
        <v>0.3</v>
      </c>
      <c r="DV62" s="4">
        <v>0.38</v>
      </c>
      <c r="DW62" s="4">
        <v>0.38</v>
      </c>
      <c r="DX62" s="4">
        <v>0.38</v>
      </c>
      <c r="DY62" s="4">
        <v>0.38</v>
      </c>
      <c r="DZ62" s="4">
        <v>0.38</v>
      </c>
      <c r="EA62" s="4">
        <v>0.38</v>
      </c>
      <c r="EB62" s="4">
        <v>0.38</v>
      </c>
      <c r="EC62" s="4">
        <v>0.38</v>
      </c>
      <c r="ED62" s="4">
        <v>0.38</v>
      </c>
      <c r="EE62" s="4">
        <v>0.38</v>
      </c>
      <c r="EF62" s="4">
        <v>0.38</v>
      </c>
      <c r="EG62" s="4">
        <v>0.38</v>
      </c>
      <c r="EH62" s="4">
        <v>0.38</v>
      </c>
      <c r="EI62" s="4">
        <v>0.38</v>
      </c>
      <c r="EJ62" s="4">
        <v>0.38</v>
      </c>
      <c r="EK62" s="4">
        <v>0.38</v>
      </c>
      <c r="EL62" s="4">
        <v>0.38</v>
      </c>
      <c r="EM62" s="4">
        <v>0.38</v>
      </c>
      <c r="EN62" s="4">
        <v>0.38</v>
      </c>
      <c r="EO62" s="4">
        <v>0.3</v>
      </c>
      <c r="EP62" s="4">
        <v>0.38</v>
      </c>
      <c r="EQ62" s="4">
        <v>0.38</v>
      </c>
      <c r="ER62" s="4">
        <v>0.38</v>
      </c>
      <c r="ES62" s="4">
        <v>0.38</v>
      </c>
      <c r="ET62" s="4">
        <v>0.38</v>
      </c>
      <c r="EU62" s="4">
        <v>0.38</v>
      </c>
      <c r="EV62" s="4">
        <v>0.38</v>
      </c>
      <c r="EW62" s="4">
        <v>0.38</v>
      </c>
      <c r="EX62" s="4">
        <v>0.38</v>
      </c>
      <c r="EY62" s="4">
        <v>0.38</v>
      </c>
      <c r="EZ62" s="4">
        <v>0.38</v>
      </c>
      <c r="FA62" s="4">
        <v>0.38</v>
      </c>
      <c r="FB62" s="4">
        <v>0.38</v>
      </c>
      <c r="FC62" s="4">
        <v>0.38</v>
      </c>
      <c r="FD62" s="4">
        <v>0.38</v>
      </c>
      <c r="FE62" s="4">
        <v>0.38</v>
      </c>
      <c r="FF62" s="4">
        <v>0.38</v>
      </c>
      <c r="FG62" s="4">
        <v>0.38</v>
      </c>
      <c r="FH62" s="4">
        <v>0.38</v>
      </c>
      <c r="FI62" s="4">
        <v>0.38</v>
      </c>
      <c r="FJ62" s="4">
        <v>0.38</v>
      </c>
      <c r="FK62" s="4">
        <v>0.38</v>
      </c>
      <c r="FL62" s="4">
        <v>0.38</v>
      </c>
      <c r="FM62" s="4">
        <v>0.38</v>
      </c>
      <c r="FN62" s="4">
        <v>0.38</v>
      </c>
      <c r="FO62" s="4">
        <v>0.38</v>
      </c>
      <c r="FP62" s="4">
        <v>0.3</v>
      </c>
      <c r="FQ62" s="4">
        <v>0.3</v>
      </c>
      <c r="FR62" s="4">
        <v>0.3</v>
      </c>
      <c r="FS62" s="4">
        <v>0.3</v>
      </c>
      <c r="FT62" s="4">
        <v>0.3</v>
      </c>
      <c r="FU62" s="4">
        <v>0.3</v>
      </c>
      <c r="FV62" s="4">
        <v>0.3</v>
      </c>
      <c r="FW62" s="4">
        <v>0.3</v>
      </c>
      <c r="FX62" s="4">
        <v>0.3</v>
      </c>
      <c r="FY62" s="4">
        <v>0.3</v>
      </c>
      <c r="FZ62" s="4">
        <v>0.3</v>
      </c>
      <c r="GA62" s="4">
        <v>0.3</v>
      </c>
      <c r="GB62" s="4">
        <v>0.3</v>
      </c>
      <c r="GC62" s="4">
        <v>0.3</v>
      </c>
      <c r="GD62" s="4">
        <v>0.3</v>
      </c>
      <c r="GE62" s="4">
        <v>0.3</v>
      </c>
      <c r="GF62" s="4">
        <v>0.3</v>
      </c>
      <c r="GG62" s="4">
        <v>0.3</v>
      </c>
      <c r="GH62" s="4">
        <v>0.3</v>
      </c>
      <c r="GI62" s="4">
        <v>0.3</v>
      </c>
      <c r="GJ62" s="4">
        <v>0.3</v>
      </c>
      <c r="GK62" s="4">
        <v>0.3</v>
      </c>
      <c r="GL62" s="4">
        <v>0.3</v>
      </c>
      <c r="GM62" s="4">
        <v>0.3</v>
      </c>
      <c r="GN62" s="4">
        <v>0.3</v>
      </c>
      <c r="GO62" s="4">
        <v>0.3</v>
      </c>
      <c r="GP62" s="4">
        <v>0.3</v>
      </c>
      <c r="GQ62" s="4">
        <v>0.3</v>
      </c>
      <c r="GR62" s="4">
        <v>0.3</v>
      </c>
      <c r="GS62" s="4">
        <v>0.3</v>
      </c>
      <c r="GT62" s="4">
        <v>0.3</v>
      </c>
      <c r="GU62" s="4">
        <v>0.3</v>
      </c>
      <c r="GV62" s="4">
        <v>0.3</v>
      </c>
      <c r="GW62" s="4">
        <v>0.3</v>
      </c>
      <c r="GX62" s="4">
        <v>0.3</v>
      </c>
      <c r="GY62" s="4">
        <v>0.3</v>
      </c>
      <c r="GZ62" s="4">
        <v>0.3</v>
      </c>
      <c r="HA62" s="4">
        <v>0.3</v>
      </c>
      <c r="HB62" s="4">
        <v>0.3</v>
      </c>
      <c r="HC62" s="4">
        <v>0.3</v>
      </c>
      <c r="HD62" s="4">
        <v>0.3</v>
      </c>
      <c r="HE62" s="4">
        <v>0.3</v>
      </c>
      <c r="HF62" s="4">
        <v>0.3</v>
      </c>
      <c r="HG62" s="4">
        <v>0.3</v>
      </c>
      <c r="HH62" s="4">
        <v>0.3</v>
      </c>
      <c r="HI62" s="4">
        <v>0.3</v>
      </c>
      <c r="HJ62" s="4">
        <v>0.3</v>
      </c>
      <c r="HK62" s="4">
        <v>0.3</v>
      </c>
      <c r="HL62" s="4">
        <v>0.3</v>
      </c>
      <c r="HM62" s="4">
        <v>0.3</v>
      </c>
      <c r="HN62" s="4">
        <v>0.3</v>
      </c>
      <c r="HO62" s="4">
        <v>0.3</v>
      </c>
      <c r="HP62" s="4">
        <v>0.3</v>
      </c>
      <c r="HQ62" s="4">
        <v>0.3</v>
      </c>
      <c r="HR62" s="4">
        <v>0.3</v>
      </c>
      <c r="HS62" s="4">
        <v>0.3</v>
      </c>
      <c r="HT62" s="4">
        <v>0.3</v>
      </c>
      <c r="HU62" s="4">
        <v>0.3</v>
      </c>
      <c r="HV62" s="4">
        <v>0.3</v>
      </c>
      <c r="HW62" s="4">
        <v>0.3</v>
      </c>
      <c r="HX62" s="4">
        <v>0.3</v>
      </c>
      <c r="HY62" s="4">
        <v>0.3</v>
      </c>
      <c r="HZ62" s="4">
        <v>0.3</v>
      </c>
      <c r="IA62" s="4">
        <v>0.3</v>
      </c>
      <c r="IB62" s="4">
        <v>0.3</v>
      </c>
      <c r="IC62" s="4">
        <v>0.3</v>
      </c>
      <c r="ID62" s="4">
        <v>0.3</v>
      </c>
      <c r="IE62" s="4">
        <v>0.3</v>
      </c>
      <c r="IF62" s="4">
        <v>0.3</v>
      </c>
      <c r="IG62" s="4">
        <v>0.3</v>
      </c>
      <c r="IH62" s="4">
        <v>0.3</v>
      </c>
      <c r="II62" s="4">
        <v>0.3</v>
      </c>
      <c r="IJ62" s="4">
        <v>0.3</v>
      </c>
      <c r="IK62" s="4">
        <v>0.3</v>
      </c>
      <c r="IL62" s="4">
        <v>0.3</v>
      </c>
      <c r="IM62" s="4">
        <v>0.3</v>
      </c>
      <c r="IN62" s="4">
        <v>0.3</v>
      </c>
      <c r="IO62" s="4">
        <v>0.3</v>
      </c>
      <c r="IP62" s="4">
        <v>0.3</v>
      </c>
      <c r="IQ62" s="4">
        <v>0.3</v>
      </c>
      <c r="IR62" s="4">
        <v>0.3</v>
      </c>
      <c r="IS62" s="4">
        <v>0.3</v>
      </c>
      <c r="IT62" s="4">
        <v>0.3</v>
      </c>
      <c r="IU62" s="4">
        <v>0.3</v>
      </c>
      <c r="IV62" s="4">
        <v>0.3</v>
      </c>
      <c r="IW62" s="4">
        <v>0.3</v>
      </c>
      <c r="IX62" s="4">
        <v>0.3</v>
      </c>
      <c r="IY62" s="4">
        <v>0.3</v>
      </c>
      <c r="IZ62" s="4">
        <v>0.3</v>
      </c>
      <c r="JA62" s="4">
        <v>0.3</v>
      </c>
      <c r="JB62" s="4">
        <v>0.3</v>
      </c>
      <c r="JC62" s="4">
        <v>0.3</v>
      </c>
      <c r="JD62" s="4">
        <v>0.3</v>
      </c>
      <c r="JE62" s="4">
        <v>0.3</v>
      </c>
      <c r="JF62" s="4">
        <v>0.3</v>
      </c>
      <c r="JG62" s="4">
        <v>0.3</v>
      </c>
      <c r="JH62" s="4">
        <v>0.3</v>
      </c>
      <c r="JI62" s="4">
        <v>0.3</v>
      </c>
      <c r="JJ62" s="4">
        <v>0.3</v>
      </c>
      <c r="JK62" s="4">
        <v>0.3</v>
      </c>
      <c r="JL62" s="4">
        <v>0.3</v>
      </c>
      <c r="JM62" s="4">
        <v>0.3</v>
      </c>
      <c r="JN62" s="4">
        <v>0.3</v>
      </c>
      <c r="JO62" s="4">
        <v>0.3</v>
      </c>
      <c r="JP62" s="4">
        <v>0.3</v>
      </c>
      <c r="JQ62" s="4">
        <v>0.3</v>
      </c>
      <c r="JR62" s="4">
        <v>0.3</v>
      </c>
      <c r="JS62" s="4">
        <v>0.3</v>
      </c>
      <c r="JT62" s="4">
        <v>0.3</v>
      </c>
      <c r="JU62" s="4">
        <v>0.3</v>
      </c>
      <c r="JV62" s="4">
        <v>0.3</v>
      </c>
      <c r="JW62" s="4">
        <v>0.3</v>
      </c>
      <c r="JX62" s="4">
        <v>0.3</v>
      </c>
      <c r="JY62" s="4">
        <v>0.3</v>
      </c>
      <c r="JZ62" s="4">
        <v>0.3</v>
      </c>
      <c r="KA62" s="4">
        <v>0.3</v>
      </c>
      <c r="KB62" s="4">
        <v>0.3</v>
      </c>
      <c r="KC62" s="4">
        <v>0.3</v>
      </c>
      <c r="KD62" s="4">
        <v>0.3</v>
      </c>
      <c r="KE62" s="4">
        <v>0.3</v>
      </c>
      <c r="KF62" s="4">
        <v>0.3</v>
      </c>
      <c r="KG62" s="4">
        <v>0.3</v>
      </c>
      <c r="KH62" s="4">
        <v>0.3</v>
      </c>
      <c r="KI62" s="4">
        <v>0.3</v>
      </c>
      <c r="KJ62" s="4">
        <v>0.3</v>
      </c>
      <c r="KK62" s="4">
        <v>0.3</v>
      </c>
      <c r="KL62" s="4">
        <v>0.3</v>
      </c>
      <c r="KM62" s="4">
        <v>0.3</v>
      </c>
      <c r="KN62" s="4">
        <v>0.3</v>
      </c>
      <c r="KO62" s="4">
        <v>0.3</v>
      </c>
      <c r="KP62" s="4">
        <v>0.3</v>
      </c>
      <c r="KQ62" s="4">
        <v>0.3</v>
      </c>
      <c r="KR62" s="4">
        <v>0.3</v>
      </c>
      <c r="KS62" s="4">
        <v>0.3</v>
      </c>
      <c r="KT62" s="4">
        <v>0.3</v>
      </c>
      <c r="KU62" s="4">
        <v>0.3</v>
      </c>
      <c r="KV62" s="4">
        <v>0.3</v>
      </c>
      <c r="KW62" s="4">
        <v>0.3</v>
      </c>
      <c r="KX62" s="4">
        <v>0.3</v>
      </c>
      <c r="KY62" s="4">
        <v>0.3</v>
      </c>
      <c r="KZ62" s="4">
        <v>0.3</v>
      </c>
      <c r="LA62" s="4">
        <v>0.3</v>
      </c>
      <c r="LB62" s="4">
        <v>0.3</v>
      </c>
      <c r="LC62" s="4">
        <v>0.3</v>
      </c>
      <c r="LD62" s="4">
        <v>0.3</v>
      </c>
      <c r="LE62" s="4">
        <v>0.3</v>
      </c>
      <c r="LF62" s="4">
        <v>0.3</v>
      </c>
      <c r="LG62" s="4">
        <v>0.3</v>
      </c>
      <c r="LH62" s="4">
        <v>0.3</v>
      </c>
      <c r="LI62" s="4">
        <v>0.3</v>
      </c>
      <c r="LJ62" s="4">
        <v>0.3</v>
      </c>
      <c r="LK62" s="4">
        <v>0.3</v>
      </c>
      <c r="LL62" s="4">
        <v>0.3</v>
      </c>
      <c r="LM62" s="4">
        <v>0.3</v>
      </c>
      <c r="LN62" s="4">
        <v>0.3</v>
      </c>
      <c r="LO62" s="4">
        <v>0.3</v>
      </c>
      <c r="LP62" s="4">
        <v>0.3</v>
      </c>
      <c r="LQ62" s="4">
        <v>0.3</v>
      </c>
      <c r="LR62" s="4">
        <v>0.3</v>
      </c>
      <c r="LS62" s="4">
        <v>0.3</v>
      </c>
      <c r="LT62" s="4">
        <v>0.3</v>
      </c>
      <c r="LU62" s="4">
        <v>0.3</v>
      </c>
      <c r="LV62" s="4">
        <v>0.3</v>
      </c>
      <c r="LW62" s="4">
        <v>0.3</v>
      </c>
      <c r="LX62" s="4">
        <v>0.3</v>
      </c>
      <c r="LY62" s="4">
        <v>0.3</v>
      </c>
      <c r="LZ62" s="4">
        <v>0.3</v>
      </c>
      <c r="MA62" s="4">
        <v>0.3</v>
      </c>
      <c r="MB62" s="4">
        <v>0.3</v>
      </c>
      <c r="MC62" s="4">
        <v>0.3</v>
      </c>
      <c r="MD62" s="4">
        <v>0.3</v>
      </c>
      <c r="ME62" s="4">
        <v>0.3</v>
      </c>
      <c r="MF62" s="4">
        <v>0.3</v>
      </c>
      <c r="MG62" s="4">
        <v>0.3</v>
      </c>
      <c r="MH62" s="4">
        <v>0.3</v>
      </c>
      <c r="MI62" s="4">
        <v>0.3</v>
      </c>
      <c r="MJ62" s="4">
        <v>0.3</v>
      </c>
      <c r="MK62" s="4">
        <v>0.3</v>
      </c>
      <c r="ML62" s="4">
        <v>0.3</v>
      </c>
      <c r="MM62" s="4">
        <v>0.3</v>
      </c>
      <c r="MN62" s="4">
        <v>0.3</v>
      </c>
      <c r="MO62" s="4">
        <v>0.3</v>
      </c>
      <c r="MP62" s="4">
        <v>0.3</v>
      </c>
      <c r="MQ62" s="4">
        <v>0.3</v>
      </c>
      <c r="MR62" s="4">
        <v>0.3</v>
      </c>
      <c r="MS62" s="4">
        <v>0.3</v>
      </c>
      <c r="MT62" s="4">
        <v>0.3</v>
      </c>
      <c r="MU62" s="4">
        <v>0.3</v>
      </c>
      <c r="MV62" s="4">
        <v>0.3</v>
      </c>
      <c r="MW62" s="4">
        <v>0.3</v>
      </c>
      <c r="MX62" s="4">
        <v>0.3</v>
      </c>
      <c r="MY62" s="4">
        <v>0.3</v>
      </c>
      <c r="MZ62" s="4">
        <v>0.3</v>
      </c>
      <c r="NA62" s="4">
        <v>0.3</v>
      </c>
      <c r="NB62" s="4">
        <v>0.3</v>
      </c>
      <c r="NC62" s="4">
        <v>0.3</v>
      </c>
      <c r="ND62" s="4">
        <v>0.3</v>
      </c>
      <c r="NE62" s="4">
        <v>0.3</v>
      </c>
      <c r="NF62" s="4">
        <v>0.3</v>
      </c>
      <c r="NG62" s="4">
        <v>0.3</v>
      </c>
      <c r="NH62" s="4">
        <v>0.3</v>
      </c>
      <c r="NI62" s="4">
        <v>0.3</v>
      </c>
      <c r="NJ62" s="4">
        <v>0.3</v>
      </c>
      <c r="NK62" s="4">
        <v>0.3</v>
      </c>
      <c r="NL62" s="4">
        <v>0.3</v>
      </c>
      <c r="NM62" s="4">
        <v>0.3</v>
      </c>
      <c r="NN62" s="4">
        <v>0.3</v>
      </c>
      <c r="NO62" s="4">
        <v>0.3</v>
      </c>
      <c r="NP62" s="4">
        <v>0.3</v>
      </c>
      <c r="NQ62" s="4">
        <v>0.3</v>
      </c>
      <c r="NR62" s="4">
        <v>0.3</v>
      </c>
      <c r="NS62" s="4">
        <v>0.3</v>
      </c>
      <c r="NT62" s="4">
        <v>0.3</v>
      </c>
      <c r="NU62" s="4">
        <v>0.3</v>
      </c>
      <c r="NV62" s="4">
        <v>0.3</v>
      </c>
      <c r="NW62" s="4">
        <v>0.3</v>
      </c>
      <c r="NX62" s="4">
        <v>0.3</v>
      </c>
      <c r="NY62" s="4">
        <v>0.3</v>
      </c>
      <c r="NZ62" s="4">
        <v>0.3</v>
      </c>
      <c r="OA62" s="4">
        <v>0.3</v>
      </c>
      <c r="OB62" s="4">
        <v>0.3</v>
      </c>
      <c r="OC62" s="4">
        <v>0.3</v>
      </c>
      <c r="OD62" s="4">
        <v>0.3</v>
      </c>
      <c r="OE62" s="4">
        <v>0.3</v>
      </c>
      <c r="OF62" s="4">
        <v>0.3</v>
      </c>
      <c r="OG62" s="4">
        <v>0.3</v>
      </c>
    </row>
    <row r="63" spans="2:397" x14ac:dyDescent="0.25">
      <c r="B63" t="s">
        <v>172</v>
      </c>
      <c r="C63" s="10" t="s">
        <v>173</v>
      </c>
      <c r="D63" s="4">
        <v>0.3</v>
      </c>
      <c r="E63" s="4">
        <v>0.38</v>
      </c>
      <c r="F63" s="4">
        <v>0.3</v>
      </c>
      <c r="G63" s="4">
        <v>0.3</v>
      </c>
      <c r="H63" s="31">
        <v>0</v>
      </c>
      <c r="I63" s="31">
        <v>-0.239709181662841</v>
      </c>
      <c r="J63" s="31"/>
      <c r="K63" s="31"/>
      <c r="L63" s="31"/>
      <c r="M63" s="31"/>
      <c r="N63" s="31"/>
      <c r="O63" s="28"/>
      <c r="P63" s="28"/>
      <c r="R63" s="15"/>
      <c r="U63" s="4"/>
      <c r="V63" s="4"/>
      <c r="W63" s="4"/>
      <c r="X63" s="4"/>
      <c r="Y63" s="4"/>
      <c r="Z63" s="4"/>
      <c r="AA63" s="4"/>
      <c r="AB63" s="4"/>
      <c r="AC63" s="4"/>
      <c r="AF63" s="4">
        <f>_xll.BQL($B63,$B$24,$B$24:$C$34,"transpose=t, showdates=f, showheaders=f, showids=f","cols=366;rows=1")</f>
        <v>0.3</v>
      </c>
      <c r="AG63" s="4">
        <v>0.3</v>
      </c>
      <c r="AH63" s="4">
        <v>0.38</v>
      </c>
      <c r="AI63" s="4">
        <v>0.38</v>
      </c>
      <c r="AJ63" s="4">
        <v>0.3</v>
      </c>
      <c r="AK63" s="4">
        <v>0.3</v>
      </c>
      <c r="AL63" s="4">
        <v>0.3</v>
      </c>
      <c r="AM63" s="4">
        <v>0.38</v>
      </c>
      <c r="AN63" s="4">
        <v>0.3</v>
      </c>
      <c r="AO63" s="4">
        <v>0.3</v>
      </c>
      <c r="AP63" s="4">
        <v>0.3</v>
      </c>
      <c r="AQ63" s="4">
        <v>0.3</v>
      </c>
      <c r="AR63" s="4">
        <v>0.3</v>
      </c>
      <c r="AS63" s="4">
        <v>0.3</v>
      </c>
      <c r="AT63" s="4">
        <v>0.3</v>
      </c>
      <c r="AU63" s="4">
        <v>0.3</v>
      </c>
      <c r="AV63" s="4">
        <v>0.38</v>
      </c>
      <c r="AW63" s="4">
        <v>0.3</v>
      </c>
      <c r="AX63" s="4">
        <v>0.3</v>
      </c>
      <c r="AY63" s="4">
        <v>0.3</v>
      </c>
      <c r="AZ63" s="4">
        <v>0.3</v>
      </c>
      <c r="BA63" s="4">
        <v>0.3</v>
      </c>
      <c r="BB63" s="4">
        <v>0.3</v>
      </c>
      <c r="BC63" s="4">
        <v>0.38</v>
      </c>
      <c r="BD63" s="4">
        <v>0.3</v>
      </c>
      <c r="BE63" s="4">
        <v>0.3</v>
      </c>
      <c r="BF63" s="4">
        <v>0.3</v>
      </c>
      <c r="BG63" s="4">
        <v>0.3</v>
      </c>
      <c r="BH63" s="4">
        <v>0.3</v>
      </c>
      <c r="BI63" s="4">
        <v>0.3</v>
      </c>
      <c r="BJ63" s="4">
        <v>0.3</v>
      </c>
      <c r="BK63" s="4">
        <v>0.36</v>
      </c>
      <c r="BL63" s="4">
        <v>0.3</v>
      </c>
      <c r="BM63" s="4">
        <v>0.3</v>
      </c>
      <c r="BN63" s="4">
        <v>0.3</v>
      </c>
      <c r="BO63" s="4">
        <v>0.3</v>
      </c>
      <c r="BP63" s="4">
        <v>0.3</v>
      </c>
      <c r="BQ63" s="4">
        <v>0.3</v>
      </c>
      <c r="BR63" s="4">
        <v>0.3</v>
      </c>
      <c r="BS63" s="4">
        <v>0.3</v>
      </c>
      <c r="BT63" s="4">
        <v>0.3</v>
      </c>
      <c r="BU63" s="4">
        <v>0.3</v>
      </c>
      <c r="BV63" s="4">
        <v>0.3</v>
      </c>
      <c r="BW63" s="4">
        <v>0.3</v>
      </c>
      <c r="BX63" s="4">
        <v>0.3</v>
      </c>
      <c r="BY63" s="4">
        <v>0.3</v>
      </c>
      <c r="BZ63" s="4">
        <v>0.38</v>
      </c>
      <c r="CA63" s="4">
        <v>0.38</v>
      </c>
      <c r="CB63" s="4">
        <v>0.38</v>
      </c>
      <c r="CC63" s="4">
        <v>0.3</v>
      </c>
      <c r="CD63" s="4">
        <v>0.3</v>
      </c>
      <c r="CE63" s="4">
        <v>0.3</v>
      </c>
      <c r="CF63" s="4">
        <v>0.3</v>
      </c>
      <c r="CG63" s="4">
        <v>0.3</v>
      </c>
      <c r="CH63" s="4">
        <v>0.3</v>
      </c>
      <c r="CI63" s="4">
        <v>0.3</v>
      </c>
      <c r="CJ63" s="4">
        <v>0.3</v>
      </c>
      <c r="CK63" s="4">
        <v>0.3</v>
      </c>
      <c r="CL63" s="4">
        <v>0.3</v>
      </c>
      <c r="CM63" s="4">
        <v>0.3</v>
      </c>
      <c r="CN63" s="4">
        <v>0.3</v>
      </c>
      <c r="CO63" s="4">
        <v>0.3</v>
      </c>
      <c r="CP63" s="4">
        <v>0.3</v>
      </c>
      <c r="CQ63" s="4">
        <v>0.3</v>
      </c>
      <c r="CR63" s="4">
        <v>0.3</v>
      </c>
      <c r="CS63" s="4">
        <v>0.3</v>
      </c>
      <c r="CT63" s="4">
        <v>0.3</v>
      </c>
      <c r="CU63" s="4">
        <v>0.3</v>
      </c>
      <c r="CV63" s="4">
        <v>0.3</v>
      </c>
      <c r="CW63" s="4">
        <v>0.3</v>
      </c>
      <c r="CX63" s="4">
        <v>0.3</v>
      </c>
      <c r="CY63" s="4">
        <v>0.3</v>
      </c>
      <c r="CZ63" s="4">
        <v>0.3</v>
      </c>
      <c r="DA63" s="4">
        <v>0.3</v>
      </c>
      <c r="DB63" s="4">
        <v>0.3</v>
      </c>
      <c r="DC63" s="4">
        <v>0.3</v>
      </c>
      <c r="DD63" s="4">
        <v>0.3</v>
      </c>
      <c r="DE63" s="4">
        <v>0.3</v>
      </c>
      <c r="DF63" s="4">
        <v>0.3</v>
      </c>
      <c r="DG63" s="4">
        <v>0.3</v>
      </c>
      <c r="DH63" s="4">
        <v>0.3</v>
      </c>
      <c r="DI63" s="4">
        <v>0.3</v>
      </c>
      <c r="DJ63" s="4">
        <v>0.3</v>
      </c>
      <c r="DK63" s="4">
        <v>0.3</v>
      </c>
      <c r="DL63" s="4">
        <v>0.3</v>
      </c>
      <c r="DM63" s="4">
        <v>0.3</v>
      </c>
      <c r="DN63" s="4">
        <v>0.3</v>
      </c>
      <c r="DO63" s="4">
        <v>0.3</v>
      </c>
      <c r="DP63" s="4">
        <v>0.3</v>
      </c>
      <c r="DQ63" s="4">
        <v>0.3</v>
      </c>
      <c r="DR63" s="4">
        <v>0.3</v>
      </c>
      <c r="DS63" s="4">
        <v>0.3</v>
      </c>
      <c r="DT63" s="4">
        <v>0.3</v>
      </c>
      <c r="DU63" s="4">
        <v>0.3</v>
      </c>
      <c r="DV63" s="4">
        <v>0.3</v>
      </c>
      <c r="DW63" s="4">
        <v>0.3</v>
      </c>
      <c r="DX63" s="4">
        <v>0.3</v>
      </c>
      <c r="DY63" s="4">
        <v>0.3</v>
      </c>
      <c r="DZ63" s="4">
        <v>0.3</v>
      </c>
      <c r="EA63" s="4">
        <v>0.3</v>
      </c>
      <c r="EB63" s="4">
        <v>0.3</v>
      </c>
      <c r="EC63" s="4">
        <v>0.3</v>
      </c>
      <c r="ED63" s="4">
        <v>0.3</v>
      </c>
      <c r="EE63" s="4">
        <v>0.3</v>
      </c>
      <c r="EF63" s="4">
        <v>0.3</v>
      </c>
      <c r="EG63" s="4">
        <v>0.3</v>
      </c>
      <c r="EH63" s="4">
        <v>0.3</v>
      </c>
      <c r="EI63" s="4">
        <v>0.3</v>
      </c>
      <c r="EJ63" s="4">
        <v>0.3</v>
      </c>
      <c r="EK63" s="4">
        <v>0.3</v>
      </c>
      <c r="EL63" s="4">
        <v>0.3</v>
      </c>
      <c r="EM63" s="4">
        <v>0.3</v>
      </c>
      <c r="EN63" s="4">
        <v>0.3</v>
      </c>
      <c r="EO63" s="4">
        <v>0.3</v>
      </c>
      <c r="EP63" s="4">
        <v>0.3</v>
      </c>
      <c r="EQ63" s="4">
        <v>0.3</v>
      </c>
      <c r="ER63" s="4">
        <v>0.3</v>
      </c>
      <c r="ES63" s="4">
        <v>0.3</v>
      </c>
      <c r="ET63" s="4">
        <v>0.3</v>
      </c>
      <c r="EU63" s="4">
        <v>0.3</v>
      </c>
      <c r="EV63" s="4">
        <v>0.3</v>
      </c>
      <c r="EW63" s="4">
        <v>0.3</v>
      </c>
      <c r="EX63" s="4">
        <v>0.3</v>
      </c>
      <c r="EY63" s="4">
        <v>0.3</v>
      </c>
      <c r="EZ63" s="4">
        <v>0.3</v>
      </c>
      <c r="FA63" s="4">
        <v>0.3</v>
      </c>
      <c r="FB63" s="4">
        <v>0.3</v>
      </c>
      <c r="FC63" s="4">
        <v>0.3</v>
      </c>
      <c r="FD63" s="4">
        <v>0.3</v>
      </c>
      <c r="FE63" s="4">
        <v>0.3</v>
      </c>
      <c r="FF63" s="4">
        <v>0.3</v>
      </c>
      <c r="FG63" s="4">
        <v>0.3</v>
      </c>
      <c r="FH63" s="4">
        <v>0.3</v>
      </c>
      <c r="FI63" s="4">
        <v>0.38</v>
      </c>
      <c r="FJ63" s="4">
        <v>0.38</v>
      </c>
      <c r="FK63" s="4">
        <v>0.3</v>
      </c>
      <c r="FL63" s="4">
        <v>0.3</v>
      </c>
      <c r="FM63" s="4">
        <v>0.3</v>
      </c>
      <c r="FN63" s="4">
        <v>0.3</v>
      </c>
      <c r="FO63" s="4">
        <v>0.3</v>
      </c>
      <c r="FP63" s="4">
        <v>0.3</v>
      </c>
      <c r="FQ63" s="4">
        <v>0.3</v>
      </c>
      <c r="FR63" s="4">
        <v>0.3</v>
      </c>
      <c r="FS63" s="4">
        <v>0.3</v>
      </c>
      <c r="FT63" s="4">
        <v>0.38</v>
      </c>
      <c r="FU63" s="4">
        <v>0.38</v>
      </c>
      <c r="FV63" s="4">
        <v>0.38</v>
      </c>
      <c r="FW63" s="4">
        <v>0.38</v>
      </c>
      <c r="FX63" s="4">
        <v>0.3</v>
      </c>
      <c r="FY63" s="4">
        <v>0.38</v>
      </c>
      <c r="FZ63" s="4">
        <v>0.38</v>
      </c>
      <c r="GA63" s="4">
        <v>0.38</v>
      </c>
      <c r="GB63" s="4">
        <v>0.38</v>
      </c>
      <c r="GC63" s="4">
        <v>0.38</v>
      </c>
      <c r="GD63" s="4">
        <v>0.3</v>
      </c>
      <c r="GE63" s="4">
        <v>0.3</v>
      </c>
      <c r="GF63" s="4">
        <v>0.3</v>
      </c>
      <c r="GG63" s="4">
        <v>0.3</v>
      </c>
      <c r="GH63" s="4">
        <v>0.3</v>
      </c>
      <c r="GI63" s="4">
        <v>0.3</v>
      </c>
      <c r="GJ63" s="4">
        <v>0.3</v>
      </c>
      <c r="GK63" s="4">
        <v>0.3</v>
      </c>
      <c r="GL63" s="4">
        <v>0.3</v>
      </c>
      <c r="GM63" s="4">
        <v>0.3</v>
      </c>
      <c r="GN63" s="4">
        <v>0.3</v>
      </c>
      <c r="GO63" s="4">
        <v>0.3</v>
      </c>
      <c r="GP63" s="4">
        <v>0.3</v>
      </c>
      <c r="GQ63" s="4">
        <v>0.3</v>
      </c>
      <c r="GR63" s="4">
        <v>0.3</v>
      </c>
      <c r="GS63" s="4">
        <v>0.3</v>
      </c>
      <c r="GT63" s="4">
        <v>0.3</v>
      </c>
      <c r="GU63" s="4">
        <v>0.3</v>
      </c>
      <c r="GV63" s="4">
        <v>0.3</v>
      </c>
      <c r="GW63" s="4">
        <v>0.3</v>
      </c>
      <c r="GX63" s="4">
        <v>0.3</v>
      </c>
      <c r="GY63" s="4">
        <v>0.3</v>
      </c>
      <c r="GZ63" s="4">
        <v>0.3</v>
      </c>
      <c r="HA63" s="4">
        <v>0.3</v>
      </c>
      <c r="HB63" s="4">
        <v>0.3</v>
      </c>
      <c r="HC63" s="4">
        <v>0.3</v>
      </c>
      <c r="HD63" s="4">
        <v>0.3</v>
      </c>
      <c r="HE63" s="4">
        <v>0.3</v>
      </c>
      <c r="HF63" s="4">
        <v>0.3</v>
      </c>
      <c r="HG63" s="4">
        <v>0.3</v>
      </c>
      <c r="HH63" s="4">
        <v>0.3</v>
      </c>
      <c r="HI63" s="4">
        <v>0.3</v>
      </c>
      <c r="HJ63" s="4">
        <v>0.3</v>
      </c>
      <c r="HK63" s="4">
        <v>0.3</v>
      </c>
      <c r="HL63" s="4">
        <v>0.3</v>
      </c>
      <c r="HM63" s="4">
        <v>0.3</v>
      </c>
      <c r="HN63" s="4">
        <v>0.3</v>
      </c>
      <c r="HO63" s="4">
        <v>0.3</v>
      </c>
      <c r="HP63" s="4">
        <v>0.3</v>
      </c>
      <c r="HQ63" s="4">
        <v>0.3</v>
      </c>
      <c r="HR63" s="4">
        <v>0.3</v>
      </c>
      <c r="HS63" s="4">
        <v>0.3</v>
      </c>
      <c r="HT63" s="4">
        <v>0.3</v>
      </c>
      <c r="HU63" s="4">
        <v>0.3</v>
      </c>
      <c r="HV63" s="4">
        <v>0.3</v>
      </c>
      <c r="HW63" s="4">
        <v>0.3</v>
      </c>
      <c r="HX63" s="4">
        <v>0.3</v>
      </c>
      <c r="HY63" s="4">
        <v>0.3</v>
      </c>
      <c r="HZ63" s="4">
        <v>0.3</v>
      </c>
      <c r="IA63" s="4">
        <v>0.3</v>
      </c>
      <c r="IB63" s="4">
        <v>0.3</v>
      </c>
      <c r="IC63" s="4">
        <v>0.3</v>
      </c>
      <c r="ID63" s="4">
        <v>0.3</v>
      </c>
      <c r="IE63" s="4">
        <v>0.3</v>
      </c>
      <c r="IF63" s="4">
        <v>0.3</v>
      </c>
      <c r="IG63" s="4">
        <v>0.3</v>
      </c>
      <c r="IH63" s="4">
        <v>0.3</v>
      </c>
      <c r="II63" s="4">
        <v>0.3</v>
      </c>
      <c r="IJ63" s="4">
        <v>0.3</v>
      </c>
      <c r="IK63" s="4">
        <v>0.3</v>
      </c>
      <c r="IL63" s="4">
        <v>0.3</v>
      </c>
      <c r="IM63" s="4">
        <v>0.3</v>
      </c>
      <c r="IN63" s="4">
        <v>0.3</v>
      </c>
      <c r="IO63" s="4">
        <v>0.3</v>
      </c>
      <c r="IP63" s="4">
        <v>0.3</v>
      </c>
      <c r="IQ63" s="4">
        <v>0.3</v>
      </c>
      <c r="IR63" s="4">
        <v>0.3</v>
      </c>
      <c r="IS63" s="4">
        <v>0.3</v>
      </c>
      <c r="IT63" s="4">
        <v>0.3</v>
      </c>
      <c r="IU63" s="4">
        <v>0.3</v>
      </c>
      <c r="IV63" s="4">
        <v>0.3</v>
      </c>
      <c r="IW63" s="4">
        <v>0.3</v>
      </c>
      <c r="IX63" s="4">
        <v>0.3</v>
      </c>
      <c r="IY63" s="4">
        <v>0.3</v>
      </c>
      <c r="IZ63" s="4">
        <v>0.3</v>
      </c>
      <c r="JA63" s="4">
        <v>0.3</v>
      </c>
      <c r="JB63" s="4">
        <v>0.3</v>
      </c>
      <c r="JC63" s="4">
        <v>0.3</v>
      </c>
      <c r="JD63" s="4">
        <v>0.3</v>
      </c>
      <c r="JE63" s="4">
        <v>0.3</v>
      </c>
      <c r="JF63" s="4">
        <v>0.3</v>
      </c>
      <c r="JG63" s="4">
        <v>0.3</v>
      </c>
      <c r="JH63" s="4">
        <v>0.3</v>
      </c>
      <c r="JI63" s="4">
        <v>0.3</v>
      </c>
      <c r="JJ63" s="4">
        <v>0.3</v>
      </c>
      <c r="JK63" s="4">
        <v>0.3</v>
      </c>
      <c r="JL63" s="4">
        <v>0.3</v>
      </c>
      <c r="JM63" s="4">
        <v>0.3</v>
      </c>
      <c r="JN63" s="4">
        <v>0.3</v>
      </c>
      <c r="JO63" s="4">
        <v>0.3</v>
      </c>
      <c r="JP63" s="4">
        <v>0.3</v>
      </c>
      <c r="JQ63" s="4">
        <v>0.3</v>
      </c>
      <c r="JR63" s="4">
        <v>0.3</v>
      </c>
      <c r="JS63" s="4">
        <v>0.3</v>
      </c>
      <c r="JT63" s="4">
        <v>0.3</v>
      </c>
      <c r="JU63" s="4">
        <v>0.3</v>
      </c>
      <c r="JV63" s="4">
        <v>0.3</v>
      </c>
      <c r="JW63" s="4">
        <v>0.3</v>
      </c>
      <c r="JX63" s="4">
        <v>0.3</v>
      </c>
      <c r="JY63" s="4">
        <v>0.3</v>
      </c>
      <c r="JZ63" s="4">
        <v>0.3</v>
      </c>
      <c r="KA63" s="4">
        <v>0.3</v>
      </c>
      <c r="KB63" s="4">
        <v>0.3</v>
      </c>
      <c r="KC63" s="4">
        <v>0.3</v>
      </c>
      <c r="KD63" s="4">
        <v>0.3</v>
      </c>
      <c r="KE63" s="4">
        <v>0.3</v>
      </c>
      <c r="KF63" s="4">
        <v>0.3</v>
      </c>
      <c r="KG63" s="4">
        <v>0.3</v>
      </c>
      <c r="KH63" s="4">
        <v>0.3</v>
      </c>
      <c r="KI63" s="4">
        <v>0.3</v>
      </c>
      <c r="KJ63" s="4">
        <v>0.3</v>
      </c>
      <c r="KK63" s="4">
        <v>0.3</v>
      </c>
      <c r="KL63" s="4">
        <v>0.3</v>
      </c>
      <c r="KM63" s="4">
        <v>0.3</v>
      </c>
      <c r="KN63" s="4">
        <v>0.3</v>
      </c>
      <c r="KO63" s="4">
        <v>0.3</v>
      </c>
      <c r="KP63" s="4">
        <v>0.3</v>
      </c>
      <c r="KQ63" s="4">
        <v>0.3</v>
      </c>
      <c r="KR63" s="4">
        <v>0.3</v>
      </c>
      <c r="KS63" s="4">
        <v>0.3</v>
      </c>
      <c r="KT63" s="4">
        <v>0.3</v>
      </c>
      <c r="KU63" s="4">
        <v>0.3</v>
      </c>
      <c r="KV63" s="4">
        <v>0.3</v>
      </c>
      <c r="KW63" s="4">
        <v>0.3</v>
      </c>
      <c r="KX63" s="4">
        <v>0.3</v>
      </c>
      <c r="KY63" s="4">
        <v>0.3</v>
      </c>
      <c r="KZ63" s="4">
        <v>0.3</v>
      </c>
      <c r="LA63" s="4">
        <v>0.3</v>
      </c>
      <c r="LB63" s="4">
        <v>0.3</v>
      </c>
      <c r="LC63" s="4">
        <v>0.3</v>
      </c>
      <c r="LD63" s="4">
        <v>0.3</v>
      </c>
      <c r="LE63" s="4">
        <v>0.3</v>
      </c>
      <c r="LF63" s="4">
        <v>0.3</v>
      </c>
      <c r="LG63" s="4">
        <v>0.3</v>
      </c>
      <c r="LH63" s="4">
        <v>0.3</v>
      </c>
      <c r="LI63" s="4">
        <v>0.3</v>
      </c>
      <c r="LJ63" s="4">
        <v>0.3</v>
      </c>
      <c r="LK63" s="4">
        <v>0.3</v>
      </c>
      <c r="LL63" s="4">
        <v>0.3</v>
      </c>
      <c r="LM63" s="4">
        <v>0.3</v>
      </c>
      <c r="LN63" s="4">
        <v>0.3</v>
      </c>
      <c r="LO63" s="4">
        <v>0.3</v>
      </c>
      <c r="LP63" s="4">
        <v>0.3</v>
      </c>
      <c r="LQ63" s="4">
        <v>0.3</v>
      </c>
      <c r="LR63" s="4">
        <v>0.3</v>
      </c>
      <c r="LS63" s="4">
        <v>0.3</v>
      </c>
      <c r="LT63" s="4">
        <v>0.3</v>
      </c>
      <c r="LU63" s="4">
        <v>0.3</v>
      </c>
      <c r="LV63" s="4">
        <v>0.3</v>
      </c>
      <c r="LW63" s="4">
        <v>0.3</v>
      </c>
      <c r="LX63" s="4">
        <v>0.3</v>
      </c>
      <c r="LY63" s="4">
        <v>0.3</v>
      </c>
      <c r="LZ63" s="4">
        <v>0.3</v>
      </c>
      <c r="MA63" s="4">
        <v>0.3</v>
      </c>
      <c r="MB63" s="4">
        <v>0.3</v>
      </c>
      <c r="MC63" s="4">
        <v>0.3</v>
      </c>
      <c r="MD63" s="4">
        <v>0.3</v>
      </c>
      <c r="ME63" s="4">
        <v>0.3</v>
      </c>
      <c r="MF63" s="4">
        <v>0.3</v>
      </c>
      <c r="MG63" s="4">
        <v>0.3</v>
      </c>
      <c r="MH63" s="4">
        <v>0.3</v>
      </c>
      <c r="MI63" s="4">
        <v>0.3</v>
      </c>
      <c r="MJ63" s="4">
        <v>0.3</v>
      </c>
      <c r="MK63" s="4">
        <v>0.3</v>
      </c>
      <c r="ML63" s="4">
        <v>0.3</v>
      </c>
      <c r="MM63" s="4">
        <v>0.3</v>
      </c>
      <c r="MN63" s="4">
        <v>0.3</v>
      </c>
      <c r="MO63" s="4">
        <v>0.3</v>
      </c>
      <c r="MP63" s="4">
        <v>0.3</v>
      </c>
      <c r="MQ63" s="4">
        <v>0.3</v>
      </c>
      <c r="MR63" s="4">
        <v>0.3</v>
      </c>
      <c r="MS63" s="4">
        <v>0.3</v>
      </c>
      <c r="MT63" s="4">
        <v>0.3</v>
      </c>
      <c r="MU63" s="4">
        <v>0.3</v>
      </c>
      <c r="MV63" s="4">
        <v>0.3</v>
      </c>
      <c r="MW63" s="4">
        <v>0.3</v>
      </c>
      <c r="MX63" s="4">
        <v>0.3</v>
      </c>
      <c r="MY63" s="4">
        <v>0.3</v>
      </c>
      <c r="MZ63" s="4">
        <v>0.3</v>
      </c>
      <c r="NA63" s="4">
        <v>0.3</v>
      </c>
      <c r="NB63" s="4">
        <v>0.3</v>
      </c>
      <c r="NC63" s="4">
        <v>0.3</v>
      </c>
      <c r="ND63" s="4">
        <v>0.3</v>
      </c>
      <c r="NE63" s="4">
        <v>0.3</v>
      </c>
      <c r="NF63" s="4">
        <v>0.3</v>
      </c>
      <c r="NG63" s="4">
        <v>0.3</v>
      </c>
      <c r="NH63" s="4">
        <v>0.3</v>
      </c>
      <c r="NI63" s="4">
        <v>0.3</v>
      </c>
      <c r="NJ63" s="4">
        <v>0.3</v>
      </c>
      <c r="NK63" s="4">
        <v>0.3</v>
      </c>
      <c r="NL63" s="4">
        <v>0.3</v>
      </c>
      <c r="NM63" s="4">
        <v>0.3</v>
      </c>
      <c r="NN63" s="4">
        <v>0.3</v>
      </c>
      <c r="NO63" s="4">
        <v>0.3</v>
      </c>
      <c r="NP63" s="4">
        <v>0.3</v>
      </c>
      <c r="NQ63" s="4">
        <v>0.3</v>
      </c>
      <c r="NR63" s="4">
        <v>0.3</v>
      </c>
      <c r="NS63" s="4">
        <v>0.3</v>
      </c>
      <c r="NT63" s="4">
        <v>0.3</v>
      </c>
      <c r="NU63" s="4">
        <v>0.3</v>
      </c>
      <c r="NV63" s="4">
        <v>0.3</v>
      </c>
      <c r="NW63" s="4">
        <v>0.3</v>
      </c>
      <c r="NX63" s="4">
        <v>0.3</v>
      </c>
      <c r="NY63" s="4">
        <v>0.3</v>
      </c>
      <c r="NZ63" s="4">
        <v>0.3</v>
      </c>
      <c r="OA63" s="4">
        <v>0.3</v>
      </c>
      <c r="OB63" s="4">
        <v>0.3</v>
      </c>
      <c r="OC63" s="4">
        <v>0.3</v>
      </c>
      <c r="OD63" s="4">
        <v>0.3</v>
      </c>
      <c r="OE63" s="4">
        <v>0.3</v>
      </c>
      <c r="OF63" s="4">
        <v>0.3</v>
      </c>
      <c r="OG63" s="4">
        <v>0.3</v>
      </c>
    </row>
    <row r="64" spans="2:397" x14ac:dyDescent="0.25">
      <c r="B64" t="s">
        <v>174</v>
      </c>
      <c r="C64" s="10" t="s">
        <v>175</v>
      </c>
      <c r="D64" s="4">
        <v>0.3</v>
      </c>
      <c r="E64" s="4">
        <v>1.34</v>
      </c>
      <c r="F64" s="4">
        <v>0.3</v>
      </c>
      <c r="G64" s="4">
        <v>0.3</v>
      </c>
      <c r="H64" s="31">
        <v>0</v>
      </c>
      <c r="I64" s="31">
        <v>-7.3659318978367486E-2</v>
      </c>
      <c r="J64" s="31"/>
      <c r="K64" s="31"/>
      <c r="L64" s="31"/>
      <c r="M64" s="31"/>
      <c r="N64" s="31"/>
      <c r="O64" s="28"/>
      <c r="P64" s="28"/>
      <c r="Q64" s="5"/>
      <c r="R64" s="15"/>
      <c r="S64" s="5"/>
      <c r="T64" s="5"/>
      <c r="U64" s="4"/>
      <c r="V64" s="4"/>
      <c r="W64" s="4"/>
      <c r="X64" s="4"/>
      <c r="Y64" s="4"/>
      <c r="Z64" s="4"/>
      <c r="AA64" s="4"/>
      <c r="AB64" s="4"/>
      <c r="AC64" s="4"/>
      <c r="AF64" s="4">
        <f>_xll.BQL($B64,$B$24,$B$24:$C$34,"transpose=t, showdates=f, showheaders=f, showids=f","cols=366;rows=1")</f>
        <v>0.3</v>
      </c>
      <c r="AG64" s="4">
        <v>0.3</v>
      </c>
      <c r="AH64" s="4">
        <v>0.3</v>
      </c>
      <c r="AI64" s="4">
        <v>0.3</v>
      </c>
      <c r="AJ64" s="4">
        <v>0.3</v>
      </c>
      <c r="AK64" s="4">
        <v>0.3</v>
      </c>
      <c r="AL64" s="4">
        <v>0.3</v>
      </c>
      <c r="AM64" s="4">
        <v>0.3</v>
      </c>
      <c r="AN64" s="4">
        <v>0.3</v>
      </c>
      <c r="AO64" s="4">
        <v>0.3</v>
      </c>
      <c r="AP64" s="4">
        <v>0.3</v>
      </c>
      <c r="AQ64" s="4">
        <v>0.3</v>
      </c>
      <c r="AR64" s="4">
        <v>0.3</v>
      </c>
      <c r="AS64" s="4">
        <v>0.3</v>
      </c>
      <c r="AT64" s="4">
        <v>0.3</v>
      </c>
      <c r="AU64" s="4">
        <v>0.3</v>
      </c>
      <c r="AV64" s="4">
        <v>0.3</v>
      </c>
      <c r="AW64" s="4">
        <v>0.3</v>
      </c>
      <c r="AX64" s="4">
        <v>0.3</v>
      </c>
      <c r="AY64" s="4">
        <v>0.3</v>
      </c>
      <c r="AZ64" s="4">
        <v>0.3</v>
      </c>
      <c r="BA64" s="4">
        <v>0.3</v>
      </c>
      <c r="BB64" s="4">
        <v>0.3</v>
      </c>
      <c r="BC64" s="4">
        <v>0.3</v>
      </c>
      <c r="BD64" s="4">
        <v>0.3</v>
      </c>
      <c r="BE64" s="4">
        <v>0.3</v>
      </c>
      <c r="BF64" s="4">
        <v>0.3</v>
      </c>
      <c r="BG64" s="4">
        <v>0.3</v>
      </c>
      <c r="BH64" s="4">
        <v>0.3</v>
      </c>
      <c r="BI64" s="4">
        <v>0.3</v>
      </c>
      <c r="BJ64" s="4">
        <v>0.3</v>
      </c>
      <c r="BK64" s="4">
        <v>0.3</v>
      </c>
      <c r="BL64" s="4">
        <v>0.3</v>
      </c>
      <c r="BM64" s="4">
        <v>0.3</v>
      </c>
      <c r="BN64" s="4">
        <v>0.3</v>
      </c>
      <c r="BO64" s="4">
        <v>0.3</v>
      </c>
      <c r="BP64" s="4">
        <v>0.3</v>
      </c>
      <c r="BQ64" s="4">
        <v>0.3</v>
      </c>
      <c r="BR64" s="4">
        <v>0.3</v>
      </c>
      <c r="BS64" s="4">
        <v>0.3</v>
      </c>
      <c r="BT64" s="4">
        <v>0.3</v>
      </c>
      <c r="BU64" s="4">
        <v>0.3</v>
      </c>
      <c r="BV64" s="4">
        <v>0.3</v>
      </c>
      <c r="BW64" s="4">
        <v>0.3</v>
      </c>
      <c r="BX64" s="4">
        <v>0.3</v>
      </c>
      <c r="BY64" s="4">
        <v>0.3</v>
      </c>
      <c r="BZ64" s="4">
        <v>0.3</v>
      </c>
      <c r="CA64" s="4">
        <v>0.3</v>
      </c>
      <c r="CB64" s="4">
        <v>0.3</v>
      </c>
      <c r="CC64" s="4">
        <v>0.3</v>
      </c>
      <c r="CD64" s="4">
        <v>0.3</v>
      </c>
      <c r="CE64" s="4">
        <v>0.3</v>
      </c>
      <c r="CF64" s="4">
        <v>0.3</v>
      </c>
      <c r="CG64" s="4">
        <v>0.3</v>
      </c>
      <c r="CH64" s="4">
        <v>0.3</v>
      </c>
      <c r="CI64" s="4">
        <v>0.3</v>
      </c>
      <c r="CJ64" s="4">
        <v>0.3</v>
      </c>
      <c r="CK64" s="4">
        <v>0.3</v>
      </c>
      <c r="CL64" s="4">
        <v>0.3</v>
      </c>
      <c r="CM64" s="4">
        <v>0.3</v>
      </c>
      <c r="CN64" s="4">
        <v>0.3</v>
      </c>
      <c r="CO64" s="4">
        <v>0.3</v>
      </c>
      <c r="CP64" s="4">
        <v>0.3</v>
      </c>
      <c r="CQ64" s="4">
        <v>0.35</v>
      </c>
      <c r="CR64" s="4">
        <v>0.3</v>
      </c>
      <c r="CS64" s="4">
        <v>0.3</v>
      </c>
      <c r="CT64" s="4">
        <v>0.3</v>
      </c>
      <c r="CU64" s="4">
        <v>0.35</v>
      </c>
      <c r="CV64" s="4">
        <v>0.35</v>
      </c>
      <c r="CW64" s="4">
        <v>0.35</v>
      </c>
      <c r="CX64" s="4">
        <v>1.34</v>
      </c>
      <c r="CY64" s="4">
        <v>0.3</v>
      </c>
      <c r="CZ64" s="4">
        <v>0.3</v>
      </c>
      <c r="DA64" s="4">
        <v>0.3</v>
      </c>
      <c r="DB64" s="4">
        <v>0.3</v>
      </c>
      <c r="DC64" s="4">
        <v>0.3</v>
      </c>
      <c r="DD64" s="4">
        <v>0.3</v>
      </c>
      <c r="DE64" s="4">
        <v>0.3</v>
      </c>
      <c r="DF64" s="4">
        <v>0.3</v>
      </c>
      <c r="DG64" s="4">
        <v>0.3</v>
      </c>
      <c r="DH64" s="4">
        <v>0.3</v>
      </c>
      <c r="DI64" s="4">
        <v>0.3</v>
      </c>
      <c r="DJ64" s="4">
        <v>0.3</v>
      </c>
      <c r="DK64" s="4">
        <v>0.3</v>
      </c>
      <c r="DL64" s="4">
        <v>0.36</v>
      </c>
      <c r="DM64" s="4">
        <v>0.3</v>
      </c>
      <c r="DN64" s="4">
        <v>0.3</v>
      </c>
      <c r="DO64" s="4">
        <v>0.3</v>
      </c>
      <c r="DP64" s="4">
        <v>0.36</v>
      </c>
      <c r="DQ64" s="4">
        <v>0.36</v>
      </c>
      <c r="DR64" s="4">
        <v>0.36</v>
      </c>
      <c r="DS64" s="4">
        <v>0.3</v>
      </c>
      <c r="DT64" s="4">
        <v>0.3</v>
      </c>
      <c r="DU64" s="4">
        <v>0.3</v>
      </c>
      <c r="DV64" s="4">
        <v>0.3</v>
      </c>
      <c r="DW64" s="4">
        <v>0.3</v>
      </c>
      <c r="DX64" s="4">
        <v>0.3</v>
      </c>
      <c r="DY64" s="4">
        <v>0.3</v>
      </c>
      <c r="DZ64" s="4">
        <v>0.3</v>
      </c>
      <c r="EA64" s="4">
        <v>0.3</v>
      </c>
      <c r="EB64" s="4">
        <v>0.3</v>
      </c>
      <c r="EC64" s="4">
        <v>0.3</v>
      </c>
      <c r="ED64" s="4">
        <v>0.3</v>
      </c>
      <c r="EE64" s="4">
        <v>0.3</v>
      </c>
      <c r="EF64" s="4">
        <v>0.3</v>
      </c>
      <c r="EG64" s="4">
        <v>0.3</v>
      </c>
      <c r="EH64" s="4">
        <v>0.3</v>
      </c>
      <c r="EI64" s="4">
        <v>0.3</v>
      </c>
      <c r="EJ64" s="4">
        <v>0.3</v>
      </c>
      <c r="EK64" s="4">
        <v>0.3</v>
      </c>
      <c r="EL64" s="4">
        <v>0.3</v>
      </c>
      <c r="EM64" s="4">
        <v>0.3</v>
      </c>
      <c r="EN64" s="4">
        <v>0.3</v>
      </c>
      <c r="EO64" s="4">
        <v>0.3</v>
      </c>
      <c r="EP64" s="4">
        <v>0.3</v>
      </c>
      <c r="EQ64" s="4">
        <v>0.3</v>
      </c>
      <c r="ER64" s="4">
        <v>0.3</v>
      </c>
      <c r="ES64" s="4">
        <v>0.3</v>
      </c>
      <c r="ET64" s="4">
        <v>0.3</v>
      </c>
      <c r="EU64" s="4">
        <v>0.3</v>
      </c>
      <c r="EV64" s="4">
        <v>0.3</v>
      </c>
      <c r="EW64" s="4">
        <v>0.3</v>
      </c>
      <c r="EX64" s="4">
        <v>0.3</v>
      </c>
      <c r="EY64" s="4">
        <v>0.3</v>
      </c>
      <c r="EZ64" s="4">
        <v>0.3</v>
      </c>
      <c r="FA64" s="4">
        <v>0.3</v>
      </c>
      <c r="FB64" s="4">
        <v>0.3</v>
      </c>
      <c r="FC64" s="4">
        <v>0.3</v>
      </c>
      <c r="FD64" s="4">
        <v>0.3</v>
      </c>
      <c r="FE64" s="4">
        <v>0.3</v>
      </c>
      <c r="FF64" s="4">
        <v>0.3</v>
      </c>
      <c r="FG64" s="4">
        <v>0.3</v>
      </c>
      <c r="FH64" s="4">
        <v>0.3</v>
      </c>
      <c r="FI64" s="4">
        <v>0.3</v>
      </c>
      <c r="FJ64" s="4">
        <v>0.3</v>
      </c>
      <c r="FK64" s="4">
        <v>0.3</v>
      </c>
      <c r="FL64" s="4">
        <v>0.3</v>
      </c>
      <c r="FM64" s="4">
        <v>0.3</v>
      </c>
      <c r="FN64" s="4">
        <v>0.3</v>
      </c>
      <c r="FO64" s="4">
        <v>0.3</v>
      </c>
      <c r="FP64" s="4">
        <v>0.3</v>
      </c>
      <c r="FQ64" s="4">
        <v>0.3</v>
      </c>
      <c r="FR64" s="4">
        <v>0.3</v>
      </c>
      <c r="FS64" s="4">
        <v>0.3</v>
      </c>
      <c r="FT64" s="4">
        <v>0.3</v>
      </c>
      <c r="FU64" s="4">
        <v>0.3</v>
      </c>
      <c r="FV64" s="4">
        <v>0.3</v>
      </c>
      <c r="FW64" s="4">
        <v>0.3</v>
      </c>
      <c r="FX64" s="4">
        <v>0.3</v>
      </c>
      <c r="FY64" s="4">
        <v>0.3</v>
      </c>
      <c r="FZ64" s="4">
        <v>0.3</v>
      </c>
      <c r="GA64" s="4">
        <v>0.3</v>
      </c>
      <c r="GB64" s="4">
        <v>0.3</v>
      </c>
      <c r="GC64" s="4">
        <v>0.3</v>
      </c>
      <c r="GD64" s="4">
        <v>0.3</v>
      </c>
      <c r="GE64" s="4">
        <v>0.3</v>
      </c>
      <c r="GF64" s="4">
        <v>0.3</v>
      </c>
      <c r="GG64" s="4">
        <v>0.3</v>
      </c>
      <c r="GH64" s="4">
        <v>0.3</v>
      </c>
      <c r="GI64" s="4">
        <v>0.3</v>
      </c>
      <c r="GJ64" s="4">
        <v>0.3</v>
      </c>
      <c r="GK64" s="4">
        <v>0.3</v>
      </c>
      <c r="GL64" s="4">
        <v>0.3</v>
      </c>
      <c r="GM64" s="4">
        <v>0.3</v>
      </c>
      <c r="GN64" s="4">
        <v>0.3</v>
      </c>
      <c r="GO64" s="4">
        <v>0.3</v>
      </c>
      <c r="GP64" s="4">
        <v>0.3</v>
      </c>
      <c r="GQ64" s="4">
        <v>0.3</v>
      </c>
      <c r="GR64" s="4">
        <v>0.3</v>
      </c>
      <c r="GS64" s="4">
        <v>0.3</v>
      </c>
      <c r="GT64" s="4">
        <v>0.3</v>
      </c>
      <c r="GU64" s="4">
        <v>0.3</v>
      </c>
      <c r="GV64" s="4">
        <v>0.3</v>
      </c>
      <c r="GW64" s="4">
        <v>0.3</v>
      </c>
      <c r="GX64" s="4">
        <v>0.3</v>
      </c>
      <c r="GY64" s="4">
        <v>0.3</v>
      </c>
      <c r="GZ64" s="4">
        <v>0.3</v>
      </c>
      <c r="HA64" s="4">
        <v>0.3</v>
      </c>
      <c r="HB64" s="4">
        <v>0.3</v>
      </c>
      <c r="HC64" s="4">
        <v>0.3</v>
      </c>
      <c r="HD64" s="4">
        <v>0.3</v>
      </c>
      <c r="HE64" s="4">
        <v>0.3</v>
      </c>
      <c r="HF64" s="4">
        <v>0.3</v>
      </c>
      <c r="HG64" s="4">
        <v>0.3</v>
      </c>
      <c r="HH64" s="4">
        <v>0.3</v>
      </c>
      <c r="HI64" s="4">
        <v>0.3</v>
      </c>
      <c r="HJ64" s="4">
        <v>0.3</v>
      </c>
      <c r="HK64" s="4">
        <v>0.3</v>
      </c>
      <c r="HL64" s="4">
        <v>0.3</v>
      </c>
      <c r="HM64" s="4">
        <v>0.3</v>
      </c>
      <c r="HN64" s="4">
        <v>0.3</v>
      </c>
      <c r="HO64" s="4">
        <v>0.3</v>
      </c>
      <c r="HP64" s="4">
        <v>0.3</v>
      </c>
      <c r="HQ64" s="4">
        <v>0.3</v>
      </c>
      <c r="HR64" s="4">
        <v>0.3</v>
      </c>
      <c r="HS64" s="4">
        <v>0.3</v>
      </c>
      <c r="HT64" s="4">
        <v>0.3</v>
      </c>
      <c r="HU64" s="4">
        <v>0.3</v>
      </c>
      <c r="HV64" s="4">
        <v>0.3</v>
      </c>
      <c r="HW64" s="4">
        <v>0.3</v>
      </c>
      <c r="HX64" s="4">
        <v>0.3</v>
      </c>
      <c r="HY64" s="4">
        <v>0.3</v>
      </c>
      <c r="HZ64" s="4">
        <v>0.3</v>
      </c>
      <c r="IA64" s="4">
        <v>0.3</v>
      </c>
      <c r="IB64" s="4">
        <v>0.3</v>
      </c>
      <c r="IC64" s="4">
        <v>0.3</v>
      </c>
      <c r="ID64" s="4">
        <v>0.3</v>
      </c>
      <c r="IE64" s="4">
        <v>0.3</v>
      </c>
      <c r="IF64" s="4">
        <v>0.3</v>
      </c>
      <c r="IG64" s="4">
        <v>0.3</v>
      </c>
      <c r="IH64" s="4">
        <v>0.3</v>
      </c>
      <c r="II64" s="4">
        <v>0.3</v>
      </c>
      <c r="IJ64" s="4">
        <v>0.3</v>
      </c>
      <c r="IK64" s="4">
        <v>0.3</v>
      </c>
      <c r="IL64" s="4">
        <v>0.3</v>
      </c>
      <c r="IM64" s="4">
        <v>0.3</v>
      </c>
      <c r="IN64" s="4">
        <v>0.3</v>
      </c>
      <c r="IO64" s="4">
        <v>0.3</v>
      </c>
      <c r="IP64" s="4">
        <v>0.3</v>
      </c>
      <c r="IQ64" s="4">
        <v>0.3</v>
      </c>
      <c r="IR64" s="4">
        <v>0.3</v>
      </c>
      <c r="IS64" s="4">
        <v>0.3</v>
      </c>
      <c r="IT64" s="4">
        <v>0.3</v>
      </c>
      <c r="IU64" s="4">
        <v>0.3</v>
      </c>
      <c r="IV64" s="4">
        <v>0.3</v>
      </c>
      <c r="IW64" s="4">
        <v>0.3</v>
      </c>
      <c r="IX64" s="4">
        <v>0.3</v>
      </c>
      <c r="IY64" s="4">
        <v>0.3</v>
      </c>
      <c r="IZ64" s="4">
        <v>0.3</v>
      </c>
      <c r="JA64" s="4">
        <v>0.3</v>
      </c>
      <c r="JB64" s="4">
        <v>0.3</v>
      </c>
      <c r="JC64" s="4">
        <v>0.3</v>
      </c>
      <c r="JD64" s="4">
        <v>0.3</v>
      </c>
      <c r="JE64" s="4">
        <v>0.3</v>
      </c>
      <c r="JF64" s="4">
        <v>0.3</v>
      </c>
      <c r="JG64" s="4">
        <v>0.3</v>
      </c>
      <c r="JH64" s="4">
        <v>0.3</v>
      </c>
      <c r="JI64" s="4">
        <v>0.3</v>
      </c>
      <c r="JJ64" s="4">
        <v>0.3</v>
      </c>
      <c r="JK64" s="4">
        <v>0.3</v>
      </c>
      <c r="JL64" s="4">
        <v>0.3</v>
      </c>
      <c r="JM64" s="4">
        <v>0.3</v>
      </c>
      <c r="JN64" s="4">
        <v>0.3</v>
      </c>
      <c r="JO64" s="4">
        <v>0.3</v>
      </c>
      <c r="JP64" s="4">
        <v>0.3</v>
      </c>
      <c r="JQ64" s="4">
        <v>0.3</v>
      </c>
      <c r="JR64" s="4">
        <v>0.3</v>
      </c>
      <c r="JS64" s="4">
        <v>0.3</v>
      </c>
      <c r="JT64" s="4">
        <v>0.3</v>
      </c>
      <c r="JU64" s="4">
        <v>0.3</v>
      </c>
      <c r="JV64" s="4">
        <v>0.3</v>
      </c>
      <c r="JW64" s="4">
        <v>0.3</v>
      </c>
      <c r="JX64" s="4">
        <v>0.3</v>
      </c>
      <c r="JY64" s="4">
        <v>0.3</v>
      </c>
      <c r="JZ64" s="4">
        <v>0.3</v>
      </c>
      <c r="KA64" s="4">
        <v>0.3</v>
      </c>
      <c r="KB64" s="4">
        <v>0.3</v>
      </c>
      <c r="KC64" s="4">
        <v>0.3</v>
      </c>
      <c r="KD64" s="4">
        <v>0.3</v>
      </c>
      <c r="KE64" s="4">
        <v>0.3</v>
      </c>
      <c r="KF64" s="4">
        <v>0.3</v>
      </c>
      <c r="KG64" s="4">
        <v>0.3</v>
      </c>
      <c r="KH64" s="4">
        <v>0.3</v>
      </c>
      <c r="KI64" s="4">
        <v>0.3</v>
      </c>
      <c r="KJ64" s="4">
        <v>0.3</v>
      </c>
      <c r="KK64" s="4">
        <v>0.3</v>
      </c>
      <c r="KL64" s="4">
        <v>0.3</v>
      </c>
      <c r="KM64" s="4">
        <v>0.3</v>
      </c>
      <c r="KN64" s="4">
        <v>0.3</v>
      </c>
      <c r="KO64" s="4">
        <v>0.3</v>
      </c>
      <c r="KP64" s="4">
        <v>0.3</v>
      </c>
      <c r="KQ64" s="4">
        <v>0.3</v>
      </c>
      <c r="KR64" s="4">
        <v>0.3</v>
      </c>
      <c r="KS64" s="4">
        <v>0.3</v>
      </c>
      <c r="KT64" s="4">
        <v>0.3</v>
      </c>
      <c r="KU64" s="4">
        <v>0.3</v>
      </c>
      <c r="KV64" s="4">
        <v>0.3</v>
      </c>
      <c r="KW64" s="4">
        <v>0.3</v>
      </c>
      <c r="KX64" s="4">
        <v>0.3</v>
      </c>
      <c r="KY64" s="4">
        <v>0.3</v>
      </c>
      <c r="KZ64" s="4">
        <v>0.3</v>
      </c>
      <c r="LA64" s="4">
        <v>0.3</v>
      </c>
      <c r="LB64" s="4">
        <v>0.3</v>
      </c>
      <c r="LC64" s="4">
        <v>0.3</v>
      </c>
      <c r="LD64" s="4">
        <v>0.3</v>
      </c>
      <c r="LE64" s="4">
        <v>0.3</v>
      </c>
      <c r="LF64" s="4">
        <v>0.3</v>
      </c>
      <c r="LG64" s="4">
        <v>0.3</v>
      </c>
      <c r="LH64" s="4">
        <v>0.3</v>
      </c>
      <c r="LI64" s="4">
        <v>0.3</v>
      </c>
      <c r="LJ64" s="4">
        <v>0.3</v>
      </c>
      <c r="LK64" s="4">
        <v>0.3</v>
      </c>
      <c r="LL64" s="4">
        <v>0.3</v>
      </c>
      <c r="LM64" s="4">
        <v>0.3</v>
      </c>
      <c r="LN64" s="4">
        <v>0.3</v>
      </c>
      <c r="LO64" s="4">
        <v>0.3</v>
      </c>
      <c r="LP64" s="4">
        <v>0.3</v>
      </c>
      <c r="LQ64" s="4">
        <v>0.3</v>
      </c>
      <c r="LR64" s="4">
        <v>0.3</v>
      </c>
      <c r="LS64" s="4">
        <v>0.3</v>
      </c>
      <c r="LT64" s="4">
        <v>0.3</v>
      </c>
      <c r="LU64" s="4">
        <v>0.3</v>
      </c>
      <c r="LV64" s="4">
        <v>0.3</v>
      </c>
      <c r="LW64" s="4">
        <v>0.3</v>
      </c>
      <c r="LX64" s="4">
        <v>0.3</v>
      </c>
      <c r="LY64" s="4">
        <v>0.3</v>
      </c>
      <c r="LZ64" s="4">
        <v>0.3</v>
      </c>
      <c r="MA64" s="4">
        <v>0.3</v>
      </c>
      <c r="MB64" s="4">
        <v>0.3</v>
      </c>
      <c r="MC64" s="4">
        <v>0.3</v>
      </c>
      <c r="MD64" s="4">
        <v>0.3</v>
      </c>
      <c r="ME64" s="4">
        <v>0.3</v>
      </c>
      <c r="MF64" s="4">
        <v>0.3</v>
      </c>
      <c r="MG64" s="4">
        <v>0.3</v>
      </c>
      <c r="MH64" s="4">
        <v>0.3</v>
      </c>
      <c r="MI64" s="4">
        <v>0.3</v>
      </c>
      <c r="MJ64" s="4">
        <v>0.3</v>
      </c>
      <c r="MK64" s="4">
        <v>0.3</v>
      </c>
      <c r="ML64" s="4">
        <v>0.3</v>
      </c>
      <c r="MM64" s="4">
        <v>0.3</v>
      </c>
      <c r="MN64" s="4">
        <v>0.3</v>
      </c>
      <c r="MO64" s="4">
        <v>0.3</v>
      </c>
      <c r="MP64" s="4">
        <v>0.3</v>
      </c>
      <c r="MQ64" s="4">
        <v>0.3</v>
      </c>
      <c r="MR64" s="4">
        <v>0.3</v>
      </c>
      <c r="MS64" s="4">
        <v>0.3</v>
      </c>
      <c r="MT64" s="4">
        <v>0.3</v>
      </c>
      <c r="MU64" s="4">
        <v>0.3</v>
      </c>
      <c r="MV64" s="4">
        <v>0.3</v>
      </c>
      <c r="MW64" s="4">
        <v>0.3</v>
      </c>
      <c r="MX64" s="4">
        <v>0.3</v>
      </c>
      <c r="MY64" s="4">
        <v>0.3</v>
      </c>
      <c r="MZ64" s="4">
        <v>0.3</v>
      </c>
      <c r="NA64" s="4">
        <v>0.3</v>
      </c>
      <c r="NB64" s="4">
        <v>0.3</v>
      </c>
      <c r="NC64" s="4">
        <v>0.3</v>
      </c>
      <c r="ND64" s="4">
        <v>0.3</v>
      </c>
      <c r="NE64" s="4">
        <v>0.3</v>
      </c>
      <c r="NF64" s="4">
        <v>0.3</v>
      </c>
      <c r="NG64" s="4">
        <v>0.3</v>
      </c>
      <c r="NH64" s="4">
        <v>0.3</v>
      </c>
      <c r="NI64" s="4">
        <v>0.3</v>
      </c>
      <c r="NJ64" s="4">
        <v>0.3</v>
      </c>
      <c r="NK64" s="4">
        <v>0.3</v>
      </c>
      <c r="NL64" s="4">
        <v>0.3</v>
      </c>
      <c r="NM64" s="4">
        <v>0.3</v>
      </c>
      <c r="NN64" s="4">
        <v>0.3</v>
      </c>
      <c r="NO64" s="4">
        <v>0.3</v>
      </c>
      <c r="NP64" s="4">
        <v>0.3</v>
      </c>
      <c r="NQ64" s="4">
        <v>0.3</v>
      </c>
      <c r="NR64" s="4">
        <v>0.3</v>
      </c>
      <c r="NS64" s="4">
        <v>0.3</v>
      </c>
      <c r="NT64" s="4">
        <v>0.3</v>
      </c>
      <c r="NU64" s="4">
        <v>0.3</v>
      </c>
      <c r="NV64" s="4">
        <v>0.3</v>
      </c>
      <c r="NW64" s="4">
        <v>0.3</v>
      </c>
      <c r="NX64" s="4">
        <v>0.3</v>
      </c>
      <c r="NY64" s="4">
        <v>0.3</v>
      </c>
      <c r="NZ64" s="4">
        <v>0.3</v>
      </c>
      <c r="OA64" s="4">
        <v>0.3</v>
      </c>
      <c r="OB64" s="4">
        <v>0.3</v>
      </c>
      <c r="OC64" s="4">
        <v>0.3</v>
      </c>
      <c r="OD64" s="4">
        <v>0.3</v>
      </c>
      <c r="OE64" s="4">
        <v>0.3</v>
      </c>
      <c r="OF64" s="4">
        <v>0.3</v>
      </c>
      <c r="OG64" s="4">
        <v>0.3</v>
      </c>
    </row>
    <row r="65" spans="2:397" x14ac:dyDescent="0.25">
      <c r="B65" t="s">
        <v>176</v>
      </c>
      <c r="C65" s="10" t="s">
        <v>177</v>
      </c>
      <c r="D65" s="4">
        <v>0.3</v>
      </c>
      <c r="E65" s="4">
        <v>0.44</v>
      </c>
      <c r="F65" s="4">
        <v>0.3</v>
      </c>
      <c r="G65" s="4">
        <v>0.3</v>
      </c>
      <c r="H65" s="31">
        <v>0</v>
      </c>
      <c r="I65" s="31">
        <v>-0.4883842044314296</v>
      </c>
      <c r="J65" s="31"/>
      <c r="K65" s="31"/>
      <c r="L65" s="31"/>
      <c r="M65" s="31"/>
      <c r="N65" s="31"/>
      <c r="O65" s="28"/>
      <c r="P65" s="28"/>
      <c r="Q65" s="5"/>
      <c r="R65" s="15"/>
      <c r="S65" s="5"/>
      <c r="T65" s="5"/>
      <c r="U65" s="4"/>
      <c r="V65" s="4"/>
      <c r="W65" s="4"/>
      <c r="X65" s="4"/>
      <c r="Y65" s="4"/>
      <c r="Z65" s="4"/>
      <c r="AA65" s="4"/>
      <c r="AB65" s="4"/>
      <c r="AC65" s="4"/>
      <c r="AF65" s="4">
        <f>_xll.BQL($B65,$B$24,$B$24:$C$34,"transpose=t, showdates=f, showheaders=f, showids=f","cols=366;rows=1")</f>
        <v>0.38</v>
      </c>
      <c r="AG65" s="4">
        <v>0.3</v>
      </c>
      <c r="AH65" s="4">
        <v>0.3</v>
      </c>
      <c r="AI65" s="4">
        <v>0.38</v>
      </c>
      <c r="AJ65" s="4">
        <v>0.3</v>
      </c>
      <c r="AK65" s="4">
        <v>0.3</v>
      </c>
      <c r="AL65" s="4">
        <v>0.3</v>
      </c>
      <c r="AM65" s="4">
        <v>0.38</v>
      </c>
      <c r="AN65" s="4">
        <v>0.3</v>
      </c>
      <c r="AO65" s="4">
        <v>0.38</v>
      </c>
      <c r="AP65" s="4">
        <v>0.3</v>
      </c>
      <c r="AQ65" s="4">
        <v>0.3</v>
      </c>
      <c r="AR65" s="4">
        <v>0.3</v>
      </c>
      <c r="AS65" s="4">
        <v>0.3</v>
      </c>
      <c r="AT65" s="4">
        <v>0.3</v>
      </c>
      <c r="AU65" s="4">
        <v>0.3</v>
      </c>
      <c r="AV65" s="4">
        <v>0.37</v>
      </c>
      <c r="AW65" s="4">
        <v>0.38</v>
      </c>
      <c r="AX65" s="4">
        <v>0.38</v>
      </c>
      <c r="AY65" s="4">
        <v>0.38</v>
      </c>
      <c r="AZ65" s="4">
        <v>0.38</v>
      </c>
      <c r="BA65" s="4">
        <v>0.38</v>
      </c>
      <c r="BB65" s="4">
        <v>0.38</v>
      </c>
      <c r="BC65" s="4">
        <v>0.3</v>
      </c>
      <c r="BD65" s="4">
        <v>0.3</v>
      </c>
      <c r="BE65" s="4">
        <v>0.38</v>
      </c>
      <c r="BF65" s="4">
        <v>0.38</v>
      </c>
      <c r="BG65" s="4">
        <v>0.38</v>
      </c>
      <c r="BH65" s="4">
        <v>0.38</v>
      </c>
      <c r="BI65" s="4">
        <v>0.38</v>
      </c>
      <c r="BJ65" s="4">
        <v>0.38</v>
      </c>
      <c r="BK65" s="4">
        <v>0.44</v>
      </c>
      <c r="BL65" s="4">
        <v>0.3</v>
      </c>
      <c r="BM65" s="4">
        <v>0.3</v>
      </c>
      <c r="BN65" s="4">
        <v>0.3</v>
      </c>
      <c r="BO65" s="4">
        <v>0.38</v>
      </c>
      <c r="BP65" s="4">
        <v>0.38</v>
      </c>
      <c r="BQ65" s="4">
        <v>0.38</v>
      </c>
      <c r="BR65" s="4">
        <v>0.38</v>
      </c>
      <c r="BS65" s="4">
        <v>0.38</v>
      </c>
      <c r="BT65" s="4">
        <v>0.38</v>
      </c>
      <c r="BU65" s="4">
        <v>0.38</v>
      </c>
      <c r="BV65" s="4">
        <v>0.37</v>
      </c>
      <c r="BW65" s="4">
        <v>0.38</v>
      </c>
      <c r="BX65" s="4">
        <v>0.3</v>
      </c>
      <c r="BY65" s="4">
        <v>0.3</v>
      </c>
      <c r="BZ65" s="4">
        <v>0.3</v>
      </c>
      <c r="CA65" s="4">
        <v>0.3</v>
      </c>
      <c r="CB65" s="4">
        <v>0.3</v>
      </c>
      <c r="CC65" s="4">
        <v>0.3</v>
      </c>
      <c r="CD65" s="4">
        <v>0.3</v>
      </c>
      <c r="CE65" s="4">
        <v>0.31</v>
      </c>
      <c r="CF65" s="4">
        <v>0.31</v>
      </c>
      <c r="CG65" s="4">
        <v>0.38</v>
      </c>
      <c r="CH65" s="4">
        <v>0.38</v>
      </c>
      <c r="CI65" s="4">
        <v>0.38</v>
      </c>
      <c r="CJ65" s="4">
        <v>0.38</v>
      </c>
      <c r="CK65" s="4">
        <v>0.3</v>
      </c>
      <c r="CL65" s="4">
        <v>0.3</v>
      </c>
      <c r="CM65" s="4">
        <v>0.3</v>
      </c>
      <c r="CN65" s="4">
        <v>0.35</v>
      </c>
      <c r="CO65" s="4">
        <v>0.35</v>
      </c>
      <c r="CP65" s="4">
        <v>0.35</v>
      </c>
      <c r="CQ65" s="4">
        <v>0.3</v>
      </c>
      <c r="CR65" s="4">
        <v>0.38</v>
      </c>
      <c r="CS65" s="4">
        <v>0.3</v>
      </c>
      <c r="CT65" s="4">
        <v>0.3</v>
      </c>
      <c r="CU65" s="4">
        <v>0.38</v>
      </c>
      <c r="CV65" s="4">
        <v>0.38</v>
      </c>
      <c r="CW65" s="4">
        <v>0.38</v>
      </c>
      <c r="CX65" s="4">
        <v>0.3</v>
      </c>
      <c r="CY65" s="4">
        <v>0.3</v>
      </c>
      <c r="CZ65" s="4">
        <v>0.3</v>
      </c>
      <c r="DA65" s="4">
        <v>0.3</v>
      </c>
      <c r="DB65" s="4">
        <v>0.3</v>
      </c>
      <c r="DC65" s="4">
        <v>0.3</v>
      </c>
      <c r="DD65" s="4">
        <v>0.3</v>
      </c>
      <c r="DE65" s="4">
        <v>0.3</v>
      </c>
      <c r="DF65" s="4">
        <v>0.3</v>
      </c>
      <c r="DG65" s="4">
        <v>0.3</v>
      </c>
      <c r="DH65" s="4">
        <v>0.3</v>
      </c>
      <c r="DI65" s="4">
        <v>0.3</v>
      </c>
      <c r="DJ65" s="4">
        <v>0.3</v>
      </c>
      <c r="DK65" s="4">
        <v>0.3</v>
      </c>
      <c r="DL65" s="4">
        <v>0.3</v>
      </c>
      <c r="DM65" s="4">
        <v>0.3</v>
      </c>
      <c r="DN65" s="4">
        <v>0.3</v>
      </c>
      <c r="DO65" s="4">
        <v>0.3</v>
      </c>
      <c r="DP65" s="4">
        <v>0.38</v>
      </c>
      <c r="DQ65" s="4">
        <v>0.38</v>
      </c>
      <c r="DR65" s="4">
        <v>0.38</v>
      </c>
      <c r="DS65" s="4">
        <v>0.3</v>
      </c>
      <c r="DT65" s="4">
        <v>0.3</v>
      </c>
      <c r="DU65" s="4">
        <v>0.3</v>
      </c>
      <c r="DV65" s="4">
        <v>0.3</v>
      </c>
      <c r="DW65" s="4">
        <v>0.38</v>
      </c>
      <c r="DX65" s="4">
        <v>0.38</v>
      </c>
      <c r="DY65" s="4">
        <v>0.38</v>
      </c>
      <c r="DZ65" s="4">
        <v>0.38</v>
      </c>
      <c r="EA65" s="4">
        <v>0.38</v>
      </c>
      <c r="EB65" s="4">
        <v>0.3</v>
      </c>
      <c r="EC65" s="4">
        <v>0.38</v>
      </c>
      <c r="ED65" s="4">
        <v>0.3</v>
      </c>
      <c r="EE65" s="4">
        <v>0.3</v>
      </c>
      <c r="EF65" s="4">
        <v>0.3</v>
      </c>
      <c r="EG65" s="4">
        <v>0.3</v>
      </c>
      <c r="EH65" s="4">
        <v>0.38</v>
      </c>
      <c r="EI65" s="4">
        <v>0.38</v>
      </c>
      <c r="EJ65" s="4">
        <v>0.3</v>
      </c>
      <c r="EK65" s="4">
        <v>0.38</v>
      </c>
      <c r="EL65" s="4">
        <v>0.38</v>
      </c>
      <c r="EM65" s="4">
        <v>0.38</v>
      </c>
      <c r="EN65" s="4">
        <v>0.38</v>
      </c>
      <c r="EO65" s="4">
        <v>0.38</v>
      </c>
      <c r="EP65" s="4">
        <v>0.38</v>
      </c>
      <c r="EQ65" s="4">
        <v>0.3</v>
      </c>
      <c r="ER65" s="4">
        <v>0.3</v>
      </c>
      <c r="ES65" s="4">
        <v>0.3</v>
      </c>
      <c r="ET65" s="4">
        <v>0.3</v>
      </c>
      <c r="EU65" s="4">
        <v>0.38</v>
      </c>
      <c r="EV65" s="4">
        <v>0.38</v>
      </c>
      <c r="EW65" s="4">
        <v>0.38</v>
      </c>
      <c r="EX65" s="4">
        <v>0.38</v>
      </c>
      <c r="EY65" s="4">
        <v>0.3</v>
      </c>
      <c r="EZ65" s="4">
        <v>0.3</v>
      </c>
      <c r="FA65" s="4">
        <v>0.3</v>
      </c>
      <c r="FB65" s="4">
        <v>0.3</v>
      </c>
      <c r="FC65" s="4">
        <v>0.38</v>
      </c>
      <c r="FD65" s="4">
        <v>0.38</v>
      </c>
      <c r="FE65" s="4">
        <v>0.3</v>
      </c>
      <c r="FF65" s="4">
        <v>0.38</v>
      </c>
      <c r="FG65" s="4">
        <v>0.38</v>
      </c>
      <c r="FH65" s="4">
        <v>0.38</v>
      </c>
      <c r="FI65" s="4">
        <v>0.32</v>
      </c>
      <c r="FJ65" s="4">
        <v>0.34</v>
      </c>
      <c r="FK65" s="4">
        <v>0.38</v>
      </c>
      <c r="FL65" s="4">
        <v>0.38</v>
      </c>
      <c r="FM65" s="4">
        <v>0.38</v>
      </c>
      <c r="FN65" s="4">
        <v>0.38</v>
      </c>
      <c r="FO65" s="4">
        <v>0.38</v>
      </c>
      <c r="FP65" s="4">
        <v>0.3</v>
      </c>
      <c r="FQ65" s="4">
        <v>0.3</v>
      </c>
      <c r="FR65" s="4">
        <v>0.3</v>
      </c>
      <c r="FS65" s="4">
        <v>0.3</v>
      </c>
      <c r="FT65" s="4">
        <v>0.3</v>
      </c>
      <c r="FU65" s="4">
        <v>0.3</v>
      </c>
      <c r="FV65" s="4">
        <v>0.3</v>
      </c>
      <c r="FW65" s="4">
        <v>0.38</v>
      </c>
      <c r="FX65" s="4">
        <v>0.3</v>
      </c>
      <c r="FY65" s="4">
        <v>0.3</v>
      </c>
      <c r="FZ65" s="4">
        <v>0.3</v>
      </c>
      <c r="GA65" s="4">
        <v>0.3</v>
      </c>
      <c r="GB65" s="4">
        <v>0.3</v>
      </c>
      <c r="GC65" s="4">
        <v>0.3</v>
      </c>
      <c r="GD65" s="4">
        <v>0.3</v>
      </c>
      <c r="GE65" s="4">
        <v>0.3</v>
      </c>
      <c r="GF65" s="4">
        <v>0.3</v>
      </c>
      <c r="GG65" s="4">
        <v>0.3</v>
      </c>
      <c r="GH65" s="4">
        <v>0.3</v>
      </c>
      <c r="GI65" s="4">
        <v>0.3</v>
      </c>
      <c r="GJ65" s="4">
        <v>0.3</v>
      </c>
      <c r="GK65" s="4">
        <v>0.3</v>
      </c>
      <c r="GL65" s="4">
        <v>0.3</v>
      </c>
      <c r="GM65" s="4">
        <v>0.3</v>
      </c>
      <c r="GN65" s="4">
        <v>0.3</v>
      </c>
      <c r="GO65" s="4">
        <v>0.3</v>
      </c>
      <c r="GP65" s="4">
        <v>0.3</v>
      </c>
      <c r="GQ65" s="4">
        <v>0.3</v>
      </c>
      <c r="GR65" s="4">
        <v>0.3</v>
      </c>
      <c r="GS65" s="4">
        <v>0.3</v>
      </c>
      <c r="GT65" s="4">
        <v>0.3</v>
      </c>
      <c r="GU65" s="4">
        <v>0.3</v>
      </c>
      <c r="GV65" s="4">
        <v>0.3</v>
      </c>
      <c r="GW65" s="4">
        <v>0.3</v>
      </c>
      <c r="GX65" s="4">
        <v>0.3</v>
      </c>
      <c r="GY65" s="4">
        <v>0.3</v>
      </c>
      <c r="GZ65" s="4">
        <v>0.3</v>
      </c>
      <c r="HA65" s="4">
        <v>0.3</v>
      </c>
      <c r="HB65" s="4">
        <v>0.3</v>
      </c>
      <c r="HC65" s="4">
        <v>0.3</v>
      </c>
      <c r="HD65" s="4">
        <v>0.3</v>
      </c>
      <c r="HE65" s="4">
        <v>0.3</v>
      </c>
      <c r="HF65" s="4">
        <v>0.3</v>
      </c>
      <c r="HG65" s="4">
        <v>0.3</v>
      </c>
      <c r="HH65" s="4">
        <v>0.3</v>
      </c>
      <c r="HI65" s="4">
        <v>0.3</v>
      </c>
      <c r="HJ65" s="4">
        <v>0.3</v>
      </c>
      <c r="HK65" s="4">
        <v>0.3</v>
      </c>
      <c r="HL65" s="4">
        <v>0.3</v>
      </c>
      <c r="HM65" s="4">
        <v>0.3</v>
      </c>
      <c r="HN65" s="4">
        <v>0.3</v>
      </c>
      <c r="HO65" s="4">
        <v>0.3</v>
      </c>
      <c r="HP65" s="4">
        <v>0.3</v>
      </c>
      <c r="HQ65" s="4">
        <v>0.3</v>
      </c>
      <c r="HR65" s="4">
        <v>0.3</v>
      </c>
      <c r="HS65" s="4">
        <v>0.3</v>
      </c>
      <c r="HT65" s="4">
        <v>0.3</v>
      </c>
      <c r="HU65" s="4">
        <v>0.3</v>
      </c>
      <c r="HV65" s="4">
        <v>0.3</v>
      </c>
      <c r="HW65" s="4">
        <v>0.3</v>
      </c>
      <c r="HX65" s="4">
        <v>0.3</v>
      </c>
      <c r="HY65" s="4">
        <v>0.3</v>
      </c>
      <c r="HZ65" s="4">
        <v>0.3</v>
      </c>
      <c r="IA65" s="4">
        <v>0.3</v>
      </c>
      <c r="IB65" s="4">
        <v>0.3</v>
      </c>
      <c r="IC65" s="4">
        <v>0.3</v>
      </c>
      <c r="ID65" s="4">
        <v>0.3</v>
      </c>
      <c r="IE65" s="4">
        <v>0.3</v>
      </c>
      <c r="IF65" s="4">
        <v>0.3</v>
      </c>
      <c r="IG65" s="4">
        <v>0.3</v>
      </c>
      <c r="IH65" s="4">
        <v>0.3</v>
      </c>
      <c r="II65" s="4">
        <v>0.3</v>
      </c>
      <c r="IJ65" s="4">
        <v>0.3</v>
      </c>
      <c r="IK65" s="4">
        <v>0.3</v>
      </c>
      <c r="IL65" s="4">
        <v>0.3</v>
      </c>
      <c r="IM65" s="4">
        <v>0.3</v>
      </c>
      <c r="IN65" s="4">
        <v>0.3</v>
      </c>
      <c r="IO65" s="4">
        <v>0.3</v>
      </c>
      <c r="IP65" s="4">
        <v>0.3</v>
      </c>
      <c r="IQ65" s="4">
        <v>0.3</v>
      </c>
      <c r="IR65" s="4">
        <v>0.3</v>
      </c>
      <c r="IS65" s="4">
        <v>0.3</v>
      </c>
      <c r="IT65" s="4">
        <v>0.3</v>
      </c>
      <c r="IU65" s="4">
        <v>0.3</v>
      </c>
      <c r="IV65" s="4">
        <v>0.3</v>
      </c>
      <c r="IW65" s="4">
        <v>0.3</v>
      </c>
      <c r="IX65" s="4">
        <v>0.3</v>
      </c>
      <c r="IY65" s="4">
        <v>0.3</v>
      </c>
      <c r="IZ65" s="4">
        <v>0.3</v>
      </c>
      <c r="JA65" s="4">
        <v>0.3</v>
      </c>
      <c r="JB65" s="4">
        <v>0.3</v>
      </c>
      <c r="JC65" s="4">
        <v>0.3</v>
      </c>
      <c r="JD65" s="4">
        <v>0.3</v>
      </c>
      <c r="JE65" s="4">
        <v>0.3</v>
      </c>
      <c r="JF65" s="4">
        <v>0.3</v>
      </c>
      <c r="JG65" s="4">
        <v>0.3</v>
      </c>
      <c r="JH65" s="4">
        <v>0.3</v>
      </c>
      <c r="JI65" s="4">
        <v>0.3</v>
      </c>
      <c r="JJ65" s="4">
        <v>0.3</v>
      </c>
      <c r="JK65" s="4">
        <v>0.3</v>
      </c>
      <c r="JL65" s="4">
        <v>0.3</v>
      </c>
      <c r="JM65" s="4">
        <v>0.3</v>
      </c>
      <c r="JN65" s="4">
        <v>0.3</v>
      </c>
      <c r="JO65" s="4">
        <v>0.3</v>
      </c>
      <c r="JP65" s="4">
        <v>0.3</v>
      </c>
      <c r="JQ65" s="4">
        <v>0.3</v>
      </c>
      <c r="JR65" s="4">
        <v>0.3</v>
      </c>
      <c r="JS65" s="4">
        <v>0.3</v>
      </c>
      <c r="JT65" s="4">
        <v>0.3</v>
      </c>
      <c r="JU65" s="4">
        <v>0.3</v>
      </c>
      <c r="JV65" s="4">
        <v>0.3</v>
      </c>
      <c r="JW65" s="4">
        <v>0.3</v>
      </c>
      <c r="JX65" s="4">
        <v>0.3</v>
      </c>
      <c r="JY65" s="4">
        <v>0.3</v>
      </c>
      <c r="JZ65" s="4">
        <v>0.3</v>
      </c>
      <c r="KA65" s="4">
        <v>0.3</v>
      </c>
      <c r="KB65" s="4">
        <v>0.3</v>
      </c>
      <c r="KC65" s="4">
        <v>0.3</v>
      </c>
      <c r="KD65" s="4">
        <v>0.3</v>
      </c>
      <c r="KE65" s="4">
        <v>0.3</v>
      </c>
      <c r="KF65" s="4">
        <v>0.3</v>
      </c>
      <c r="KG65" s="4">
        <v>0.3</v>
      </c>
      <c r="KH65" s="4">
        <v>0.3</v>
      </c>
      <c r="KI65" s="4">
        <v>0.3</v>
      </c>
      <c r="KJ65" s="4">
        <v>0.3</v>
      </c>
      <c r="KK65" s="4">
        <v>0.3</v>
      </c>
      <c r="KL65" s="4">
        <v>0.3</v>
      </c>
      <c r="KM65" s="4">
        <v>0.3</v>
      </c>
      <c r="KN65" s="4">
        <v>0.3</v>
      </c>
      <c r="KO65" s="4">
        <v>0.3</v>
      </c>
      <c r="KP65" s="4">
        <v>0.3</v>
      </c>
      <c r="KQ65" s="4">
        <v>0.3</v>
      </c>
      <c r="KR65" s="4">
        <v>0.3</v>
      </c>
      <c r="KS65" s="4">
        <v>0.3</v>
      </c>
      <c r="KT65" s="4">
        <v>0.3</v>
      </c>
      <c r="KU65" s="4">
        <v>0.3</v>
      </c>
      <c r="KV65" s="4">
        <v>0.3</v>
      </c>
      <c r="KW65" s="4">
        <v>0.3</v>
      </c>
      <c r="KX65" s="4">
        <v>0.3</v>
      </c>
      <c r="KY65" s="4">
        <v>0.3</v>
      </c>
      <c r="KZ65" s="4">
        <v>0.3</v>
      </c>
      <c r="LA65" s="4">
        <v>0.3</v>
      </c>
      <c r="LB65" s="4">
        <v>0.3</v>
      </c>
      <c r="LC65" s="4">
        <v>0.3</v>
      </c>
      <c r="LD65" s="4">
        <v>0.3</v>
      </c>
      <c r="LE65" s="4">
        <v>0.3</v>
      </c>
      <c r="LF65" s="4">
        <v>0.3</v>
      </c>
      <c r="LG65" s="4">
        <v>0.3</v>
      </c>
      <c r="LH65" s="4">
        <v>0.3</v>
      </c>
      <c r="LI65" s="4">
        <v>0.3</v>
      </c>
      <c r="LJ65" s="4">
        <v>0.3</v>
      </c>
      <c r="LK65" s="4">
        <v>0.3</v>
      </c>
      <c r="LL65" s="4">
        <v>0.3</v>
      </c>
      <c r="LM65" s="4">
        <v>0.3</v>
      </c>
      <c r="LN65" s="4">
        <v>0.3</v>
      </c>
      <c r="LO65" s="4">
        <v>0.3</v>
      </c>
      <c r="LP65" s="4">
        <v>0.3</v>
      </c>
      <c r="LQ65" s="4">
        <v>0.3</v>
      </c>
      <c r="LR65" s="4">
        <v>0.3</v>
      </c>
      <c r="LS65" s="4">
        <v>0.3</v>
      </c>
      <c r="LT65" s="4">
        <v>0.3</v>
      </c>
      <c r="LU65" s="4">
        <v>0.3</v>
      </c>
      <c r="LV65" s="4">
        <v>0.3</v>
      </c>
      <c r="LW65" s="4">
        <v>0.3</v>
      </c>
      <c r="LX65" s="4">
        <v>0.3</v>
      </c>
      <c r="LY65" s="4">
        <v>0.3</v>
      </c>
      <c r="LZ65" s="4">
        <v>0.3</v>
      </c>
      <c r="MA65" s="4">
        <v>0.3</v>
      </c>
      <c r="MB65" s="4">
        <v>0.3</v>
      </c>
      <c r="MC65" s="4">
        <v>0.3</v>
      </c>
      <c r="MD65" s="4">
        <v>0.3</v>
      </c>
      <c r="ME65" s="4">
        <v>0.3</v>
      </c>
      <c r="MF65" s="4">
        <v>0.3</v>
      </c>
      <c r="MG65" s="4">
        <v>0.3</v>
      </c>
      <c r="MH65" s="4">
        <v>0.3</v>
      </c>
      <c r="MI65" s="4">
        <v>0.3</v>
      </c>
      <c r="MJ65" s="4">
        <v>0.3</v>
      </c>
      <c r="MK65" s="4">
        <v>0.3</v>
      </c>
      <c r="ML65" s="4">
        <v>0.3</v>
      </c>
      <c r="MM65" s="4">
        <v>0.3</v>
      </c>
      <c r="MN65" s="4">
        <v>0.3</v>
      </c>
      <c r="MO65" s="4">
        <v>0.3</v>
      </c>
      <c r="MP65" s="4">
        <v>0.3</v>
      </c>
      <c r="MQ65" s="4">
        <v>0.3</v>
      </c>
      <c r="MR65" s="4">
        <v>0.3</v>
      </c>
      <c r="MS65" s="4">
        <v>0.3</v>
      </c>
      <c r="MT65" s="4">
        <v>0.3</v>
      </c>
      <c r="MU65" s="4">
        <v>0.3</v>
      </c>
      <c r="MV65" s="4">
        <v>0.3</v>
      </c>
      <c r="MW65" s="4">
        <v>0.3</v>
      </c>
      <c r="MX65" s="4">
        <v>0.3</v>
      </c>
      <c r="MY65" s="4">
        <v>0.3</v>
      </c>
      <c r="MZ65" s="4">
        <v>0.3</v>
      </c>
      <c r="NA65" s="4">
        <v>0.3</v>
      </c>
      <c r="NB65" s="4">
        <v>0.3</v>
      </c>
      <c r="NC65" s="4">
        <v>0.3</v>
      </c>
      <c r="ND65" s="4">
        <v>0.3</v>
      </c>
      <c r="NE65" s="4">
        <v>0.3</v>
      </c>
      <c r="NF65" s="4">
        <v>0.3</v>
      </c>
      <c r="NG65" s="4">
        <v>0.3</v>
      </c>
      <c r="NH65" s="4">
        <v>0.3</v>
      </c>
      <c r="NI65" s="4">
        <v>0.3</v>
      </c>
      <c r="NJ65" s="4">
        <v>0.3</v>
      </c>
      <c r="NK65" s="4">
        <v>0.3</v>
      </c>
      <c r="NL65" s="4">
        <v>0.3</v>
      </c>
      <c r="NM65" s="4">
        <v>0.3</v>
      </c>
      <c r="NN65" s="4">
        <v>0.3</v>
      </c>
      <c r="NO65" s="4">
        <v>0.3</v>
      </c>
      <c r="NP65" s="4">
        <v>0.3</v>
      </c>
      <c r="NQ65" s="4">
        <v>0.3</v>
      </c>
      <c r="NR65" s="4">
        <v>0.3</v>
      </c>
      <c r="NS65" s="4">
        <v>0.3</v>
      </c>
      <c r="NT65" s="4">
        <v>0.3</v>
      </c>
      <c r="NU65" s="4">
        <v>0.3</v>
      </c>
      <c r="NV65" s="4">
        <v>0.3</v>
      </c>
      <c r="NW65" s="4">
        <v>0.3</v>
      </c>
      <c r="NX65" s="4">
        <v>0.3</v>
      </c>
      <c r="NY65" s="4">
        <v>0.3</v>
      </c>
      <c r="NZ65" s="4">
        <v>0.3</v>
      </c>
      <c r="OA65" s="4">
        <v>0.3</v>
      </c>
      <c r="OB65" s="4">
        <v>0.3</v>
      </c>
      <c r="OC65" s="4">
        <v>0.3</v>
      </c>
      <c r="OD65" s="4">
        <v>0.3</v>
      </c>
      <c r="OE65" s="4">
        <v>0.3</v>
      </c>
      <c r="OF65" s="4">
        <v>0.3</v>
      </c>
      <c r="OG65" s="4">
        <v>0.3</v>
      </c>
    </row>
    <row r="66" spans="2:397" x14ac:dyDescent="0.25">
      <c r="B66" t="s">
        <v>178</v>
      </c>
      <c r="C66" s="10" t="s">
        <v>179</v>
      </c>
      <c r="D66" s="4">
        <v>0.3</v>
      </c>
      <c r="E66" s="4">
        <v>0.38</v>
      </c>
      <c r="F66" s="4">
        <v>0.3</v>
      </c>
      <c r="G66" s="4">
        <v>0.3</v>
      </c>
      <c r="H66" s="31">
        <v>0</v>
      </c>
      <c r="I66" s="31">
        <v>-0.56808597748626644</v>
      </c>
      <c r="J66" s="31"/>
      <c r="K66" s="31"/>
      <c r="L66" s="31"/>
      <c r="M66" s="31"/>
      <c r="N66" s="31"/>
      <c r="O66" s="28"/>
      <c r="P66" s="28"/>
      <c r="Q66" s="5"/>
      <c r="R66" s="15"/>
      <c r="S66" s="5"/>
      <c r="T66" s="5"/>
      <c r="U66" s="4"/>
      <c r="V66" s="4"/>
      <c r="W66" s="4"/>
      <c r="X66" s="4"/>
      <c r="Y66" s="4"/>
      <c r="Z66" s="4"/>
      <c r="AA66" s="4"/>
      <c r="AB66" s="4"/>
      <c r="AC66" s="4"/>
      <c r="AF66" s="4">
        <f>_xll.BQL($B66,$B$24,$B$24:$C$34,"transpose=t, showdates=f, showheaders=f, showids=f","cols=366;rows=1")</f>
        <v>0.38</v>
      </c>
      <c r="AG66" s="4">
        <v>0.38</v>
      </c>
      <c r="AH66" s="4">
        <v>0.38</v>
      </c>
      <c r="AI66" s="4">
        <v>0.38</v>
      </c>
      <c r="AJ66" s="4">
        <v>0.38</v>
      </c>
      <c r="AK66" s="4">
        <v>0.38</v>
      </c>
      <c r="AL66" s="4">
        <v>0.38</v>
      </c>
      <c r="AM66" s="4">
        <v>0.38</v>
      </c>
      <c r="AN66" s="4">
        <v>0.31</v>
      </c>
      <c r="AO66" s="4">
        <v>0.38</v>
      </c>
      <c r="AP66" s="4">
        <v>0.38</v>
      </c>
      <c r="AQ66" s="4">
        <v>0.38</v>
      </c>
      <c r="AR66" s="4">
        <v>0.38</v>
      </c>
      <c r="AS66" s="4">
        <v>0.38</v>
      </c>
      <c r="AT66" s="4">
        <v>0.38</v>
      </c>
      <c r="AU66" s="4">
        <v>0.38</v>
      </c>
      <c r="AV66" s="4">
        <v>0.38</v>
      </c>
      <c r="AW66" s="4">
        <v>0.38</v>
      </c>
      <c r="AX66" s="4">
        <v>0.38</v>
      </c>
      <c r="AY66" s="4">
        <v>0.38</v>
      </c>
      <c r="AZ66" s="4">
        <v>0.38</v>
      </c>
      <c r="BA66" s="4">
        <v>0.38</v>
      </c>
      <c r="BB66" s="4">
        <v>0.38</v>
      </c>
      <c r="BC66" s="4">
        <v>0.38</v>
      </c>
      <c r="BD66" s="4">
        <v>0.38</v>
      </c>
      <c r="BE66" s="4">
        <v>0.38</v>
      </c>
      <c r="BF66" s="4">
        <v>0.38</v>
      </c>
      <c r="BG66" s="4">
        <v>0.38</v>
      </c>
      <c r="BH66" s="4">
        <v>0.38</v>
      </c>
      <c r="BI66" s="4">
        <v>0.37</v>
      </c>
      <c r="BJ66" s="4">
        <v>0.32</v>
      </c>
      <c r="BK66" s="4">
        <v>0.32</v>
      </c>
      <c r="BL66" s="4">
        <v>0.34</v>
      </c>
      <c r="BM66" s="4">
        <v>0.34</v>
      </c>
      <c r="BN66" s="4">
        <v>0.34</v>
      </c>
      <c r="BO66" s="4">
        <v>0.32</v>
      </c>
      <c r="BP66" s="4">
        <v>0.35</v>
      </c>
      <c r="BQ66" s="4">
        <v>0.38</v>
      </c>
      <c r="BR66" s="4">
        <v>0.38</v>
      </c>
      <c r="BS66" s="4">
        <v>0.38</v>
      </c>
      <c r="BT66" s="4">
        <v>0.38</v>
      </c>
      <c r="BU66" s="4">
        <v>0.38</v>
      </c>
      <c r="BV66" s="4">
        <v>0.37</v>
      </c>
      <c r="BW66" s="4">
        <v>0.38</v>
      </c>
      <c r="BX66" s="4">
        <v>0.38</v>
      </c>
      <c r="BY66" s="4">
        <v>0.38</v>
      </c>
      <c r="BZ66" s="4">
        <v>0.38</v>
      </c>
      <c r="CA66" s="4">
        <v>0.38</v>
      </c>
      <c r="CB66" s="4">
        <v>0.38</v>
      </c>
      <c r="CC66" s="4">
        <v>0.37</v>
      </c>
      <c r="CD66" s="4">
        <v>0.37</v>
      </c>
      <c r="CE66" s="4">
        <v>0.37</v>
      </c>
      <c r="CF66" s="4">
        <v>0.36</v>
      </c>
      <c r="CG66" s="4">
        <v>0.38</v>
      </c>
      <c r="CH66" s="4">
        <v>0.38</v>
      </c>
      <c r="CI66" s="4">
        <v>0.38</v>
      </c>
      <c r="CJ66" s="4">
        <v>0.38</v>
      </c>
      <c r="CK66" s="4">
        <v>0.37</v>
      </c>
      <c r="CL66" s="4">
        <v>0.37</v>
      </c>
      <c r="CM66" s="4">
        <v>0.36</v>
      </c>
      <c r="CN66" s="4">
        <v>0.36</v>
      </c>
      <c r="CO66" s="4">
        <v>0.36</v>
      </c>
      <c r="CP66" s="4">
        <v>0.36</v>
      </c>
      <c r="CQ66" s="4">
        <v>0.36</v>
      </c>
      <c r="CR66" s="4">
        <v>0.36</v>
      </c>
      <c r="CS66" s="4">
        <v>0.33</v>
      </c>
      <c r="CT66" s="4">
        <v>0.33</v>
      </c>
      <c r="CU66" s="4">
        <v>0.31</v>
      </c>
      <c r="CV66" s="4">
        <v>0.31</v>
      </c>
      <c r="CW66" s="4">
        <v>0.31</v>
      </c>
      <c r="CX66" s="4">
        <v>0.34</v>
      </c>
      <c r="CY66" s="4">
        <v>0.3</v>
      </c>
      <c r="CZ66" s="4">
        <v>0.32</v>
      </c>
      <c r="DA66" s="4">
        <v>0.32</v>
      </c>
      <c r="DB66" s="4">
        <v>0.3</v>
      </c>
      <c r="DC66" s="4">
        <v>0.3</v>
      </c>
      <c r="DD66" s="4">
        <v>0.3</v>
      </c>
      <c r="DE66" s="4">
        <v>0.38</v>
      </c>
      <c r="DF66" s="4">
        <v>0.3</v>
      </c>
      <c r="DG66" s="4">
        <v>0.3</v>
      </c>
      <c r="DH66" s="4">
        <v>0.38</v>
      </c>
      <c r="DI66" s="4">
        <v>0.38</v>
      </c>
      <c r="DJ66" s="4">
        <v>0.38</v>
      </c>
      <c r="DK66" s="4">
        <v>0.38</v>
      </c>
      <c r="DL66" s="4">
        <v>0.31</v>
      </c>
      <c r="DM66" s="4">
        <v>0.3</v>
      </c>
      <c r="DN66" s="4">
        <v>0.34</v>
      </c>
      <c r="DO66" s="4">
        <v>0.32</v>
      </c>
      <c r="DP66" s="4">
        <v>0.33</v>
      </c>
      <c r="DQ66" s="4">
        <v>0.33</v>
      </c>
      <c r="DR66" s="4">
        <v>0.33</v>
      </c>
      <c r="DS66" s="4">
        <v>0.3</v>
      </c>
      <c r="DT66" s="4">
        <v>0.3</v>
      </c>
      <c r="DU66" s="4">
        <v>0.34</v>
      </c>
      <c r="DV66" s="4">
        <v>0.3</v>
      </c>
      <c r="DW66" s="4">
        <v>0.3</v>
      </c>
      <c r="DX66" s="4">
        <v>0.3</v>
      </c>
      <c r="DY66" s="4">
        <v>0.3</v>
      </c>
      <c r="DZ66" s="4">
        <v>0.3</v>
      </c>
      <c r="EA66" s="4">
        <v>0.3</v>
      </c>
      <c r="EB66" s="4">
        <v>0.32</v>
      </c>
      <c r="EC66" s="4">
        <v>0.35</v>
      </c>
      <c r="ED66" s="4">
        <v>0.37</v>
      </c>
      <c r="EE66" s="4">
        <v>0.37</v>
      </c>
      <c r="EF66" s="4">
        <v>0.37</v>
      </c>
      <c r="EG66" s="4">
        <v>0.36</v>
      </c>
      <c r="EH66" s="4">
        <v>0.35</v>
      </c>
      <c r="EI66" s="4">
        <v>0.32</v>
      </c>
      <c r="EJ66" s="4">
        <v>0.3</v>
      </c>
      <c r="EK66" s="4">
        <v>0.3</v>
      </c>
      <c r="EL66" s="4">
        <v>0.3</v>
      </c>
      <c r="EM66" s="4">
        <v>0.3</v>
      </c>
      <c r="EN66" s="4">
        <v>0.33</v>
      </c>
      <c r="EO66" s="4">
        <v>0.34</v>
      </c>
      <c r="EP66" s="4">
        <v>0.3</v>
      </c>
      <c r="EQ66" s="4">
        <v>0.3</v>
      </c>
      <c r="ER66" s="4">
        <v>0.3</v>
      </c>
      <c r="ES66" s="4">
        <v>0.3</v>
      </c>
      <c r="ET66" s="4">
        <v>0.3</v>
      </c>
      <c r="EU66" s="4">
        <v>0.3</v>
      </c>
      <c r="EV66" s="4">
        <v>0.3</v>
      </c>
      <c r="EW66" s="4">
        <v>0.32</v>
      </c>
      <c r="EX66" s="4">
        <v>0.3</v>
      </c>
      <c r="EY66" s="4">
        <v>0.3</v>
      </c>
      <c r="EZ66" s="4">
        <v>0.3</v>
      </c>
      <c r="FA66" s="4">
        <v>0.3</v>
      </c>
      <c r="FB66" s="4">
        <v>0.3</v>
      </c>
      <c r="FC66" s="4">
        <v>0.38</v>
      </c>
      <c r="FD66" s="4">
        <v>0.38</v>
      </c>
      <c r="FE66" s="4">
        <v>0.38</v>
      </c>
      <c r="FF66" s="4">
        <v>0.3</v>
      </c>
      <c r="FG66" s="4">
        <v>0.3</v>
      </c>
      <c r="FH66" s="4">
        <v>0.3</v>
      </c>
      <c r="FI66" s="4">
        <v>0.38</v>
      </c>
      <c r="FJ66" s="4">
        <v>0.3</v>
      </c>
      <c r="FK66" s="4">
        <v>0.3</v>
      </c>
      <c r="FL66" s="4">
        <v>0.38</v>
      </c>
      <c r="FM66" s="4">
        <v>0.3</v>
      </c>
      <c r="FN66" s="4">
        <v>0.3</v>
      </c>
      <c r="FO66" s="4">
        <v>0.3</v>
      </c>
      <c r="FP66" s="4">
        <v>0.3</v>
      </c>
      <c r="FQ66" s="4">
        <v>0.3</v>
      </c>
      <c r="FR66" s="4">
        <v>0.3</v>
      </c>
      <c r="FS66" s="4">
        <v>0.32</v>
      </c>
      <c r="FT66" s="4">
        <v>0.3</v>
      </c>
      <c r="FU66" s="4">
        <v>0.3</v>
      </c>
      <c r="FV66" s="4">
        <v>0.3</v>
      </c>
      <c r="FW66" s="4">
        <v>0.3</v>
      </c>
      <c r="FX66" s="4">
        <v>0.3</v>
      </c>
      <c r="FY66" s="4">
        <v>0.36</v>
      </c>
      <c r="FZ66" s="4">
        <v>0.3</v>
      </c>
      <c r="GA66" s="4">
        <v>0.3</v>
      </c>
      <c r="GB66" s="4">
        <v>0.3</v>
      </c>
      <c r="GC66" s="4">
        <v>0.3</v>
      </c>
      <c r="GD66" s="4">
        <v>0.3</v>
      </c>
      <c r="GE66" s="4">
        <v>0.3</v>
      </c>
      <c r="GF66" s="4">
        <v>0.3</v>
      </c>
      <c r="GG66" s="4">
        <v>0.3</v>
      </c>
      <c r="GH66" s="4">
        <v>0.3</v>
      </c>
      <c r="GI66" s="4">
        <v>0.3</v>
      </c>
      <c r="GJ66" s="4">
        <v>0.3</v>
      </c>
      <c r="GK66" s="4">
        <v>0.3</v>
      </c>
      <c r="GL66" s="4">
        <v>0.3</v>
      </c>
      <c r="GM66" s="4">
        <v>0.3</v>
      </c>
      <c r="GN66" s="4">
        <v>0.3</v>
      </c>
      <c r="GO66" s="4">
        <v>0.3</v>
      </c>
      <c r="GP66" s="4">
        <v>0.3</v>
      </c>
      <c r="GQ66" s="4">
        <v>0.3</v>
      </c>
      <c r="GR66" s="4">
        <v>0.3</v>
      </c>
      <c r="GS66" s="4">
        <v>0.3</v>
      </c>
      <c r="GT66" s="4">
        <v>0.3</v>
      </c>
      <c r="GU66" s="4">
        <v>0.3</v>
      </c>
      <c r="GV66" s="4">
        <v>0.3</v>
      </c>
      <c r="GW66" s="4">
        <v>0.3</v>
      </c>
      <c r="GX66" s="4">
        <v>0.3</v>
      </c>
      <c r="GY66" s="4">
        <v>0.3</v>
      </c>
      <c r="GZ66" s="4">
        <v>0.3</v>
      </c>
      <c r="HA66" s="4">
        <v>0.3</v>
      </c>
      <c r="HB66" s="4">
        <v>0.3</v>
      </c>
      <c r="HC66" s="4">
        <v>0.3</v>
      </c>
      <c r="HD66" s="4">
        <v>0.3</v>
      </c>
      <c r="HE66" s="4">
        <v>0.3</v>
      </c>
      <c r="HF66" s="4">
        <v>0.3</v>
      </c>
      <c r="HG66" s="4">
        <v>0.3</v>
      </c>
      <c r="HH66" s="4">
        <v>0.3</v>
      </c>
      <c r="HI66" s="4">
        <v>0.3</v>
      </c>
      <c r="HJ66" s="4">
        <v>0.3</v>
      </c>
      <c r="HK66" s="4">
        <v>0.3</v>
      </c>
      <c r="HL66" s="4">
        <v>0.3</v>
      </c>
      <c r="HM66" s="4">
        <v>0.3</v>
      </c>
      <c r="HN66" s="4">
        <v>0.3</v>
      </c>
      <c r="HO66" s="4">
        <v>0.3</v>
      </c>
      <c r="HP66" s="4">
        <v>0.3</v>
      </c>
      <c r="HQ66" s="4">
        <v>0.3</v>
      </c>
      <c r="HR66" s="4">
        <v>0.3</v>
      </c>
      <c r="HS66" s="4">
        <v>0.3</v>
      </c>
      <c r="HT66" s="4">
        <v>0.3</v>
      </c>
      <c r="HU66" s="4">
        <v>0.3</v>
      </c>
      <c r="HV66" s="4">
        <v>0.3</v>
      </c>
      <c r="HW66" s="4">
        <v>0.3</v>
      </c>
      <c r="HX66" s="4">
        <v>0.3</v>
      </c>
      <c r="HY66" s="4">
        <v>0.3</v>
      </c>
      <c r="HZ66" s="4">
        <v>0.3</v>
      </c>
      <c r="IA66" s="4">
        <v>0.3</v>
      </c>
      <c r="IB66" s="4">
        <v>0.3</v>
      </c>
      <c r="IC66" s="4">
        <v>0.3</v>
      </c>
      <c r="ID66" s="4">
        <v>0.3</v>
      </c>
      <c r="IE66" s="4">
        <v>0.3</v>
      </c>
      <c r="IF66" s="4">
        <v>0.3</v>
      </c>
      <c r="IG66" s="4">
        <v>0.3</v>
      </c>
      <c r="IH66" s="4">
        <v>0.3</v>
      </c>
      <c r="II66" s="4">
        <v>0.3</v>
      </c>
      <c r="IJ66" s="4">
        <v>0.3</v>
      </c>
      <c r="IK66" s="4">
        <v>0.3</v>
      </c>
      <c r="IL66" s="4">
        <v>0.3</v>
      </c>
      <c r="IM66" s="4">
        <v>0.3</v>
      </c>
      <c r="IN66" s="4">
        <v>0.3</v>
      </c>
      <c r="IO66" s="4">
        <v>0.3</v>
      </c>
      <c r="IP66" s="4">
        <v>0.3</v>
      </c>
      <c r="IQ66" s="4">
        <v>0.3</v>
      </c>
      <c r="IR66" s="4">
        <v>0.3</v>
      </c>
      <c r="IS66" s="4">
        <v>0.3</v>
      </c>
      <c r="IT66" s="4">
        <v>0.3</v>
      </c>
      <c r="IU66" s="4">
        <v>0.3</v>
      </c>
      <c r="IV66" s="4">
        <v>0.3</v>
      </c>
      <c r="IW66" s="4">
        <v>0.3</v>
      </c>
      <c r="IX66" s="4">
        <v>0.3</v>
      </c>
      <c r="IY66" s="4">
        <v>0.3</v>
      </c>
      <c r="IZ66" s="4">
        <v>0.3</v>
      </c>
      <c r="JA66" s="4">
        <v>0.3</v>
      </c>
      <c r="JB66" s="4">
        <v>0.3</v>
      </c>
      <c r="JC66" s="4">
        <v>0.3</v>
      </c>
      <c r="JD66" s="4">
        <v>0.3</v>
      </c>
      <c r="JE66" s="4">
        <v>0.3</v>
      </c>
      <c r="JF66" s="4">
        <v>0.3</v>
      </c>
      <c r="JG66" s="4">
        <v>0.3</v>
      </c>
      <c r="JH66" s="4">
        <v>0.3</v>
      </c>
      <c r="JI66" s="4">
        <v>0.3</v>
      </c>
      <c r="JJ66" s="4">
        <v>0.3</v>
      </c>
      <c r="JK66" s="4">
        <v>0.3</v>
      </c>
      <c r="JL66" s="4">
        <v>0.3</v>
      </c>
      <c r="JM66" s="4">
        <v>0.3</v>
      </c>
      <c r="JN66" s="4">
        <v>0.3</v>
      </c>
      <c r="JO66" s="4">
        <v>0.3</v>
      </c>
      <c r="JP66" s="4">
        <v>0.3</v>
      </c>
      <c r="JQ66" s="4">
        <v>0.3</v>
      </c>
      <c r="JR66" s="4">
        <v>0.3</v>
      </c>
      <c r="JS66" s="4">
        <v>0.3</v>
      </c>
      <c r="JT66" s="4">
        <v>0.3</v>
      </c>
      <c r="JU66" s="4">
        <v>0.3</v>
      </c>
      <c r="JV66" s="4">
        <v>0.3</v>
      </c>
      <c r="JW66" s="4">
        <v>0.3</v>
      </c>
      <c r="JX66" s="4">
        <v>0.3</v>
      </c>
      <c r="JY66" s="4">
        <v>0.3</v>
      </c>
      <c r="JZ66" s="4">
        <v>0.3</v>
      </c>
      <c r="KA66" s="4">
        <v>0.3</v>
      </c>
      <c r="KB66" s="4">
        <v>0.3</v>
      </c>
      <c r="KC66" s="4">
        <v>0.3</v>
      </c>
      <c r="KD66" s="4">
        <v>0.3</v>
      </c>
      <c r="KE66" s="4">
        <v>0.3</v>
      </c>
      <c r="KF66" s="4">
        <v>0.3</v>
      </c>
      <c r="KG66" s="4">
        <v>0.3</v>
      </c>
      <c r="KH66" s="4">
        <v>0.3</v>
      </c>
      <c r="KI66" s="4">
        <v>0.3</v>
      </c>
      <c r="KJ66" s="4">
        <v>0.3</v>
      </c>
      <c r="KK66" s="4">
        <v>0.3</v>
      </c>
      <c r="KL66" s="4">
        <v>0.3</v>
      </c>
      <c r="KM66" s="4">
        <v>0.3</v>
      </c>
      <c r="KN66" s="4">
        <v>0.3</v>
      </c>
      <c r="KO66" s="4">
        <v>0.3</v>
      </c>
      <c r="KP66" s="4">
        <v>0.3</v>
      </c>
      <c r="KQ66" s="4">
        <v>0.3</v>
      </c>
      <c r="KR66" s="4">
        <v>0.3</v>
      </c>
      <c r="KS66" s="4">
        <v>0.3</v>
      </c>
      <c r="KT66" s="4">
        <v>0.3</v>
      </c>
      <c r="KU66" s="4">
        <v>0.3</v>
      </c>
      <c r="KV66" s="4">
        <v>0.3</v>
      </c>
      <c r="KW66" s="4">
        <v>0.3</v>
      </c>
      <c r="KX66" s="4">
        <v>0.3</v>
      </c>
      <c r="KY66" s="4">
        <v>0.3</v>
      </c>
      <c r="KZ66" s="4">
        <v>0.3</v>
      </c>
      <c r="LA66" s="4">
        <v>0.3</v>
      </c>
      <c r="LB66" s="4">
        <v>0.3</v>
      </c>
      <c r="LC66" s="4">
        <v>0.3</v>
      </c>
      <c r="LD66" s="4">
        <v>0.3</v>
      </c>
      <c r="LE66" s="4">
        <v>0.3</v>
      </c>
      <c r="LF66" s="4">
        <v>0.3</v>
      </c>
      <c r="LG66" s="4">
        <v>0.3</v>
      </c>
      <c r="LH66" s="4">
        <v>0.3</v>
      </c>
      <c r="LI66" s="4">
        <v>0.3</v>
      </c>
      <c r="LJ66" s="4">
        <v>0.3</v>
      </c>
      <c r="LK66" s="4">
        <v>0.3</v>
      </c>
      <c r="LL66" s="4">
        <v>0.3</v>
      </c>
      <c r="LM66" s="4">
        <v>0.3</v>
      </c>
      <c r="LN66" s="4">
        <v>0.3</v>
      </c>
      <c r="LO66" s="4">
        <v>0.3</v>
      </c>
      <c r="LP66" s="4">
        <v>0.3</v>
      </c>
      <c r="LQ66" s="4">
        <v>0.3</v>
      </c>
      <c r="LR66" s="4">
        <v>0.3</v>
      </c>
      <c r="LS66" s="4">
        <v>0.3</v>
      </c>
      <c r="LT66" s="4">
        <v>0.3</v>
      </c>
      <c r="LU66" s="4">
        <v>0.3</v>
      </c>
      <c r="LV66" s="4">
        <v>0.3</v>
      </c>
      <c r="LW66" s="4">
        <v>0.3</v>
      </c>
      <c r="LX66" s="4">
        <v>0.3</v>
      </c>
      <c r="LY66" s="4">
        <v>0.3</v>
      </c>
      <c r="LZ66" s="4">
        <v>0.3</v>
      </c>
      <c r="MA66" s="4">
        <v>0.3</v>
      </c>
      <c r="MB66" s="4">
        <v>0.3</v>
      </c>
      <c r="MC66" s="4">
        <v>0.3</v>
      </c>
      <c r="MD66" s="4">
        <v>0.3</v>
      </c>
      <c r="ME66" s="4">
        <v>0.3</v>
      </c>
      <c r="MF66" s="4">
        <v>0.3</v>
      </c>
      <c r="MG66" s="4">
        <v>0.3</v>
      </c>
      <c r="MH66" s="4">
        <v>0.3</v>
      </c>
      <c r="MI66" s="4">
        <v>0.3</v>
      </c>
      <c r="MJ66" s="4">
        <v>0.3</v>
      </c>
      <c r="MK66" s="4">
        <v>0.3</v>
      </c>
      <c r="ML66" s="4">
        <v>0.3</v>
      </c>
      <c r="MM66" s="4">
        <v>0.3</v>
      </c>
      <c r="MN66" s="4">
        <v>0.3</v>
      </c>
      <c r="MO66" s="4">
        <v>0.3</v>
      </c>
      <c r="MP66" s="4">
        <v>0.3</v>
      </c>
      <c r="MQ66" s="4">
        <v>0.3</v>
      </c>
      <c r="MR66" s="4">
        <v>0.3</v>
      </c>
      <c r="MS66" s="4">
        <v>0.3</v>
      </c>
      <c r="MT66" s="4">
        <v>0.3</v>
      </c>
      <c r="MU66" s="4">
        <v>0.3</v>
      </c>
      <c r="MV66" s="4">
        <v>0.3</v>
      </c>
      <c r="MW66" s="4">
        <v>0.3</v>
      </c>
      <c r="MX66" s="4">
        <v>0.3</v>
      </c>
      <c r="MY66" s="4">
        <v>0.3</v>
      </c>
      <c r="MZ66" s="4">
        <v>0.3</v>
      </c>
      <c r="NA66" s="4">
        <v>0.3</v>
      </c>
      <c r="NB66" s="4">
        <v>0.3</v>
      </c>
      <c r="NC66" s="4">
        <v>0.3</v>
      </c>
      <c r="ND66" s="4">
        <v>0.3</v>
      </c>
      <c r="NE66" s="4">
        <v>0.3</v>
      </c>
      <c r="NF66" s="4">
        <v>0.3</v>
      </c>
      <c r="NG66" s="4">
        <v>0.3</v>
      </c>
      <c r="NH66" s="4">
        <v>0.3</v>
      </c>
      <c r="NI66" s="4">
        <v>0.3</v>
      </c>
      <c r="NJ66" s="4">
        <v>0.3</v>
      </c>
      <c r="NK66" s="4">
        <v>0.3</v>
      </c>
      <c r="NL66" s="4">
        <v>0.3</v>
      </c>
      <c r="NM66" s="4">
        <v>0.3</v>
      </c>
      <c r="NN66" s="4">
        <v>0.3</v>
      </c>
      <c r="NO66" s="4">
        <v>0.3</v>
      </c>
      <c r="NP66" s="4">
        <v>0.3</v>
      </c>
      <c r="NQ66" s="4">
        <v>0.3</v>
      </c>
      <c r="NR66" s="4">
        <v>0.3</v>
      </c>
      <c r="NS66" s="4">
        <v>0.3</v>
      </c>
      <c r="NT66" s="4">
        <v>0.3</v>
      </c>
      <c r="NU66" s="4">
        <v>0.3</v>
      </c>
      <c r="NV66" s="4">
        <v>0.3</v>
      </c>
      <c r="NW66" s="4">
        <v>0.3</v>
      </c>
      <c r="NX66" s="4">
        <v>0.3</v>
      </c>
      <c r="NY66" s="4">
        <v>0.3</v>
      </c>
      <c r="NZ66" s="4">
        <v>0.3</v>
      </c>
      <c r="OA66" s="4">
        <v>0.3</v>
      </c>
      <c r="OB66" s="4">
        <v>0.3</v>
      </c>
      <c r="OC66" s="4">
        <v>0.3</v>
      </c>
      <c r="OD66" s="4">
        <v>0.3</v>
      </c>
      <c r="OE66" s="4">
        <v>0.3</v>
      </c>
      <c r="OF66" s="4">
        <v>0.3</v>
      </c>
      <c r="OG66" s="4">
        <v>0.3</v>
      </c>
    </row>
    <row r="67" spans="2:397" x14ac:dyDescent="0.25">
      <c r="B67" t="s">
        <v>180</v>
      </c>
      <c r="C67" s="10" t="s">
        <v>181</v>
      </c>
      <c r="D67" s="4">
        <v>0.3</v>
      </c>
      <c r="E67" s="4">
        <v>0.4</v>
      </c>
      <c r="F67" s="4">
        <v>0.3</v>
      </c>
      <c r="G67" s="4">
        <v>0.3</v>
      </c>
      <c r="H67" s="31">
        <v>0</v>
      </c>
      <c r="I67" s="31">
        <v>-0.63554147311670317</v>
      </c>
      <c r="J67" s="31"/>
      <c r="K67" s="31"/>
      <c r="L67" s="31"/>
      <c r="M67" s="31"/>
      <c r="N67" s="31"/>
      <c r="O67" s="28"/>
      <c r="P67" s="28"/>
      <c r="Q67" s="5"/>
      <c r="R67" s="15"/>
      <c r="S67" s="5"/>
      <c r="T67" s="5"/>
      <c r="U67" s="4"/>
      <c r="V67" s="4"/>
      <c r="W67" s="4"/>
      <c r="X67" s="4"/>
      <c r="Y67" s="4"/>
      <c r="Z67" s="4"/>
      <c r="AA67" s="4"/>
      <c r="AB67" s="4"/>
      <c r="AC67" s="4"/>
      <c r="AF67" s="4">
        <f>_xll.BQL($B67,$B$24,$B$24:$C$34,"transpose=t, showdates=f, showheaders=f, showids=f","cols=366;rows=1")</f>
        <v>0.38</v>
      </c>
      <c r="AG67" s="4">
        <v>0.38</v>
      </c>
      <c r="AH67" s="4">
        <v>0.38</v>
      </c>
      <c r="AI67" s="4">
        <v>0.38</v>
      </c>
      <c r="AJ67" s="4">
        <v>0.38</v>
      </c>
      <c r="AK67" s="4">
        <v>0.38</v>
      </c>
      <c r="AL67" s="4">
        <v>0.38</v>
      </c>
      <c r="AM67" s="4">
        <v>0.3</v>
      </c>
      <c r="AN67" s="4">
        <v>0.39</v>
      </c>
      <c r="AO67" s="4">
        <v>0.38</v>
      </c>
      <c r="AP67" s="4">
        <v>0.3</v>
      </c>
      <c r="AQ67" s="4">
        <v>0.38</v>
      </c>
      <c r="AR67" s="4">
        <v>0.38</v>
      </c>
      <c r="AS67" s="4">
        <v>0.38</v>
      </c>
      <c r="AT67" s="4">
        <v>0.38</v>
      </c>
      <c r="AU67" s="4">
        <v>0.39</v>
      </c>
      <c r="AV67" s="4">
        <v>0.38</v>
      </c>
      <c r="AW67" s="4">
        <v>0.32</v>
      </c>
      <c r="AX67" s="4">
        <v>0.32</v>
      </c>
      <c r="AY67" s="4">
        <v>0.32</v>
      </c>
      <c r="AZ67" s="4">
        <v>0.32</v>
      </c>
      <c r="BA67" s="4">
        <v>0.3</v>
      </c>
      <c r="BB67" s="4">
        <v>0.32</v>
      </c>
      <c r="BC67" s="4">
        <v>0.3</v>
      </c>
      <c r="BD67" s="4">
        <v>0.3</v>
      </c>
      <c r="BE67" s="4">
        <v>0.3</v>
      </c>
      <c r="BF67" s="4">
        <v>0.3</v>
      </c>
      <c r="BG67" s="4">
        <v>0.3</v>
      </c>
      <c r="BH67" s="4">
        <v>0.3</v>
      </c>
      <c r="BI67" s="4">
        <v>0.3</v>
      </c>
      <c r="BJ67" s="4">
        <v>0.38</v>
      </c>
      <c r="BK67" s="4">
        <v>0.38</v>
      </c>
      <c r="BL67" s="4">
        <v>0.3</v>
      </c>
      <c r="BM67" s="4">
        <v>0.3</v>
      </c>
      <c r="BN67" s="4">
        <v>0.3</v>
      </c>
      <c r="BO67" s="4">
        <v>0.3</v>
      </c>
      <c r="BP67" s="4">
        <v>0.3</v>
      </c>
      <c r="BQ67" s="4">
        <v>0.34</v>
      </c>
      <c r="BR67" s="4">
        <v>0.3</v>
      </c>
      <c r="BS67" s="4">
        <v>0.3</v>
      </c>
      <c r="BT67" s="4">
        <v>0.3</v>
      </c>
      <c r="BU67" s="4">
        <v>0.3</v>
      </c>
      <c r="BV67" s="4">
        <v>0.38</v>
      </c>
      <c r="BW67" s="4">
        <v>0.38</v>
      </c>
      <c r="BX67" s="4">
        <v>0.31</v>
      </c>
      <c r="BY67" s="4">
        <v>0.32</v>
      </c>
      <c r="BZ67" s="4">
        <v>0.38</v>
      </c>
      <c r="CA67" s="4">
        <v>0.38</v>
      </c>
      <c r="CB67" s="4">
        <v>0.38</v>
      </c>
      <c r="CC67" s="4">
        <v>0.3</v>
      </c>
      <c r="CD67" s="4">
        <v>0.38</v>
      </c>
      <c r="CE67" s="4">
        <v>0.38</v>
      </c>
      <c r="CF67" s="4">
        <v>0.38</v>
      </c>
      <c r="CG67" s="4">
        <v>0.38</v>
      </c>
      <c r="CH67" s="4">
        <v>0.38</v>
      </c>
      <c r="CI67" s="4">
        <v>0.38</v>
      </c>
      <c r="CJ67" s="4">
        <v>0.38</v>
      </c>
      <c r="CK67" s="4">
        <v>0.38</v>
      </c>
      <c r="CL67" s="4">
        <v>0.38</v>
      </c>
      <c r="CM67" s="4">
        <v>0.38</v>
      </c>
      <c r="CN67" s="4">
        <v>0.38</v>
      </c>
      <c r="CO67" s="4">
        <v>0.38</v>
      </c>
      <c r="CP67" s="4">
        <v>0.38</v>
      </c>
      <c r="CQ67" s="4">
        <v>0.38</v>
      </c>
      <c r="CR67" s="4">
        <v>0.38</v>
      </c>
      <c r="CS67" s="4">
        <v>0.38</v>
      </c>
      <c r="CT67" s="4">
        <v>0.38</v>
      </c>
      <c r="CU67" s="4">
        <v>0.38</v>
      </c>
      <c r="CV67" s="4">
        <v>0.38</v>
      </c>
      <c r="CW67" s="4">
        <v>0.38</v>
      </c>
      <c r="CX67" s="4">
        <v>0.3</v>
      </c>
      <c r="CY67" s="4">
        <v>0.3</v>
      </c>
      <c r="CZ67" s="4">
        <v>0.38</v>
      </c>
      <c r="DA67" s="4">
        <v>0.38</v>
      </c>
      <c r="DB67" s="4">
        <v>0.3</v>
      </c>
      <c r="DC67" s="4">
        <v>0.3</v>
      </c>
      <c r="DD67" s="4">
        <v>0.3</v>
      </c>
      <c r="DE67" s="4">
        <v>0.38</v>
      </c>
      <c r="DF67" s="4">
        <v>0.38</v>
      </c>
      <c r="DG67" s="4">
        <v>0.38</v>
      </c>
      <c r="DH67" s="4">
        <v>0.3</v>
      </c>
      <c r="DI67" s="4">
        <v>0.3</v>
      </c>
      <c r="DJ67" s="4">
        <v>0.3</v>
      </c>
      <c r="DK67" s="4">
        <v>0.3</v>
      </c>
      <c r="DL67" s="4">
        <v>0.38</v>
      </c>
      <c r="DM67" s="4">
        <v>0.3</v>
      </c>
      <c r="DN67" s="4">
        <v>0.38</v>
      </c>
      <c r="DO67" s="4">
        <v>0.38</v>
      </c>
      <c r="DP67" s="4">
        <v>0.38</v>
      </c>
      <c r="DQ67" s="4">
        <v>0.38</v>
      </c>
      <c r="DR67" s="4">
        <v>0.38</v>
      </c>
      <c r="DS67" s="4">
        <v>0.3</v>
      </c>
      <c r="DT67" s="4">
        <v>0.3</v>
      </c>
      <c r="DU67" s="4">
        <v>0.38</v>
      </c>
      <c r="DV67" s="4">
        <v>0.3</v>
      </c>
      <c r="DW67" s="4">
        <v>0.38</v>
      </c>
      <c r="DX67" s="4">
        <v>0.38</v>
      </c>
      <c r="DY67" s="4">
        <v>0.38</v>
      </c>
      <c r="DZ67" s="4">
        <v>0.3</v>
      </c>
      <c r="EA67" s="4">
        <v>0.4</v>
      </c>
      <c r="EB67" s="4">
        <v>0.3</v>
      </c>
      <c r="EC67" s="4">
        <v>0.3</v>
      </c>
      <c r="ED67" s="4">
        <v>0.3</v>
      </c>
      <c r="EE67" s="4">
        <v>0.3</v>
      </c>
      <c r="EF67" s="4">
        <v>0.3</v>
      </c>
      <c r="EG67" s="4">
        <v>0.3</v>
      </c>
      <c r="EH67" s="4">
        <v>0.38</v>
      </c>
      <c r="EI67" s="4">
        <v>0.3</v>
      </c>
      <c r="EJ67" s="4">
        <v>0.38</v>
      </c>
      <c r="EK67" s="4">
        <v>0.38</v>
      </c>
      <c r="EL67" s="4">
        <v>0.38</v>
      </c>
      <c r="EM67" s="4">
        <v>0.38</v>
      </c>
      <c r="EN67" s="4">
        <v>0.38</v>
      </c>
      <c r="EO67" s="4">
        <v>0.38</v>
      </c>
      <c r="EP67" s="4">
        <v>0.38</v>
      </c>
      <c r="EQ67" s="4">
        <v>0.38</v>
      </c>
      <c r="ER67" s="4">
        <v>0.38</v>
      </c>
      <c r="ES67" s="4">
        <v>0.38</v>
      </c>
      <c r="ET67" s="4">
        <v>0.38</v>
      </c>
      <c r="EU67" s="4">
        <v>0.38</v>
      </c>
      <c r="EV67" s="4">
        <v>0.38</v>
      </c>
      <c r="EW67" s="4">
        <v>0.38</v>
      </c>
      <c r="EX67" s="4">
        <v>0.38</v>
      </c>
      <c r="EY67" s="4">
        <v>0.3</v>
      </c>
      <c r="EZ67" s="4">
        <v>0.3</v>
      </c>
      <c r="FA67" s="4">
        <v>0.3</v>
      </c>
      <c r="FB67" s="4">
        <v>0.38</v>
      </c>
      <c r="FC67" s="4">
        <v>0.38</v>
      </c>
      <c r="FD67" s="4">
        <v>0.38</v>
      </c>
      <c r="FE67" s="4">
        <v>0.38</v>
      </c>
      <c r="FF67" s="4">
        <v>0.38</v>
      </c>
      <c r="FG67" s="4">
        <v>0.38</v>
      </c>
      <c r="FH67" s="4">
        <v>0.38</v>
      </c>
      <c r="FI67" s="4">
        <v>0.38</v>
      </c>
      <c r="FJ67" s="4">
        <v>0.39</v>
      </c>
      <c r="FK67" s="4">
        <v>0.38</v>
      </c>
      <c r="FL67" s="4">
        <v>0.38</v>
      </c>
      <c r="FM67" s="4">
        <v>0.38</v>
      </c>
      <c r="FN67" s="4">
        <v>0.38</v>
      </c>
      <c r="FO67" s="4">
        <v>0.38</v>
      </c>
      <c r="FP67" s="4">
        <v>0.38</v>
      </c>
      <c r="FQ67" s="4">
        <v>0.38</v>
      </c>
      <c r="FR67" s="4">
        <v>0.38</v>
      </c>
      <c r="FS67" s="4">
        <v>0.38</v>
      </c>
      <c r="FT67" s="4">
        <v>0.38</v>
      </c>
      <c r="FU67" s="4">
        <v>0.38</v>
      </c>
      <c r="FV67" s="4">
        <v>0.38</v>
      </c>
      <c r="FW67" s="4">
        <v>0.38</v>
      </c>
      <c r="FX67" s="4">
        <v>0.38</v>
      </c>
      <c r="FY67" s="4">
        <v>0.38</v>
      </c>
      <c r="FZ67" s="4">
        <v>0.38</v>
      </c>
      <c r="GA67" s="4">
        <v>0.38</v>
      </c>
      <c r="GB67" s="4">
        <v>0.38</v>
      </c>
      <c r="GC67" s="4">
        <v>0.38</v>
      </c>
      <c r="GD67" s="4">
        <v>0.3</v>
      </c>
      <c r="GE67" s="4">
        <v>0.3</v>
      </c>
      <c r="GF67" s="4">
        <v>0.3</v>
      </c>
      <c r="GG67" s="4">
        <v>0.3</v>
      </c>
      <c r="GH67" s="4">
        <v>0.3</v>
      </c>
      <c r="GI67" s="4">
        <v>0.3</v>
      </c>
      <c r="GJ67" s="4">
        <v>0.3</v>
      </c>
      <c r="GK67" s="4">
        <v>0.3</v>
      </c>
      <c r="GL67" s="4">
        <v>0.3</v>
      </c>
      <c r="GM67" s="4">
        <v>0.3</v>
      </c>
      <c r="GN67" s="4">
        <v>0.3</v>
      </c>
      <c r="GO67" s="4">
        <v>0.3</v>
      </c>
      <c r="GP67" s="4">
        <v>0.3</v>
      </c>
      <c r="GQ67" s="4">
        <v>0.3</v>
      </c>
      <c r="GR67" s="4">
        <v>0.3</v>
      </c>
      <c r="GS67" s="4">
        <v>0.3</v>
      </c>
      <c r="GT67" s="4">
        <v>0.3</v>
      </c>
      <c r="GU67" s="4">
        <v>0.3</v>
      </c>
      <c r="GV67" s="4">
        <v>0.3</v>
      </c>
      <c r="GW67" s="4">
        <v>0.3</v>
      </c>
      <c r="GX67" s="4">
        <v>0.3</v>
      </c>
      <c r="GY67" s="4">
        <v>0.3</v>
      </c>
      <c r="GZ67" s="4">
        <v>0.3</v>
      </c>
      <c r="HA67" s="4">
        <v>0.3</v>
      </c>
      <c r="HB67" s="4">
        <v>0.3</v>
      </c>
      <c r="HC67" s="4">
        <v>0.3</v>
      </c>
      <c r="HD67" s="4">
        <v>0.3</v>
      </c>
      <c r="HE67" s="4">
        <v>0.3</v>
      </c>
      <c r="HF67" s="4">
        <v>0.3</v>
      </c>
      <c r="HG67" s="4">
        <v>0.3</v>
      </c>
      <c r="HH67" s="4">
        <v>0.3</v>
      </c>
      <c r="HI67" s="4">
        <v>0.3</v>
      </c>
      <c r="HJ67" s="4">
        <v>0.3</v>
      </c>
      <c r="HK67" s="4">
        <v>0.3</v>
      </c>
      <c r="HL67" s="4">
        <v>0.3</v>
      </c>
      <c r="HM67" s="4">
        <v>0.3</v>
      </c>
      <c r="HN67" s="4">
        <v>0.3</v>
      </c>
      <c r="HO67" s="4">
        <v>0.3</v>
      </c>
      <c r="HP67" s="4">
        <v>0.3</v>
      </c>
      <c r="HQ67" s="4">
        <v>0.3</v>
      </c>
      <c r="HR67" s="4">
        <v>0.3</v>
      </c>
      <c r="HS67" s="4">
        <v>0.3</v>
      </c>
      <c r="HT67" s="4">
        <v>0.3</v>
      </c>
      <c r="HU67" s="4">
        <v>0.3</v>
      </c>
      <c r="HV67" s="4">
        <v>0.3</v>
      </c>
      <c r="HW67" s="4">
        <v>0.3</v>
      </c>
      <c r="HX67" s="4">
        <v>0.3</v>
      </c>
      <c r="HY67" s="4">
        <v>0.3</v>
      </c>
      <c r="HZ67" s="4">
        <v>0.3</v>
      </c>
      <c r="IA67" s="4">
        <v>0.3</v>
      </c>
      <c r="IB67" s="4">
        <v>0.3</v>
      </c>
      <c r="IC67" s="4">
        <v>0.3</v>
      </c>
      <c r="ID67" s="4">
        <v>0.3</v>
      </c>
      <c r="IE67" s="4">
        <v>0.3</v>
      </c>
      <c r="IF67" s="4">
        <v>0.3</v>
      </c>
      <c r="IG67" s="4">
        <v>0.3</v>
      </c>
      <c r="IH67" s="4">
        <v>0.3</v>
      </c>
      <c r="II67" s="4">
        <v>0.3</v>
      </c>
      <c r="IJ67" s="4">
        <v>0.3</v>
      </c>
      <c r="IK67" s="4">
        <v>0.3</v>
      </c>
      <c r="IL67" s="4">
        <v>0.3</v>
      </c>
      <c r="IM67" s="4">
        <v>0.3</v>
      </c>
      <c r="IN67" s="4">
        <v>0.3</v>
      </c>
      <c r="IO67" s="4">
        <v>0.3</v>
      </c>
      <c r="IP67" s="4">
        <v>0.3</v>
      </c>
      <c r="IQ67" s="4">
        <v>0.3</v>
      </c>
      <c r="IR67" s="4">
        <v>0.3</v>
      </c>
      <c r="IS67" s="4">
        <v>0.3</v>
      </c>
      <c r="IT67" s="4">
        <v>0.3</v>
      </c>
      <c r="IU67" s="4">
        <v>0.3</v>
      </c>
      <c r="IV67" s="4">
        <v>0.3</v>
      </c>
      <c r="IW67" s="4">
        <v>0.3</v>
      </c>
      <c r="IX67" s="4">
        <v>0.3</v>
      </c>
      <c r="IY67" s="4">
        <v>0.3</v>
      </c>
      <c r="IZ67" s="4">
        <v>0.3</v>
      </c>
      <c r="JA67" s="4">
        <v>0.3</v>
      </c>
      <c r="JB67" s="4">
        <v>0.3</v>
      </c>
      <c r="JC67" s="4">
        <v>0.3</v>
      </c>
      <c r="JD67" s="4">
        <v>0.3</v>
      </c>
      <c r="JE67" s="4">
        <v>0.3</v>
      </c>
      <c r="JF67" s="4">
        <v>0.3</v>
      </c>
      <c r="JG67" s="4">
        <v>0.3</v>
      </c>
      <c r="JH67" s="4">
        <v>0.3</v>
      </c>
      <c r="JI67" s="4">
        <v>0.3</v>
      </c>
      <c r="JJ67" s="4">
        <v>0.3</v>
      </c>
      <c r="JK67" s="4">
        <v>0.3</v>
      </c>
      <c r="JL67" s="4">
        <v>0.3</v>
      </c>
      <c r="JM67" s="4">
        <v>0.3</v>
      </c>
      <c r="JN67" s="4">
        <v>0.3</v>
      </c>
      <c r="JO67" s="4">
        <v>0.3</v>
      </c>
      <c r="JP67" s="4">
        <v>0.3</v>
      </c>
      <c r="JQ67" s="4">
        <v>0.3</v>
      </c>
      <c r="JR67" s="4">
        <v>0.3</v>
      </c>
      <c r="JS67" s="4">
        <v>0.3</v>
      </c>
      <c r="JT67" s="4">
        <v>0.3</v>
      </c>
      <c r="JU67" s="4">
        <v>0.3</v>
      </c>
      <c r="JV67" s="4">
        <v>0.3</v>
      </c>
      <c r="JW67" s="4">
        <v>0.3</v>
      </c>
      <c r="JX67" s="4">
        <v>0.3</v>
      </c>
      <c r="JY67" s="4">
        <v>0.3</v>
      </c>
      <c r="JZ67" s="4">
        <v>0.3</v>
      </c>
      <c r="KA67" s="4">
        <v>0.3</v>
      </c>
      <c r="KB67" s="4">
        <v>0.3</v>
      </c>
      <c r="KC67" s="4">
        <v>0.3</v>
      </c>
      <c r="KD67" s="4">
        <v>0.3</v>
      </c>
      <c r="KE67" s="4">
        <v>0.3</v>
      </c>
      <c r="KF67" s="4">
        <v>0.3</v>
      </c>
      <c r="KG67" s="4">
        <v>0.3</v>
      </c>
      <c r="KH67" s="4">
        <v>0.3</v>
      </c>
      <c r="KI67" s="4">
        <v>0.3</v>
      </c>
      <c r="KJ67" s="4">
        <v>0.3</v>
      </c>
      <c r="KK67" s="4">
        <v>0.3</v>
      </c>
      <c r="KL67" s="4">
        <v>0.3</v>
      </c>
      <c r="KM67" s="4">
        <v>0.3</v>
      </c>
      <c r="KN67" s="4">
        <v>0.3</v>
      </c>
      <c r="KO67" s="4">
        <v>0.3</v>
      </c>
      <c r="KP67" s="4">
        <v>0.3</v>
      </c>
      <c r="KQ67" s="4">
        <v>0.3</v>
      </c>
      <c r="KR67" s="4">
        <v>0.3</v>
      </c>
      <c r="KS67" s="4">
        <v>0.3</v>
      </c>
      <c r="KT67" s="4">
        <v>0.3</v>
      </c>
      <c r="KU67" s="4">
        <v>0.3</v>
      </c>
      <c r="KV67" s="4">
        <v>0.3</v>
      </c>
      <c r="KW67" s="4">
        <v>0.3</v>
      </c>
      <c r="KX67" s="4">
        <v>0.3</v>
      </c>
      <c r="KY67" s="4">
        <v>0.3</v>
      </c>
      <c r="KZ67" s="4">
        <v>0.3</v>
      </c>
      <c r="LA67" s="4">
        <v>0.3</v>
      </c>
      <c r="LB67" s="4">
        <v>0.3</v>
      </c>
      <c r="LC67" s="4">
        <v>0.3</v>
      </c>
      <c r="LD67" s="4">
        <v>0.3</v>
      </c>
      <c r="LE67" s="4">
        <v>0.3</v>
      </c>
      <c r="LF67" s="4">
        <v>0.3</v>
      </c>
      <c r="LG67" s="4">
        <v>0.3</v>
      </c>
      <c r="LH67" s="4">
        <v>0.3</v>
      </c>
      <c r="LI67" s="4">
        <v>0.3</v>
      </c>
      <c r="LJ67" s="4">
        <v>0.3</v>
      </c>
      <c r="LK67" s="4">
        <v>0.3</v>
      </c>
      <c r="LL67" s="4">
        <v>0.3</v>
      </c>
      <c r="LM67" s="4">
        <v>0.3</v>
      </c>
      <c r="LN67" s="4">
        <v>0.3</v>
      </c>
      <c r="LO67" s="4">
        <v>0.3</v>
      </c>
      <c r="LP67" s="4">
        <v>0.3</v>
      </c>
      <c r="LQ67" s="4">
        <v>0.3</v>
      </c>
      <c r="LR67" s="4">
        <v>0.3</v>
      </c>
      <c r="LS67" s="4">
        <v>0.3</v>
      </c>
      <c r="LT67" s="4">
        <v>0.3</v>
      </c>
      <c r="LU67" s="4">
        <v>0.3</v>
      </c>
      <c r="LV67" s="4">
        <v>0.3</v>
      </c>
      <c r="LW67" s="4">
        <v>0.3</v>
      </c>
      <c r="LX67" s="4">
        <v>0.3</v>
      </c>
      <c r="LY67" s="4">
        <v>0.3</v>
      </c>
      <c r="LZ67" s="4">
        <v>0.3</v>
      </c>
      <c r="MA67" s="4">
        <v>0.3</v>
      </c>
      <c r="MB67" s="4">
        <v>0.3</v>
      </c>
      <c r="MC67" s="4">
        <v>0.3</v>
      </c>
      <c r="MD67" s="4">
        <v>0.3</v>
      </c>
      <c r="ME67" s="4">
        <v>0.3</v>
      </c>
      <c r="MF67" s="4">
        <v>0.3</v>
      </c>
      <c r="MG67" s="4">
        <v>0.3</v>
      </c>
      <c r="MH67" s="4">
        <v>0.3</v>
      </c>
      <c r="MI67" s="4">
        <v>0.3</v>
      </c>
      <c r="MJ67" s="4">
        <v>0.3</v>
      </c>
      <c r="MK67" s="4">
        <v>0.3</v>
      </c>
      <c r="ML67" s="4">
        <v>0.3</v>
      </c>
      <c r="MM67" s="4">
        <v>0.3</v>
      </c>
      <c r="MN67" s="4">
        <v>0.3</v>
      </c>
      <c r="MO67" s="4">
        <v>0.3</v>
      </c>
      <c r="MP67" s="4">
        <v>0.3</v>
      </c>
      <c r="MQ67" s="4">
        <v>0.3</v>
      </c>
      <c r="MR67" s="4">
        <v>0.3</v>
      </c>
      <c r="MS67" s="4">
        <v>0.3</v>
      </c>
      <c r="MT67" s="4">
        <v>0.3</v>
      </c>
      <c r="MU67" s="4">
        <v>0.3</v>
      </c>
      <c r="MV67" s="4">
        <v>0.3</v>
      </c>
      <c r="MW67" s="4">
        <v>0.3</v>
      </c>
      <c r="MX67" s="4">
        <v>0.3</v>
      </c>
      <c r="MY67" s="4">
        <v>0.3</v>
      </c>
      <c r="MZ67" s="4">
        <v>0.3</v>
      </c>
      <c r="NA67" s="4">
        <v>0.3</v>
      </c>
      <c r="NB67" s="4">
        <v>0.3</v>
      </c>
      <c r="NC67" s="4">
        <v>0.3</v>
      </c>
      <c r="ND67" s="4">
        <v>0.3</v>
      </c>
      <c r="NE67" s="4">
        <v>0.3</v>
      </c>
      <c r="NF67" s="4">
        <v>0.3</v>
      </c>
      <c r="NG67" s="4">
        <v>0.3</v>
      </c>
      <c r="NH67" s="4">
        <v>0.3</v>
      </c>
      <c r="NI67" s="4">
        <v>0.3</v>
      </c>
      <c r="NJ67" s="4">
        <v>0.3</v>
      </c>
      <c r="NK67" s="4">
        <v>0.3</v>
      </c>
      <c r="NL67" s="4">
        <v>0.3</v>
      </c>
      <c r="NM67" s="4">
        <v>0.3</v>
      </c>
      <c r="NN67" s="4">
        <v>0.3</v>
      </c>
      <c r="NO67" s="4">
        <v>0.3</v>
      </c>
      <c r="NP67" s="4">
        <v>0.3</v>
      </c>
      <c r="NQ67" s="4">
        <v>0.3</v>
      </c>
      <c r="NR67" s="4">
        <v>0.3</v>
      </c>
      <c r="NS67" s="4">
        <v>0.3</v>
      </c>
      <c r="NT67" s="4">
        <v>0.3</v>
      </c>
      <c r="NU67" s="4">
        <v>0.3</v>
      </c>
      <c r="NV67" s="4">
        <v>0.3</v>
      </c>
      <c r="NW67" s="4">
        <v>0.3</v>
      </c>
      <c r="NX67" s="4">
        <v>0.3</v>
      </c>
      <c r="NY67" s="4">
        <v>0.3</v>
      </c>
      <c r="NZ67" s="4">
        <v>0.3</v>
      </c>
      <c r="OA67" s="4">
        <v>0.3</v>
      </c>
      <c r="OB67" s="4">
        <v>0.3</v>
      </c>
      <c r="OC67" s="4">
        <v>0.3</v>
      </c>
      <c r="OD67" s="4">
        <v>0.3</v>
      </c>
      <c r="OE67" s="4">
        <v>0.3</v>
      </c>
      <c r="OF67" s="4">
        <v>0.3</v>
      </c>
      <c r="OG67" s="4">
        <v>0.3</v>
      </c>
    </row>
    <row r="68" spans="2:397" x14ac:dyDescent="0.25">
      <c r="B68" t="s">
        <v>182</v>
      </c>
      <c r="C68" s="10" t="s">
        <v>183</v>
      </c>
      <c r="D68" s="4">
        <v>0.3</v>
      </c>
      <c r="E68" s="4">
        <v>0.38</v>
      </c>
      <c r="F68" s="4">
        <v>0.3</v>
      </c>
      <c r="G68" s="4">
        <v>0.3</v>
      </c>
      <c r="H68" s="31">
        <v>0</v>
      </c>
      <c r="I68" s="31">
        <v>-0.27503304222628799</v>
      </c>
      <c r="J68" s="31"/>
      <c r="K68" s="31"/>
      <c r="L68" s="31"/>
      <c r="M68" s="31"/>
      <c r="N68" s="31"/>
      <c r="O68" s="28"/>
      <c r="P68" s="28"/>
      <c r="Q68" s="5"/>
      <c r="R68" s="15"/>
      <c r="S68" s="5"/>
      <c r="T68" s="5"/>
      <c r="U68" s="4"/>
      <c r="V68" s="4"/>
      <c r="W68" s="4"/>
      <c r="X68" s="4"/>
      <c r="Y68" s="4"/>
      <c r="Z68" s="4"/>
      <c r="AA68" s="4"/>
      <c r="AB68" s="4"/>
      <c r="AC68" s="4"/>
      <c r="AF68" s="4">
        <f>_xll.BQL($B68,$B$24,$B$24:$C$34,"transpose=t, showdates=f, showheaders=f, showids=f","cols=366;rows=1")</f>
        <v>0.3</v>
      </c>
      <c r="AG68" s="4">
        <v>0.3</v>
      </c>
      <c r="AH68" s="4">
        <v>0.3</v>
      </c>
      <c r="AI68" s="4">
        <v>0.36</v>
      </c>
      <c r="AJ68" s="4">
        <v>0.3</v>
      </c>
      <c r="AK68" s="4">
        <v>0.3</v>
      </c>
      <c r="AL68" s="4">
        <v>0.3</v>
      </c>
      <c r="AM68" s="4">
        <v>0.38</v>
      </c>
      <c r="AN68" s="4">
        <v>0.3</v>
      </c>
      <c r="AO68" s="4">
        <v>0.3</v>
      </c>
      <c r="AP68" s="4">
        <v>0.3</v>
      </c>
      <c r="AQ68" s="4">
        <v>0.38</v>
      </c>
      <c r="AR68" s="4">
        <v>0.38</v>
      </c>
      <c r="AS68" s="4">
        <v>0.38</v>
      </c>
      <c r="AT68" s="4">
        <v>0.3</v>
      </c>
      <c r="AU68" s="4">
        <v>0.3</v>
      </c>
      <c r="AV68" s="4">
        <v>0.3</v>
      </c>
      <c r="AW68" s="4">
        <v>0.3</v>
      </c>
      <c r="AX68" s="4">
        <v>0.38</v>
      </c>
      <c r="AY68" s="4">
        <v>0.38</v>
      </c>
      <c r="AZ68" s="4">
        <v>0.38</v>
      </c>
      <c r="BA68" s="4">
        <v>0.3</v>
      </c>
      <c r="BB68" s="4">
        <v>0.38</v>
      </c>
      <c r="BC68" s="4">
        <v>0.3</v>
      </c>
      <c r="BD68" s="4">
        <v>0.3</v>
      </c>
      <c r="BE68" s="4">
        <v>0.3</v>
      </c>
      <c r="BF68" s="4">
        <v>0.3</v>
      </c>
      <c r="BG68" s="4">
        <v>0.3</v>
      </c>
      <c r="BH68" s="4">
        <v>0.3</v>
      </c>
      <c r="BI68" s="4">
        <v>0.3</v>
      </c>
      <c r="BJ68" s="4">
        <v>0.3</v>
      </c>
      <c r="BK68" s="4">
        <v>0.3</v>
      </c>
      <c r="BL68" s="4">
        <v>0.3</v>
      </c>
      <c r="BM68" s="4">
        <v>0.3</v>
      </c>
      <c r="BN68" s="4">
        <v>0.3</v>
      </c>
      <c r="BO68" s="4">
        <v>0.3</v>
      </c>
      <c r="BP68" s="4">
        <v>0.3</v>
      </c>
      <c r="BQ68" s="4">
        <v>0.3</v>
      </c>
      <c r="BR68" s="4">
        <v>0.3</v>
      </c>
      <c r="BS68" s="4">
        <v>0.3</v>
      </c>
      <c r="BT68" s="4">
        <v>0.3</v>
      </c>
      <c r="BU68" s="4">
        <v>0.3</v>
      </c>
      <c r="BV68" s="4">
        <v>0.3</v>
      </c>
      <c r="BW68" s="4">
        <v>0.3</v>
      </c>
      <c r="BX68" s="4">
        <v>0.3</v>
      </c>
      <c r="BY68" s="4">
        <v>0.3</v>
      </c>
      <c r="BZ68" s="4">
        <v>0.3</v>
      </c>
      <c r="CA68" s="4">
        <v>0.3</v>
      </c>
      <c r="CB68" s="4">
        <v>0.3</v>
      </c>
      <c r="CC68" s="4">
        <v>0.3</v>
      </c>
      <c r="CD68" s="4">
        <v>0.3</v>
      </c>
      <c r="CE68" s="4">
        <v>0.3</v>
      </c>
      <c r="CF68" s="4">
        <v>0.3</v>
      </c>
      <c r="CG68" s="4">
        <v>0.3</v>
      </c>
      <c r="CH68" s="4">
        <v>0.3</v>
      </c>
      <c r="CI68" s="4">
        <v>0.3</v>
      </c>
      <c r="CJ68" s="4">
        <v>0.3</v>
      </c>
      <c r="CK68" s="4">
        <v>0.3</v>
      </c>
      <c r="CL68" s="4">
        <v>0.3</v>
      </c>
      <c r="CM68" s="4">
        <v>0.3</v>
      </c>
      <c r="CN68" s="4">
        <v>0.3</v>
      </c>
      <c r="CO68" s="4">
        <v>0.3</v>
      </c>
      <c r="CP68" s="4">
        <v>0.3</v>
      </c>
      <c r="CQ68" s="4">
        <v>0.3</v>
      </c>
      <c r="CR68" s="4">
        <v>0.3</v>
      </c>
      <c r="CS68" s="4">
        <v>0.3</v>
      </c>
      <c r="CT68" s="4">
        <v>0.3</v>
      </c>
      <c r="CU68" s="4">
        <v>0.38</v>
      </c>
      <c r="CV68" s="4">
        <v>0.38</v>
      </c>
      <c r="CW68" s="4">
        <v>0.38</v>
      </c>
      <c r="CX68" s="4">
        <v>0.3</v>
      </c>
      <c r="CY68" s="4">
        <v>0.38</v>
      </c>
      <c r="CZ68" s="4">
        <v>0.3</v>
      </c>
      <c r="DA68" s="4">
        <v>0.3</v>
      </c>
      <c r="DB68" s="4">
        <v>0.38</v>
      </c>
      <c r="DC68" s="4">
        <v>0.38</v>
      </c>
      <c r="DD68" s="4">
        <v>0.38</v>
      </c>
      <c r="DE68" s="4">
        <v>0.3</v>
      </c>
      <c r="DF68" s="4">
        <v>0.3</v>
      </c>
      <c r="DG68" s="4">
        <v>0.3</v>
      </c>
      <c r="DH68" s="4">
        <v>0.38</v>
      </c>
      <c r="DI68" s="4">
        <v>0.38</v>
      </c>
      <c r="DJ68" s="4">
        <v>0.38</v>
      </c>
      <c r="DK68" s="4">
        <v>0.38</v>
      </c>
      <c r="DL68" s="4">
        <v>0.38</v>
      </c>
      <c r="DM68" s="4">
        <v>0.38</v>
      </c>
      <c r="DN68" s="4">
        <v>0.38</v>
      </c>
      <c r="DO68" s="4">
        <v>0.3</v>
      </c>
      <c r="DP68" s="4">
        <v>0.3</v>
      </c>
      <c r="DQ68" s="4">
        <v>0.3</v>
      </c>
      <c r="DR68" s="4">
        <v>0.3</v>
      </c>
      <c r="DS68" s="4">
        <v>0.3</v>
      </c>
      <c r="DT68" s="4">
        <v>0.3</v>
      </c>
      <c r="DU68" s="4">
        <v>0.3</v>
      </c>
      <c r="DV68" s="4">
        <v>0.3</v>
      </c>
      <c r="DW68" s="4">
        <v>0.3</v>
      </c>
      <c r="DX68" s="4">
        <v>0.3</v>
      </c>
      <c r="DY68" s="4">
        <v>0.3</v>
      </c>
      <c r="DZ68" s="4">
        <v>0.3</v>
      </c>
      <c r="EA68" s="4">
        <v>0.3</v>
      </c>
      <c r="EB68" s="4">
        <v>0.38</v>
      </c>
      <c r="EC68" s="4">
        <v>0.38</v>
      </c>
      <c r="ED68" s="4">
        <v>0.3</v>
      </c>
      <c r="EE68" s="4">
        <v>0.3</v>
      </c>
      <c r="EF68" s="4">
        <v>0.3</v>
      </c>
      <c r="EG68" s="4">
        <v>0.3</v>
      </c>
      <c r="EH68" s="4">
        <v>0.3</v>
      </c>
      <c r="EI68" s="4">
        <v>0.3</v>
      </c>
      <c r="EJ68" s="4">
        <v>0.3</v>
      </c>
      <c r="EK68" s="4">
        <v>0.3</v>
      </c>
      <c r="EL68" s="4">
        <v>0.3</v>
      </c>
      <c r="EM68" s="4">
        <v>0.3</v>
      </c>
      <c r="EN68" s="4">
        <v>0.3</v>
      </c>
      <c r="EO68" s="4">
        <v>0.3</v>
      </c>
      <c r="EP68" s="4">
        <v>0.3</v>
      </c>
      <c r="EQ68" s="4">
        <v>0.3</v>
      </c>
      <c r="ER68" s="4">
        <v>0.3</v>
      </c>
      <c r="ES68" s="4">
        <v>0.3</v>
      </c>
      <c r="ET68" s="4">
        <v>0.3</v>
      </c>
      <c r="EU68" s="4">
        <v>0.3</v>
      </c>
      <c r="EV68" s="4">
        <v>0.3</v>
      </c>
      <c r="EW68" s="4">
        <v>0.3</v>
      </c>
      <c r="EX68" s="4">
        <v>0.3</v>
      </c>
      <c r="EY68" s="4">
        <v>0.3</v>
      </c>
      <c r="EZ68" s="4">
        <v>0.3</v>
      </c>
      <c r="FA68" s="4">
        <v>0.3</v>
      </c>
      <c r="FB68" s="4">
        <v>0.3</v>
      </c>
      <c r="FC68" s="4">
        <v>0.3</v>
      </c>
      <c r="FD68" s="4">
        <v>0.3</v>
      </c>
      <c r="FE68" s="4">
        <v>0.35</v>
      </c>
      <c r="FF68" s="4">
        <v>0.3</v>
      </c>
      <c r="FG68" s="4">
        <v>0.3</v>
      </c>
      <c r="FH68" s="4">
        <v>0.3</v>
      </c>
      <c r="FI68" s="4">
        <v>0.3</v>
      </c>
      <c r="FJ68" s="4">
        <v>0.3</v>
      </c>
      <c r="FK68" s="4">
        <v>0.3</v>
      </c>
      <c r="FL68" s="4">
        <v>0.3</v>
      </c>
      <c r="FM68" s="4">
        <v>0.3</v>
      </c>
      <c r="FN68" s="4">
        <v>0.3</v>
      </c>
      <c r="FO68" s="4">
        <v>0.3</v>
      </c>
      <c r="FP68" s="4">
        <v>0.3</v>
      </c>
      <c r="FQ68" s="4">
        <v>0.3</v>
      </c>
      <c r="FR68" s="4">
        <v>0.3</v>
      </c>
      <c r="FS68" s="4">
        <v>0.3</v>
      </c>
      <c r="FT68" s="4">
        <v>0.3</v>
      </c>
      <c r="FU68" s="4">
        <v>0.3</v>
      </c>
      <c r="FV68" s="4">
        <v>0.3</v>
      </c>
      <c r="FW68" s="4">
        <v>0.3</v>
      </c>
      <c r="FX68" s="4">
        <v>0.3</v>
      </c>
      <c r="FY68" s="4">
        <v>0.3</v>
      </c>
      <c r="FZ68" s="4">
        <v>0.3</v>
      </c>
      <c r="GA68" s="4">
        <v>0.3</v>
      </c>
      <c r="GB68" s="4">
        <v>0.3</v>
      </c>
      <c r="GC68" s="4">
        <v>0.3</v>
      </c>
      <c r="GD68" s="4">
        <v>0.3</v>
      </c>
      <c r="GE68" s="4">
        <v>0.3</v>
      </c>
      <c r="GF68" s="4">
        <v>0.3</v>
      </c>
      <c r="GG68" s="4">
        <v>0.3</v>
      </c>
      <c r="GH68" s="4">
        <v>0.3</v>
      </c>
      <c r="GI68" s="4">
        <v>0.3</v>
      </c>
      <c r="GJ68" s="4">
        <v>0.3</v>
      </c>
      <c r="GK68" s="4">
        <v>0.3</v>
      </c>
      <c r="GL68" s="4">
        <v>0.3</v>
      </c>
      <c r="GM68" s="4">
        <v>0.3</v>
      </c>
      <c r="GN68" s="4">
        <v>0.3</v>
      </c>
      <c r="GO68" s="4">
        <v>0.3</v>
      </c>
      <c r="GP68" s="4">
        <v>0.3</v>
      </c>
      <c r="GQ68" s="4">
        <v>0.3</v>
      </c>
      <c r="GR68" s="4">
        <v>0.3</v>
      </c>
      <c r="GS68" s="4">
        <v>0.3</v>
      </c>
      <c r="GT68" s="4">
        <v>0.3</v>
      </c>
      <c r="GU68" s="4">
        <v>0.3</v>
      </c>
      <c r="GV68" s="4">
        <v>0.3</v>
      </c>
      <c r="GW68" s="4">
        <v>0.3</v>
      </c>
      <c r="GX68" s="4">
        <v>0.3</v>
      </c>
      <c r="GY68" s="4">
        <v>0.3</v>
      </c>
      <c r="GZ68" s="4">
        <v>0.3</v>
      </c>
      <c r="HA68" s="4">
        <v>0.3</v>
      </c>
      <c r="HB68" s="4">
        <v>0.3</v>
      </c>
      <c r="HC68" s="4">
        <v>0.3</v>
      </c>
      <c r="HD68" s="4">
        <v>0.3</v>
      </c>
      <c r="HE68" s="4">
        <v>0.3</v>
      </c>
      <c r="HF68" s="4">
        <v>0.3</v>
      </c>
      <c r="HG68" s="4">
        <v>0.3</v>
      </c>
      <c r="HH68" s="4">
        <v>0.3</v>
      </c>
      <c r="HI68" s="4">
        <v>0.3</v>
      </c>
      <c r="HJ68" s="4">
        <v>0.3</v>
      </c>
      <c r="HK68" s="4">
        <v>0.3</v>
      </c>
      <c r="HL68" s="4">
        <v>0.3</v>
      </c>
      <c r="HM68" s="4">
        <v>0.3</v>
      </c>
      <c r="HN68" s="4">
        <v>0.3</v>
      </c>
      <c r="HO68" s="4">
        <v>0.3</v>
      </c>
      <c r="HP68" s="4">
        <v>0.3</v>
      </c>
      <c r="HQ68" s="4">
        <v>0.3</v>
      </c>
      <c r="HR68" s="4">
        <v>0.3</v>
      </c>
      <c r="HS68" s="4">
        <v>0.3</v>
      </c>
      <c r="HT68" s="4">
        <v>0.3</v>
      </c>
      <c r="HU68" s="4">
        <v>0.3</v>
      </c>
      <c r="HV68" s="4">
        <v>0.3</v>
      </c>
      <c r="HW68" s="4">
        <v>0.3</v>
      </c>
      <c r="HX68" s="4">
        <v>0.3</v>
      </c>
      <c r="HY68" s="4">
        <v>0.3</v>
      </c>
      <c r="HZ68" s="4">
        <v>0.3</v>
      </c>
      <c r="IA68" s="4">
        <v>0.3</v>
      </c>
      <c r="IB68" s="4">
        <v>0.3</v>
      </c>
      <c r="IC68" s="4">
        <v>0.3</v>
      </c>
      <c r="ID68" s="4">
        <v>0.3</v>
      </c>
      <c r="IE68" s="4">
        <v>0.3</v>
      </c>
      <c r="IF68" s="4">
        <v>0.3</v>
      </c>
      <c r="IG68" s="4">
        <v>0.3</v>
      </c>
      <c r="IH68" s="4">
        <v>0.3</v>
      </c>
      <c r="II68" s="4">
        <v>0.3</v>
      </c>
      <c r="IJ68" s="4">
        <v>0.3</v>
      </c>
      <c r="IK68" s="4">
        <v>0.3</v>
      </c>
      <c r="IL68" s="4">
        <v>0.3</v>
      </c>
      <c r="IM68" s="4">
        <v>0.3</v>
      </c>
      <c r="IN68" s="4">
        <v>0.3</v>
      </c>
      <c r="IO68" s="4">
        <v>0.3</v>
      </c>
      <c r="IP68" s="4">
        <v>0.3</v>
      </c>
      <c r="IQ68" s="4">
        <v>0.3</v>
      </c>
      <c r="IR68" s="4">
        <v>0.3</v>
      </c>
      <c r="IS68" s="4">
        <v>0.3</v>
      </c>
      <c r="IT68" s="4">
        <v>0.3</v>
      </c>
      <c r="IU68" s="4">
        <v>0.3</v>
      </c>
      <c r="IV68" s="4">
        <v>0.3</v>
      </c>
      <c r="IW68" s="4">
        <v>0.3</v>
      </c>
      <c r="IX68" s="4">
        <v>0.3</v>
      </c>
      <c r="IY68" s="4">
        <v>0.3</v>
      </c>
      <c r="IZ68" s="4">
        <v>0.3</v>
      </c>
      <c r="JA68" s="4">
        <v>0.3</v>
      </c>
      <c r="JB68" s="4">
        <v>0.3</v>
      </c>
      <c r="JC68" s="4">
        <v>0.3</v>
      </c>
      <c r="JD68" s="4">
        <v>0.3</v>
      </c>
      <c r="JE68" s="4">
        <v>0.3</v>
      </c>
      <c r="JF68" s="4">
        <v>0.3</v>
      </c>
      <c r="JG68" s="4">
        <v>0.3</v>
      </c>
      <c r="JH68" s="4">
        <v>0.3</v>
      </c>
      <c r="JI68" s="4">
        <v>0.3</v>
      </c>
      <c r="JJ68" s="4">
        <v>0.3</v>
      </c>
      <c r="JK68" s="4">
        <v>0.3</v>
      </c>
      <c r="JL68" s="4">
        <v>0.3</v>
      </c>
      <c r="JM68" s="4">
        <v>0.3</v>
      </c>
      <c r="JN68" s="4">
        <v>0.3</v>
      </c>
      <c r="JO68" s="4">
        <v>0.3</v>
      </c>
      <c r="JP68" s="4">
        <v>0.3</v>
      </c>
      <c r="JQ68" s="4">
        <v>0.3</v>
      </c>
      <c r="JR68" s="4">
        <v>0.3</v>
      </c>
      <c r="JS68" s="4">
        <v>0.3</v>
      </c>
      <c r="JT68" s="4">
        <v>0.3</v>
      </c>
      <c r="JU68" s="4">
        <v>0.3</v>
      </c>
      <c r="JV68" s="4">
        <v>0.3</v>
      </c>
      <c r="JW68" s="4">
        <v>0.3</v>
      </c>
      <c r="JX68" s="4">
        <v>0.3</v>
      </c>
      <c r="JY68" s="4">
        <v>0.3</v>
      </c>
      <c r="JZ68" s="4">
        <v>0.3</v>
      </c>
      <c r="KA68" s="4">
        <v>0.3</v>
      </c>
      <c r="KB68" s="4">
        <v>0.3</v>
      </c>
      <c r="KC68" s="4">
        <v>0.3</v>
      </c>
      <c r="KD68" s="4">
        <v>0.3</v>
      </c>
      <c r="KE68" s="4">
        <v>0.3</v>
      </c>
      <c r="KF68" s="4">
        <v>0.3</v>
      </c>
      <c r="KG68" s="4">
        <v>0.3</v>
      </c>
      <c r="KH68" s="4">
        <v>0.3</v>
      </c>
      <c r="KI68" s="4">
        <v>0.3</v>
      </c>
      <c r="KJ68" s="4">
        <v>0.3</v>
      </c>
      <c r="KK68" s="4">
        <v>0.3</v>
      </c>
      <c r="KL68" s="4">
        <v>0.3</v>
      </c>
      <c r="KM68" s="4">
        <v>0.3</v>
      </c>
      <c r="KN68" s="4">
        <v>0.3</v>
      </c>
      <c r="KO68" s="4">
        <v>0.3</v>
      </c>
      <c r="KP68" s="4">
        <v>0.3</v>
      </c>
      <c r="KQ68" s="4">
        <v>0.3</v>
      </c>
      <c r="KR68" s="4">
        <v>0.3</v>
      </c>
      <c r="KS68" s="4">
        <v>0.3</v>
      </c>
      <c r="KT68" s="4">
        <v>0.3</v>
      </c>
      <c r="KU68" s="4">
        <v>0.3</v>
      </c>
      <c r="KV68" s="4">
        <v>0.3</v>
      </c>
      <c r="KW68" s="4">
        <v>0.3</v>
      </c>
      <c r="KX68" s="4">
        <v>0.3</v>
      </c>
      <c r="KY68" s="4">
        <v>0.3</v>
      </c>
      <c r="KZ68" s="4">
        <v>0.3</v>
      </c>
      <c r="LA68" s="4">
        <v>0.3</v>
      </c>
      <c r="LB68" s="4">
        <v>0.3</v>
      </c>
      <c r="LC68" s="4">
        <v>0.3</v>
      </c>
      <c r="LD68" s="4">
        <v>0.3</v>
      </c>
      <c r="LE68" s="4">
        <v>0.3</v>
      </c>
      <c r="LF68" s="4">
        <v>0.3</v>
      </c>
      <c r="LG68" s="4">
        <v>0.3</v>
      </c>
      <c r="LH68" s="4">
        <v>0.3</v>
      </c>
      <c r="LI68" s="4">
        <v>0.3</v>
      </c>
      <c r="LJ68" s="4">
        <v>0.3</v>
      </c>
      <c r="LK68" s="4">
        <v>0.3</v>
      </c>
      <c r="LL68" s="4">
        <v>0.3</v>
      </c>
      <c r="LM68" s="4">
        <v>0.3</v>
      </c>
      <c r="LN68" s="4">
        <v>0.3</v>
      </c>
      <c r="LO68" s="4">
        <v>0.3</v>
      </c>
      <c r="LP68" s="4">
        <v>0.3</v>
      </c>
      <c r="LQ68" s="4">
        <v>0.3</v>
      </c>
      <c r="LR68" s="4">
        <v>0.3</v>
      </c>
      <c r="LS68" s="4">
        <v>0.3</v>
      </c>
      <c r="LT68" s="4">
        <v>0.3</v>
      </c>
      <c r="LU68" s="4">
        <v>0.3</v>
      </c>
      <c r="LV68" s="4">
        <v>0.3</v>
      </c>
      <c r="LW68" s="4">
        <v>0.3</v>
      </c>
      <c r="LX68" s="4">
        <v>0.3</v>
      </c>
      <c r="LY68" s="4">
        <v>0.3</v>
      </c>
      <c r="LZ68" s="4">
        <v>0.3</v>
      </c>
      <c r="MA68" s="4">
        <v>0.3</v>
      </c>
      <c r="MB68" s="4">
        <v>0.3</v>
      </c>
      <c r="MC68" s="4">
        <v>0.3</v>
      </c>
      <c r="MD68" s="4">
        <v>0.3</v>
      </c>
      <c r="ME68" s="4">
        <v>0.3</v>
      </c>
      <c r="MF68" s="4">
        <v>0.3</v>
      </c>
      <c r="MG68" s="4">
        <v>0.3</v>
      </c>
      <c r="MH68" s="4">
        <v>0.3</v>
      </c>
      <c r="MI68" s="4">
        <v>0.3</v>
      </c>
      <c r="MJ68" s="4">
        <v>0.3</v>
      </c>
      <c r="MK68" s="4">
        <v>0.3</v>
      </c>
      <c r="ML68" s="4">
        <v>0.3</v>
      </c>
      <c r="MM68" s="4">
        <v>0.3</v>
      </c>
      <c r="MN68" s="4">
        <v>0.3</v>
      </c>
      <c r="MO68" s="4">
        <v>0.3</v>
      </c>
      <c r="MP68" s="4">
        <v>0.3</v>
      </c>
      <c r="MQ68" s="4">
        <v>0.3</v>
      </c>
      <c r="MR68" s="4">
        <v>0.3</v>
      </c>
      <c r="MS68" s="4">
        <v>0.3</v>
      </c>
      <c r="MT68" s="4">
        <v>0.3</v>
      </c>
      <c r="MU68" s="4">
        <v>0.3</v>
      </c>
      <c r="MV68" s="4">
        <v>0.3</v>
      </c>
      <c r="MW68" s="4">
        <v>0.3</v>
      </c>
      <c r="MX68" s="4">
        <v>0.3</v>
      </c>
      <c r="MY68" s="4">
        <v>0.3</v>
      </c>
      <c r="MZ68" s="4">
        <v>0.3</v>
      </c>
      <c r="NA68" s="4">
        <v>0.3</v>
      </c>
      <c r="NB68" s="4">
        <v>0.3</v>
      </c>
      <c r="NC68" s="4">
        <v>0.3</v>
      </c>
      <c r="ND68" s="4">
        <v>0.3</v>
      </c>
      <c r="NE68" s="4">
        <v>0.3</v>
      </c>
      <c r="NF68" s="4">
        <v>0.3</v>
      </c>
      <c r="NG68" s="4">
        <v>0.3</v>
      </c>
      <c r="NH68" s="4">
        <v>0.3</v>
      </c>
      <c r="NI68" s="4">
        <v>0.3</v>
      </c>
      <c r="NJ68" s="4">
        <v>0.3</v>
      </c>
      <c r="NK68" s="4">
        <v>0.3</v>
      </c>
      <c r="NL68" s="4">
        <v>0.3</v>
      </c>
      <c r="NM68" s="4">
        <v>0.3</v>
      </c>
      <c r="NN68" s="4">
        <v>0.3</v>
      </c>
      <c r="NO68" s="4">
        <v>0.3</v>
      </c>
      <c r="NP68" s="4">
        <v>0.3</v>
      </c>
      <c r="NQ68" s="4">
        <v>0.3</v>
      </c>
      <c r="NR68" s="4">
        <v>0.3</v>
      </c>
      <c r="NS68" s="4">
        <v>0.3</v>
      </c>
      <c r="NT68" s="4">
        <v>0.3</v>
      </c>
      <c r="NU68" s="4">
        <v>0.3</v>
      </c>
      <c r="NV68" s="4">
        <v>0.3</v>
      </c>
      <c r="NW68" s="4">
        <v>0.3</v>
      </c>
      <c r="NX68" s="4">
        <v>0.3</v>
      </c>
      <c r="NY68" s="4">
        <v>0.3</v>
      </c>
      <c r="NZ68" s="4">
        <v>0.3</v>
      </c>
      <c r="OA68" s="4">
        <v>0.3</v>
      </c>
      <c r="OB68" s="4">
        <v>0.3</v>
      </c>
      <c r="OC68" s="4">
        <v>0.3</v>
      </c>
      <c r="OD68" s="4">
        <v>0.3</v>
      </c>
      <c r="OE68" s="4">
        <v>0.3</v>
      </c>
      <c r="OF68" s="4">
        <v>0.3</v>
      </c>
      <c r="OG68" s="4">
        <v>0.3</v>
      </c>
    </row>
    <row r="69" spans="2:397" x14ac:dyDescent="0.25">
      <c r="B69" t="s">
        <v>184</v>
      </c>
      <c r="C69" s="10" t="s">
        <v>185</v>
      </c>
      <c r="D69" s="4">
        <v>0.3</v>
      </c>
      <c r="E69" s="4">
        <v>0.92</v>
      </c>
      <c r="F69" s="4">
        <v>0.3</v>
      </c>
      <c r="G69" s="4">
        <v>0.3</v>
      </c>
      <c r="H69" s="31">
        <v>0</v>
      </c>
      <c r="I69" s="31">
        <v>-0.23283226267142282</v>
      </c>
      <c r="J69" s="31"/>
      <c r="K69" s="31"/>
      <c r="L69" s="31"/>
      <c r="M69" s="31"/>
      <c r="N69" s="31"/>
      <c r="O69" s="28"/>
      <c r="P69" s="28"/>
      <c r="Q69" s="5"/>
      <c r="R69" s="15"/>
      <c r="S69" s="5"/>
      <c r="T69" s="5"/>
      <c r="U69" s="4"/>
      <c r="V69" s="4"/>
      <c r="W69" s="4"/>
      <c r="X69" s="4"/>
      <c r="Y69" s="4"/>
      <c r="Z69" s="4"/>
      <c r="AA69" s="4"/>
      <c r="AB69" s="4"/>
      <c r="AC69" s="4"/>
      <c r="AF69" s="4">
        <f>_xll.BQL($B69,$B$24,$B$24:$C$34,"transpose=t, showdates=f, showheaders=f, showids=f","cols=366;rows=1")</f>
        <v>0.38</v>
      </c>
      <c r="AG69" s="4">
        <v>0.38</v>
      </c>
      <c r="AH69" s="4">
        <v>0.3</v>
      </c>
      <c r="AI69" s="4">
        <v>0.38</v>
      </c>
      <c r="AJ69" s="4">
        <v>0.3</v>
      </c>
      <c r="AK69" s="4">
        <v>0.3</v>
      </c>
      <c r="AL69" s="4">
        <v>0.3</v>
      </c>
      <c r="AM69" s="4">
        <v>0.3</v>
      </c>
      <c r="AN69" s="4">
        <v>0.3</v>
      </c>
      <c r="AO69" s="4">
        <v>0.39</v>
      </c>
      <c r="AP69" s="4">
        <v>0.3</v>
      </c>
      <c r="AQ69" s="4">
        <v>0.38</v>
      </c>
      <c r="AR69" s="4">
        <v>0.38</v>
      </c>
      <c r="AS69" s="4">
        <v>0.38</v>
      </c>
      <c r="AT69" s="4">
        <v>0.38</v>
      </c>
      <c r="AU69" s="4">
        <v>0.3</v>
      </c>
      <c r="AV69" s="4">
        <v>0.3</v>
      </c>
      <c r="AW69" s="4">
        <v>0.3</v>
      </c>
      <c r="AX69" s="4">
        <v>0.3</v>
      </c>
      <c r="AY69" s="4">
        <v>0.3</v>
      </c>
      <c r="AZ69" s="4">
        <v>0.3</v>
      </c>
      <c r="BA69" s="4">
        <v>0.3</v>
      </c>
      <c r="BB69" s="4">
        <v>0.3</v>
      </c>
      <c r="BC69" s="4">
        <v>0.3</v>
      </c>
      <c r="BD69" s="4">
        <v>0.3</v>
      </c>
      <c r="BE69" s="4">
        <v>0.3</v>
      </c>
      <c r="BF69" s="4">
        <v>0.3</v>
      </c>
      <c r="BG69" s="4">
        <v>0.3</v>
      </c>
      <c r="BH69" s="4">
        <v>0.3</v>
      </c>
      <c r="BI69" s="4">
        <v>0.38</v>
      </c>
      <c r="BJ69" s="4">
        <v>0.3</v>
      </c>
      <c r="BK69" s="4">
        <v>0.3</v>
      </c>
      <c r="BL69" s="4">
        <v>0.3</v>
      </c>
      <c r="BM69" s="4">
        <v>0.3</v>
      </c>
      <c r="BN69" s="4">
        <v>0.3</v>
      </c>
      <c r="BO69" s="4">
        <v>0.3</v>
      </c>
      <c r="BP69" s="4">
        <v>0.3</v>
      </c>
      <c r="BQ69" s="4">
        <v>0.3</v>
      </c>
      <c r="BR69" s="4">
        <v>0.32</v>
      </c>
      <c r="BS69" s="4">
        <v>0.32</v>
      </c>
      <c r="BT69" s="4">
        <v>0.32</v>
      </c>
      <c r="BU69" s="4">
        <v>0.32</v>
      </c>
      <c r="BV69" s="4">
        <v>0.3</v>
      </c>
      <c r="BW69" s="4">
        <v>0.38</v>
      </c>
      <c r="BX69" s="4">
        <v>0.3</v>
      </c>
      <c r="BY69" s="4">
        <v>0.3</v>
      </c>
      <c r="BZ69" s="4">
        <v>0.38</v>
      </c>
      <c r="CA69" s="4">
        <v>0.38</v>
      </c>
      <c r="CB69" s="4">
        <v>0.38</v>
      </c>
      <c r="CC69" s="4">
        <v>0.3</v>
      </c>
      <c r="CD69" s="4">
        <v>0.3</v>
      </c>
      <c r="CE69" s="4">
        <v>0.3</v>
      </c>
      <c r="CF69" s="4">
        <v>0.3</v>
      </c>
      <c r="CG69" s="4">
        <v>0.3</v>
      </c>
      <c r="CH69" s="4">
        <v>0.3</v>
      </c>
      <c r="CI69" s="4">
        <v>0.3</v>
      </c>
      <c r="CJ69" s="4">
        <v>0.3</v>
      </c>
      <c r="CK69" s="4">
        <v>0.38</v>
      </c>
      <c r="CL69" s="4">
        <v>0.38</v>
      </c>
      <c r="CM69" s="4">
        <v>0.38</v>
      </c>
      <c r="CN69" s="4">
        <v>0.38</v>
      </c>
      <c r="CO69" s="4">
        <v>0.38</v>
      </c>
      <c r="CP69" s="4">
        <v>0.38</v>
      </c>
      <c r="CQ69" s="4">
        <v>0.38</v>
      </c>
      <c r="CR69" s="4">
        <v>0.38</v>
      </c>
      <c r="CS69" s="4">
        <v>0.3</v>
      </c>
      <c r="CT69" s="4">
        <v>0.3</v>
      </c>
      <c r="CU69" s="4">
        <v>0.3</v>
      </c>
      <c r="CV69" s="4">
        <v>0.3</v>
      </c>
      <c r="CW69" s="4">
        <v>0.3</v>
      </c>
      <c r="CX69" s="4">
        <v>0.3</v>
      </c>
      <c r="CY69" s="4">
        <v>0.3</v>
      </c>
      <c r="CZ69" s="4">
        <v>0.3</v>
      </c>
      <c r="DA69" s="4">
        <v>0.3</v>
      </c>
      <c r="DB69" s="4">
        <v>0.3</v>
      </c>
      <c r="DC69" s="4">
        <v>0.3</v>
      </c>
      <c r="DD69" s="4">
        <v>0.3</v>
      </c>
      <c r="DE69" s="4">
        <v>0.3</v>
      </c>
      <c r="DF69" s="4">
        <v>0.3</v>
      </c>
      <c r="DG69" s="4">
        <v>0.38</v>
      </c>
      <c r="DH69" s="4">
        <v>0.3</v>
      </c>
      <c r="DI69" s="4">
        <v>0.3</v>
      </c>
      <c r="DJ69" s="4">
        <v>0.3</v>
      </c>
      <c r="DK69" s="4">
        <v>0.3</v>
      </c>
      <c r="DL69" s="4">
        <v>0.3</v>
      </c>
      <c r="DM69" s="4">
        <v>0.3</v>
      </c>
      <c r="DN69" s="4">
        <v>0.38</v>
      </c>
      <c r="DO69" s="4">
        <v>0.92</v>
      </c>
      <c r="DP69" s="4">
        <v>0.92</v>
      </c>
      <c r="DQ69" s="4">
        <v>0.92</v>
      </c>
      <c r="DR69" s="4">
        <v>0.92</v>
      </c>
      <c r="DS69" s="4">
        <v>0.3</v>
      </c>
      <c r="DT69" s="4">
        <v>0.3</v>
      </c>
      <c r="DU69" s="4">
        <v>0.52</v>
      </c>
      <c r="DV69" s="4">
        <v>0.42</v>
      </c>
      <c r="DW69" s="4">
        <v>0.36</v>
      </c>
      <c r="DX69" s="4">
        <v>0.36</v>
      </c>
      <c r="DY69" s="4">
        <v>0.36</v>
      </c>
      <c r="DZ69" s="4">
        <v>0.3</v>
      </c>
      <c r="EA69" s="4">
        <v>0.3</v>
      </c>
      <c r="EB69" s="4">
        <v>0.3</v>
      </c>
      <c r="EC69" s="4">
        <v>0.3</v>
      </c>
      <c r="ED69" s="4">
        <v>0.3</v>
      </c>
      <c r="EE69" s="4">
        <v>0.3</v>
      </c>
      <c r="EF69" s="4">
        <v>0.3</v>
      </c>
      <c r="EG69" s="4">
        <v>0.3</v>
      </c>
      <c r="EH69" s="4">
        <v>0.3</v>
      </c>
      <c r="EI69" s="4">
        <v>0.3</v>
      </c>
      <c r="EJ69" s="4">
        <v>0.3</v>
      </c>
      <c r="EK69" s="4">
        <v>0.3</v>
      </c>
      <c r="EL69" s="4">
        <v>0.3</v>
      </c>
      <c r="EM69" s="4">
        <v>0.3</v>
      </c>
      <c r="EN69" s="4">
        <v>0.3</v>
      </c>
      <c r="EO69" s="4">
        <v>0.3</v>
      </c>
      <c r="EP69" s="4">
        <v>0.3</v>
      </c>
      <c r="EQ69" s="4">
        <v>0.3</v>
      </c>
      <c r="ER69" s="4">
        <v>0.3</v>
      </c>
      <c r="ES69" s="4">
        <v>0.3</v>
      </c>
      <c r="ET69" s="4">
        <v>0.3</v>
      </c>
      <c r="EU69" s="4">
        <v>0.3</v>
      </c>
      <c r="EV69" s="4">
        <v>0.3</v>
      </c>
      <c r="EW69" s="4">
        <v>0.3</v>
      </c>
      <c r="EX69" s="4">
        <v>0.3</v>
      </c>
      <c r="EY69" s="4">
        <v>0.3</v>
      </c>
      <c r="EZ69" s="4">
        <v>0.3</v>
      </c>
      <c r="FA69" s="4">
        <v>0.3</v>
      </c>
      <c r="FB69" s="4">
        <v>0.3</v>
      </c>
      <c r="FC69" s="4">
        <v>0.38</v>
      </c>
      <c r="FD69" s="4">
        <v>0.3</v>
      </c>
      <c r="FE69" s="4">
        <v>0.38</v>
      </c>
      <c r="FF69" s="4">
        <v>0.38</v>
      </c>
      <c r="FG69" s="4">
        <v>0.38</v>
      </c>
      <c r="FH69" s="4">
        <v>0.38</v>
      </c>
      <c r="FI69" s="4">
        <v>0.3</v>
      </c>
      <c r="FJ69" s="4">
        <v>0.3</v>
      </c>
      <c r="FK69" s="4">
        <v>0.3</v>
      </c>
      <c r="FL69" s="4">
        <v>0.38</v>
      </c>
      <c r="FM69" s="4">
        <v>0.38</v>
      </c>
      <c r="FN69" s="4">
        <v>0.38</v>
      </c>
      <c r="FO69" s="4">
        <v>0.38</v>
      </c>
      <c r="FP69" s="4">
        <v>0.3</v>
      </c>
      <c r="FQ69" s="4">
        <v>0.3</v>
      </c>
      <c r="FR69" s="4">
        <v>0.38</v>
      </c>
      <c r="FS69" s="4">
        <v>0.38</v>
      </c>
      <c r="FT69" s="4">
        <v>0.3</v>
      </c>
      <c r="FU69" s="4">
        <v>0.3</v>
      </c>
      <c r="FV69" s="4">
        <v>0.3</v>
      </c>
      <c r="FW69" s="4">
        <v>0.3</v>
      </c>
      <c r="FX69" s="4">
        <v>0.38</v>
      </c>
      <c r="FY69" s="4">
        <v>0.3</v>
      </c>
      <c r="FZ69" s="4">
        <v>0.3</v>
      </c>
      <c r="GA69" s="4">
        <v>0.3</v>
      </c>
      <c r="GB69" s="4">
        <v>0.3</v>
      </c>
      <c r="GC69" s="4">
        <v>0.3</v>
      </c>
      <c r="GD69" s="4">
        <v>0.3</v>
      </c>
      <c r="GE69" s="4">
        <v>0.3</v>
      </c>
      <c r="GF69" s="4">
        <v>0.3</v>
      </c>
      <c r="GG69" s="4">
        <v>0.3</v>
      </c>
      <c r="GH69" s="4">
        <v>0.3</v>
      </c>
      <c r="GI69" s="4">
        <v>0.3</v>
      </c>
      <c r="GJ69" s="4">
        <v>0.3</v>
      </c>
      <c r="GK69" s="4">
        <v>0.3</v>
      </c>
      <c r="GL69" s="4">
        <v>0.3</v>
      </c>
      <c r="GM69" s="4">
        <v>0.3</v>
      </c>
      <c r="GN69" s="4">
        <v>0.3</v>
      </c>
      <c r="GO69" s="4">
        <v>0.3</v>
      </c>
      <c r="GP69" s="4">
        <v>0.3</v>
      </c>
      <c r="GQ69" s="4">
        <v>0.3</v>
      </c>
      <c r="GR69" s="4">
        <v>0.3</v>
      </c>
      <c r="GS69" s="4">
        <v>0.3</v>
      </c>
      <c r="GT69" s="4">
        <v>0.3</v>
      </c>
      <c r="GU69" s="4">
        <v>0.3</v>
      </c>
      <c r="GV69" s="4">
        <v>0.3</v>
      </c>
      <c r="GW69" s="4">
        <v>0.3</v>
      </c>
      <c r="GX69" s="4">
        <v>0.3</v>
      </c>
      <c r="GY69" s="4">
        <v>0.3</v>
      </c>
      <c r="GZ69" s="4">
        <v>0.3</v>
      </c>
      <c r="HA69" s="4">
        <v>0.3</v>
      </c>
      <c r="HB69" s="4">
        <v>0.3</v>
      </c>
      <c r="HC69" s="4">
        <v>0.3</v>
      </c>
      <c r="HD69" s="4">
        <v>0.3</v>
      </c>
      <c r="HE69" s="4">
        <v>0.3</v>
      </c>
      <c r="HF69" s="4">
        <v>0.3</v>
      </c>
      <c r="HG69" s="4">
        <v>0.3</v>
      </c>
      <c r="HH69" s="4">
        <v>0.3</v>
      </c>
      <c r="HI69" s="4">
        <v>0.3</v>
      </c>
      <c r="HJ69" s="4">
        <v>0.3</v>
      </c>
      <c r="HK69" s="4">
        <v>0.3</v>
      </c>
      <c r="HL69" s="4">
        <v>0.3</v>
      </c>
      <c r="HM69" s="4">
        <v>0.3</v>
      </c>
      <c r="HN69" s="4">
        <v>0.3</v>
      </c>
      <c r="HO69" s="4">
        <v>0.3</v>
      </c>
      <c r="HP69" s="4">
        <v>0.3</v>
      </c>
      <c r="HQ69" s="4">
        <v>0.3</v>
      </c>
      <c r="HR69" s="4">
        <v>0.3</v>
      </c>
      <c r="HS69" s="4">
        <v>0.3</v>
      </c>
      <c r="HT69" s="4">
        <v>0.3</v>
      </c>
      <c r="HU69" s="4">
        <v>0.3</v>
      </c>
      <c r="HV69" s="4">
        <v>0.3</v>
      </c>
      <c r="HW69" s="4">
        <v>0.3</v>
      </c>
      <c r="HX69" s="4">
        <v>0.3</v>
      </c>
      <c r="HY69" s="4">
        <v>0.3</v>
      </c>
      <c r="HZ69" s="4">
        <v>0.3</v>
      </c>
      <c r="IA69" s="4">
        <v>0.3</v>
      </c>
      <c r="IB69" s="4">
        <v>0.3</v>
      </c>
      <c r="IC69" s="4">
        <v>0.3</v>
      </c>
      <c r="ID69" s="4">
        <v>0.3</v>
      </c>
      <c r="IE69" s="4">
        <v>0.3</v>
      </c>
      <c r="IF69" s="4">
        <v>0.3</v>
      </c>
      <c r="IG69" s="4">
        <v>0.3</v>
      </c>
      <c r="IH69" s="4">
        <v>0.3</v>
      </c>
      <c r="II69" s="4">
        <v>0.3</v>
      </c>
      <c r="IJ69" s="4">
        <v>0.3</v>
      </c>
      <c r="IK69" s="4">
        <v>0.3</v>
      </c>
      <c r="IL69" s="4">
        <v>0.3</v>
      </c>
      <c r="IM69" s="4">
        <v>0.3</v>
      </c>
      <c r="IN69" s="4">
        <v>0.3</v>
      </c>
      <c r="IO69" s="4">
        <v>0.3</v>
      </c>
      <c r="IP69" s="4">
        <v>0.3</v>
      </c>
      <c r="IQ69" s="4">
        <v>0.3</v>
      </c>
      <c r="IR69" s="4">
        <v>0.3</v>
      </c>
      <c r="IS69" s="4">
        <v>0.3</v>
      </c>
      <c r="IT69" s="4">
        <v>0.3</v>
      </c>
      <c r="IU69" s="4">
        <v>0.3</v>
      </c>
      <c r="IV69" s="4">
        <v>0.3</v>
      </c>
      <c r="IW69" s="4">
        <v>0.3</v>
      </c>
      <c r="IX69" s="4">
        <v>0.3</v>
      </c>
      <c r="IY69" s="4">
        <v>0.3</v>
      </c>
      <c r="IZ69" s="4">
        <v>0.3</v>
      </c>
      <c r="JA69" s="4">
        <v>0.3</v>
      </c>
      <c r="JB69" s="4">
        <v>0.3</v>
      </c>
      <c r="JC69" s="4">
        <v>0.3</v>
      </c>
      <c r="JD69" s="4">
        <v>0.3</v>
      </c>
      <c r="JE69" s="4">
        <v>0.3</v>
      </c>
      <c r="JF69" s="4">
        <v>0.3</v>
      </c>
      <c r="JG69" s="4">
        <v>0.3</v>
      </c>
      <c r="JH69" s="4">
        <v>0.3</v>
      </c>
      <c r="JI69" s="4">
        <v>0.3</v>
      </c>
      <c r="JJ69" s="4">
        <v>0.3</v>
      </c>
      <c r="JK69" s="4">
        <v>0.3</v>
      </c>
      <c r="JL69" s="4">
        <v>0.3</v>
      </c>
      <c r="JM69" s="4">
        <v>0.3</v>
      </c>
      <c r="JN69" s="4">
        <v>0.3</v>
      </c>
      <c r="JO69" s="4">
        <v>0.3</v>
      </c>
      <c r="JP69" s="4">
        <v>0.3</v>
      </c>
      <c r="JQ69" s="4">
        <v>0.3</v>
      </c>
      <c r="JR69" s="4">
        <v>0.3</v>
      </c>
      <c r="JS69" s="4">
        <v>0.3</v>
      </c>
      <c r="JT69" s="4">
        <v>0.3</v>
      </c>
      <c r="JU69" s="4">
        <v>0.3</v>
      </c>
      <c r="JV69" s="4">
        <v>0.3</v>
      </c>
      <c r="JW69" s="4">
        <v>0.3</v>
      </c>
      <c r="JX69" s="4">
        <v>0.3</v>
      </c>
      <c r="JY69" s="4">
        <v>0.3</v>
      </c>
      <c r="JZ69" s="4">
        <v>0.3</v>
      </c>
      <c r="KA69" s="4">
        <v>0.3</v>
      </c>
      <c r="KB69" s="4">
        <v>0.3</v>
      </c>
      <c r="KC69" s="4">
        <v>0.3</v>
      </c>
      <c r="KD69" s="4">
        <v>0.3</v>
      </c>
      <c r="KE69" s="4">
        <v>0.3</v>
      </c>
      <c r="KF69" s="4">
        <v>0.3</v>
      </c>
      <c r="KG69" s="4">
        <v>0.3</v>
      </c>
      <c r="KH69" s="4">
        <v>0.3</v>
      </c>
      <c r="KI69" s="4">
        <v>0.3</v>
      </c>
      <c r="KJ69" s="4">
        <v>0.3</v>
      </c>
      <c r="KK69" s="4">
        <v>0.3</v>
      </c>
      <c r="KL69" s="4">
        <v>0.3</v>
      </c>
      <c r="KM69" s="4">
        <v>0.3</v>
      </c>
      <c r="KN69" s="4">
        <v>0.3</v>
      </c>
      <c r="KO69" s="4">
        <v>0.3</v>
      </c>
      <c r="KP69" s="4">
        <v>0.3</v>
      </c>
      <c r="KQ69" s="4">
        <v>0.3</v>
      </c>
      <c r="KR69" s="4">
        <v>0.3</v>
      </c>
      <c r="KS69" s="4">
        <v>0.3</v>
      </c>
      <c r="KT69" s="4">
        <v>0.3</v>
      </c>
      <c r="KU69" s="4">
        <v>0.3</v>
      </c>
      <c r="KV69" s="4">
        <v>0.3</v>
      </c>
      <c r="KW69" s="4">
        <v>0.3</v>
      </c>
      <c r="KX69" s="4">
        <v>0.3</v>
      </c>
      <c r="KY69" s="4">
        <v>0.3</v>
      </c>
      <c r="KZ69" s="4">
        <v>0.3</v>
      </c>
      <c r="LA69" s="4">
        <v>0.3</v>
      </c>
      <c r="LB69" s="4">
        <v>0.3</v>
      </c>
      <c r="LC69" s="4">
        <v>0.3</v>
      </c>
      <c r="LD69" s="4">
        <v>0.3</v>
      </c>
      <c r="LE69" s="4">
        <v>0.3</v>
      </c>
      <c r="LF69" s="4">
        <v>0.3</v>
      </c>
      <c r="LG69" s="4">
        <v>0.3</v>
      </c>
      <c r="LH69" s="4">
        <v>0.3</v>
      </c>
      <c r="LI69" s="4">
        <v>0.3</v>
      </c>
      <c r="LJ69" s="4">
        <v>0.3</v>
      </c>
      <c r="LK69" s="4">
        <v>0.3</v>
      </c>
      <c r="LL69" s="4">
        <v>0.3</v>
      </c>
      <c r="LM69" s="4">
        <v>0.3</v>
      </c>
      <c r="LN69" s="4">
        <v>0.3</v>
      </c>
      <c r="LO69" s="4">
        <v>0.3</v>
      </c>
      <c r="LP69" s="4">
        <v>0.3</v>
      </c>
      <c r="LQ69" s="4">
        <v>0.3</v>
      </c>
      <c r="LR69" s="4">
        <v>0.3</v>
      </c>
      <c r="LS69" s="4">
        <v>0.3</v>
      </c>
      <c r="LT69" s="4">
        <v>0.3</v>
      </c>
      <c r="LU69" s="4">
        <v>0.3</v>
      </c>
      <c r="LV69" s="4">
        <v>0.3</v>
      </c>
      <c r="LW69" s="4">
        <v>0.3</v>
      </c>
      <c r="LX69" s="4">
        <v>0.3</v>
      </c>
      <c r="LY69" s="4">
        <v>0.3</v>
      </c>
      <c r="LZ69" s="4">
        <v>0.3</v>
      </c>
      <c r="MA69" s="4">
        <v>0.3</v>
      </c>
      <c r="MB69" s="4">
        <v>0.3</v>
      </c>
      <c r="MC69" s="4">
        <v>0.3</v>
      </c>
      <c r="MD69" s="4">
        <v>0.3</v>
      </c>
      <c r="ME69" s="4">
        <v>0.3</v>
      </c>
      <c r="MF69" s="4">
        <v>0.3</v>
      </c>
      <c r="MG69" s="4">
        <v>0.3</v>
      </c>
      <c r="MH69" s="4">
        <v>0.3</v>
      </c>
      <c r="MI69" s="4">
        <v>0.3</v>
      </c>
      <c r="MJ69" s="4">
        <v>0.3</v>
      </c>
      <c r="MK69" s="4">
        <v>0.3</v>
      </c>
      <c r="ML69" s="4">
        <v>0.3</v>
      </c>
      <c r="MM69" s="4">
        <v>0.3</v>
      </c>
      <c r="MN69" s="4">
        <v>0.3</v>
      </c>
      <c r="MO69" s="4">
        <v>0.3</v>
      </c>
      <c r="MP69" s="4">
        <v>0.3</v>
      </c>
      <c r="MQ69" s="4">
        <v>0.3</v>
      </c>
      <c r="MR69" s="4">
        <v>0.3</v>
      </c>
      <c r="MS69" s="4">
        <v>0.3</v>
      </c>
      <c r="MT69" s="4">
        <v>0.3</v>
      </c>
      <c r="MU69" s="4">
        <v>0.3</v>
      </c>
      <c r="MV69" s="4">
        <v>0.3</v>
      </c>
      <c r="MW69" s="4">
        <v>0.3</v>
      </c>
      <c r="MX69" s="4">
        <v>0.3</v>
      </c>
      <c r="MY69" s="4">
        <v>0.3</v>
      </c>
      <c r="MZ69" s="4">
        <v>0.3</v>
      </c>
      <c r="NA69" s="4">
        <v>0.3</v>
      </c>
      <c r="NB69" s="4">
        <v>0.3</v>
      </c>
      <c r="NC69" s="4">
        <v>0.3</v>
      </c>
      <c r="ND69" s="4">
        <v>0.3</v>
      </c>
      <c r="NE69" s="4">
        <v>0.3</v>
      </c>
      <c r="NF69" s="4">
        <v>0.3</v>
      </c>
      <c r="NG69" s="4">
        <v>0.3</v>
      </c>
      <c r="NH69" s="4">
        <v>0.3</v>
      </c>
      <c r="NI69" s="4">
        <v>0.3</v>
      </c>
      <c r="NJ69" s="4">
        <v>0.3</v>
      </c>
      <c r="NK69" s="4">
        <v>0.3</v>
      </c>
      <c r="NL69" s="4">
        <v>0.3</v>
      </c>
      <c r="NM69" s="4">
        <v>0.3</v>
      </c>
      <c r="NN69" s="4">
        <v>0.3</v>
      </c>
      <c r="NO69" s="4">
        <v>0.3</v>
      </c>
      <c r="NP69" s="4">
        <v>0.3</v>
      </c>
      <c r="NQ69" s="4">
        <v>0.3</v>
      </c>
      <c r="NR69" s="4">
        <v>0.3</v>
      </c>
      <c r="NS69" s="4">
        <v>0.3</v>
      </c>
      <c r="NT69" s="4">
        <v>0.3</v>
      </c>
      <c r="NU69" s="4">
        <v>0.3</v>
      </c>
      <c r="NV69" s="4">
        <v>0.3</v>
      </c>
      <c r="NW69" s="4">
        <v>0.3</v>
      </c>
      <c r="NX69" s="4">
        <v>0.3</v>
      </c>
      <c r="NY69" s="4">
        <v>0.3</v>
      </c>
      <c r="NZ69" s="4">
        <v>0.3</v>
      </c>
      <c r="OA69" s="4">
        <v>0.3</v>
      </c>
      <c r="OB69" s="4">
        <v>0.3</v>
      </c>
      <c r="OC69" s="4">
        <v>0.3</v>
      </c>
      <c r="OD69" s="4">
        <v>0.3</v>
      </c>
      <c r="OE69" s="4">
        <v>0.3</v>
      </c>
      <c r="OF69" s="4">
        <v>0.3</v>
      </c>
      <c r="OG69" s="4">
        <v>0.3</v>
      </c>
    </row>
    <row r="70" spans="2:397" x14ac:dyDescent="0.25">
      <c r="B70" t="s">
        <v>186</v>
      </c>
      <c r="C70" s="10" t="s">
        <v>187</v>
      </c>
      <c r="D70" s="4">
        <v>0.3</v>
      </c>
      <c r="E70" s="4">
        <v>0.35</v>
      </c>
      <c r="F70" s="4">
        <v>0.3</v>
      </c>
      <c r="G70" s="4">
        <v>0.3</v>
      </c>
      <c r="H70" s="31">
        <v>0</v>
      </c>
      <c r="I70" s="31">
        <v>-0.19135138531949078</v>
      </c>
      <c r="J70" s="31"/>
      <c r="K70" s="31"/>
      <c r="L70" s="31"/>
      <c r="M70" s="31"/>
      <c r="N70" s="31"/>
      <c r="O70" s="28"/>
      <c r="P70" s="28"/>
      <c r="Q70" s="5"/>
      <c r="R70" s="15"/>
      <c r="S70" s="5"/>
      <c r="T70" s="5"/>
      <c r="U70" s="4"/>
      <c r="V70" s="4"/>
      <c r="W70" s="4"/>
      <c r="X70" s="4"/>
      <c r="Y70" s="4"/>
      <c r="Z70" s="4"/>
      <c r="AA70" s="4"/>
      <c r="AB70" s="4"/>
      <c r="AC70" s="4"/>
      <c r="AF70" s="4">
        <f>_xll.BQL($B70,$B$24,$B$24:$C$34,"transpose=t, showdates=f, showheaders=f, showids=f","cols=366;rows=1")</f>
        <v>0.3</v>
      </c>
      <c r="AG70" s="4">
        <v>0.3</v>
      </c>
      <c r="AH70" s="4">
        <v>0.3</v>
      </c>
      <c r="AI70" s="4">
        <v>0.3</v>
      </c>
      <c r="AJ70" s="4">
        <v>0.3</v>
      </c>
      <c r="AK70" s="4">
        <v>0.3</v>
      </c>
      <c r="AL70" s="4">
        <v>0.3</v>
      </c>
      <c r="AM70" s="4">
        <v>0.3</v>
      </c>
      <c r="AN70" s="4">
        <v>0.3</v>
      </c>
      <c r="AO70" s="4">
        <v>0.3</v>
      </c>
      <c r="AP70" s="4">
        <v>0.3</v>
      </c>
      <c r="AQ70" s="4">
        <v>0.3</v>
      </c>
      <c r="AR70" s="4">
        <v>0.3</v>
      </c>
      <c r="AS70" s="4">
        <v>0.3</v>
      </c>
      <c r="AT70" s="4">
        <v>0.3</v>
      </c>
      <c r="AU70" s="4">
        <v>0.3</v>
      </c>
      <c r="AV70" s="4">
        <v>0.3</v>
      </c>
      <c r="AW70" s="4">
        <v>0.3</v>
      </c>
      <c r="AX70" s="4">
        <v>0.3</v>
      </c>
      <c r="AY70" s="4">
        <v>0.3</v>
      </c>
      <c r="AZ70" s="4">
        <v>0.3</v>
      </c>
      <c r="BA70" s="4">
        <v>0.3</v>
      </c>
      <c r="BB70" s="4">
        <v>0.3</v>
      </c>
      <c r="BC70" s="4">
        <v>0.3</v>
      </c>
      <c r="BD70" s="4">
        <v>0.3</v>
      </c>
      <c r="BE70" s="4">
        <v>0.3</v>
      </c>
      <c r="BF70" s="4">
        <v>0.3</v>
      </c>
      <c r="BG70" s="4">
        <v>0.3</v>
      </c>
      <c r="BH70" s="4">
        <v>0.3</v>
      </c>
      <c r="BI70" s="4">
        <v>0.3</v>
      </c>
      <c r="BJ70" s="4">
        <v>0.3</v>
      </c>
      <c r="BK70" s="4">
        <v>0.3</v>
      </c>
      <c r="BL70" s="4">
        <v>0.3</v>
      </c>
      <c r="BM70" s="4">
        <v>0.3</v>
      </c>
      <c r="BN70" s="4">
        <v>0.3</v>
      </c>
      <c r="BO70" s="4">
        <v>0.3</v>
      </c>
      <c r="BP70" s="4">
        <v>0.3</v>
      </c>
      <c r="BQ70" s="4">
        <v>0.3</v>
      </c>
      <c r="BR70" s="4">
        <v>0.3</v>
      </c>
      <c r="BS70" s="4">
        <v>0.3</v>
      </c>
      <c r="BT70" s="4">
        <v>0.3</v>
      </c>
      <c r="BU70" s="4">
        <v>0.3</v>
      </c>
      <c r="BV70" s="4">
        <v>0.3</v>
      </c>
      <c r="BW70" s="4">
        <v>0.3</v>
      </c>
      <c r="BX70" s="4">
        <v>0.3</v>
      </c>
      <c r="BY70" s="4">
        <v>0.3</v>
      </c>
      <c r="BZ70" s="4">
        <v>0.3</v>
      </c>
      <c r="CA70" s="4">
        <v>0.3</v>
      </c>
      <c r="CB70" s="4">
        <v>0.3</v>
      </c>
      <c r="CC70" s="4">
        <v>0.3</v>
      </c>
      <c r="CD70" s="4">
        <v>0.3</v>
      </c>
      <c r="CE70" s="4">
        <v>0.3</v>
      </c>
      <c r="CF70" s="4">
        <v>0.3</v>
      </c>
      <c r="CG70" s="4">
        <v>0.3</v>
      </c>
      <c r="CH70" s="4">
        <v>0.3</v>
      </c>
      <c r="CI70" s="4">
        <v>0.3</v>
      </c>
      <c r="CJ70" s="4">
        <v>0.3</v>
      </c>
      <c r="CK70" s="4">
        <v>0.3</v>
      </c>
      <c r="CL70" s="4">
        <v>0.3</v>
      </c>
      <c r="CM70" s="4">
        <v>0.3</v>
      </c>
      <c r="CN70" s="4">
        <v>0.3</v>
      </c>
      <c r="CO70" s="4">
        <v>0.3</v>
      </c>
      <c r="CP70" s="4">
        <v>0.3</v>
      </c>
      <c r="CQ70" s="4">
        <v>0.35</v>
      </c>
      <c r="CR70" s="4">
        <v>0.3</v>
      </c>
      <c r="CS70" s="4">
        <v>0.3</v>
      </c>
      <c r="CT70" s="4">
        <v>0.3</v>
      </c>
      <c r="CU70" s="4">
        <v>0.35</v>
      </c>
      <c r="CV70" s="4">
        <v>0.35</v>
      </c>
      <c r="CW70" s="4">
        <v>0.35</v>
      </c>
      <c r="CX70" s="4">
        <v>0.34</v>
      </c>
      <c r="CY70" s="4">
        <v>0.3</v>
      </c>
      <c r="CZ70" s="4">
        <v>0.3</v>
      </c>
      <c r="DA70" s="4">
        <v>0.3</v>
      </c>
      <c r="DB70" s="4">
        <v>0.3</v>
      </c>
      <c r="DC70" s="4">
        <v>0.3</v>
      </c>
      <c r="DD70" s="4">
        <v>0.3</v>
      </c>
      <c r="DE70" s="4">
        <v>0.3</v>
      </c>
      <c r="DF70" s="4">
        <v>0.3</v>
      </c>
      <c r="DG70" s="4">
        <v>0.3</v>
      </c>
      <c r="DH70" s="4">
        <v>0.3</v>
      </c>
      <c r="DI70" s="4">
        <v>0.3</v>
      </c>
      <c r="DJ70" s="4">
        <v>0.3</v>
      </c>
      <c r="DK70" s="4">
        <v>0.3</v>
      </c>
      <c r="DL70" s="4">
        <v>0.35</v>
      </c>
      <c r="DM70" s="4">
        <v>0.3</v>
      </c>
      <c r="DN70" s="4">
        <v>0.3</v>
      </c>
      <c r="DO70" s="4">
        <v>0.3</v>
      </c>
      <c r="DP70" s="4">
        <v>0.35</v>
      </c>
      <c r="DQ70" s="4">
        <v>0.35</v>
      </c>
      <c r="DR70" s="4">
        <v>0.35</v>
      </c>
      <c r="DS70" s="4">
        <v>0.3</v>
      </c>
      <c r="DT70" s="4">
        <v>0.3</v>
      </c>
      <c r="DU70" s="4">
        <v>0.3</v>
      </c>
      <c r="DV70" s="4">
        <v>0.3</v>
      </c>
      <c r="DW70" s="4">
        <v>0.3</v>
      </c>
      <c r="DX70" s="4">
        <v>0.3</v>
      </c>
      <c r="DY70" s="4">
        <v>0.3</v>
      </c>
      <c r="DZ70" s="4">
        <v>0.3</v>
      </c>
      <c r="EA70" s="4">
        <v>0.3</v>
      </c>
      <c r="EB70" s="4">
        <v>0.3</v>
      </c>
      <c r="EC70" s="4">
        <v>0.3</v>
      </c>
      <c r="ED70" s="4">
        <v>0.3</v>
      </c>
      <c r="EE70" s="4">
        <v>0.3</v>
      </c>
      <c r="EF70" s="4">
        <v>0.3</v>
      </c>
      <c r="EG70" s="4">
        <v>0.3</v>
      </c>
      <c r="EH70" s="4">
        <v>0.3</v>
      </c>
      <c r="EI70" s="4">
        <v>0.3</v>
      </c>
      <c r="EJ70" s="4">
        <v>0.3</v>
      </c>
      <c r="EK70" s="4">
        <v>0.3</v>
      </c>
      <c r="EL70" s="4">
        <v>0.3</v>
      </c>
      <c r="EM70" s="4">
        <v>0.3</v>
      </c>
      <c r="EN70" s="4">
        <v>0.3</v>
      </c>
      <c r="EO70" s="4">
        <v>0.3</v>
      </c>
      <c r="EP70" s="4">
        <v>0.3</v>
      </c>
      <c r="EQ70" s="4">
        <v>0.3</v>
      </c>
      <c r="ER70" s="4">
        <v>0.3</v>
      </c>
      <c r="ES70" s="4">
        <v>0.3</v>
      </c>
      <c r="ET70" s="4">
        <v>0.3</v>
      </c>
      <c r="EU70" s="4">
        <v>0.3</v>
      </c>
      <c r="EV70" s="4">
        <v>0.3</v>
      </c>
      <c r="EW70" s="4">
        <v>0.3</v>
      </c>
      <c r="EX70" s="4">
        <v>0.3</v>
      </c>
      <c r="EY70" s="4">
        <v>0.3</v>
      </c>
      <c r="EZ70" s="4">
        <v>0.3</v>
      </c>
      <c r="FA70" s="4">
        <v>0.3</v>
      </c>
      <c r="FB70" s="4">
        <v>0.3</v>
      </c>
      <c r="FC70" s="4">
        <v>0.3</v>
      </c>
      <c r="FD70" s="4">
        <v>0.3</v>
      </c>
      <c r="FE70" s="4">
        <v>0.3</v>
      </c>
      <c r="FF70" s="4">
        <v>0.3</v>
      </c>
      <c r="FG70" s="4">
        <v>0.3</v>
      </c>
      <c r="FH70" s="4">
        <v>0.3</v>
      </c>
      <c r="FI70" s="4">
        <v>0.3</v>
      </c>
      <c r="FJ70" s="4">
        <v>0.3</v>
      </c>
      <c r="FK70" s="4">
        <v>0.3</v>
      </c>
      <c r="FL70" s="4">
        <v>0.3</v>
      </c>
      <c r="FM70" s="4">
        <v>0.35</v>
      </c>
      <c r="FN70" s="4">
        <v>0.35</v>
      </c>
      <c r="FO70" s="4">
        <v>0.35</v>
      </c>
      <c r="FP70" s="4">
        <v>0.3</v>
      </c>
      <c r="FQ70" s="4">
        <v>0.3</v>
      </c>
      <c r="FR70" s="4">
        <v>0.35</v>
      </c>
      <c r="FS70" s="4">
        <v>0.3</v>
      </c>
      <c r="FT70" s="4">
        <v>0.3</v>
      </c>
      <c r="FU70" s="4">
        <v>0.3</v>
      </c>
      <c r="FV70" s="4">
        <v>0.3</v>
      </c>
      <c r="FW70" s="4">
        <v>0.3</v>
      </c>
      <c r="FX70" s="4">
        <v>0.3</v>
      </c>
      <c r="FY70" s="4">
        <v>0.3</v>
      </c>
      <c r="FZ70" s="4">
        <v>0.3</v>
      </c>
      <c r="GA70" s="4">
        <v>0.3</v>
      </c>
      <c r="GB70" s="4">
        <v>0.3</v>
      </c>
      <c r="GC70" s="4">
        <v>0.3</v>
      </c>
      <c r="GD70" s="4">
        <v>0.3</v>
      </c>
      <c r="GE70" s="4">
        <v>0.3</v>
      </c>
      <c r="GF70" s="4">
        <v>0.3</v>
      </c>
      <c r="GG70" s="4">
        <v>0.3</v>
      </c>
      <c r="GH70" s="4">
        <v>0.3</v>
      </c>
      <c r="GI70" s="4">
        <v>0.3</v>
      </c>
      <c r="GJ70" s="4">
        <v>0.3</v>
      </c>
      <c r="GK70" s="4">
        <v>0.3</v>
      </c>
      <c r="GL70" s="4">
        <v>0.3</v>
      </c>
      <c r="GM70" s="4">
        <v>0.3</v>
      </c>
      <c r="GN70" s="4">
        <v>0.3</v>
      </c>
      <c r="GO70" s="4">
        <v>0.3</v>
      </c>
      <c r="GP70" s="4">
        <v>0.3</v>
      </c>
      <c r="GQ70" s="4">
        <v>0.3</v>
      </c>
      <c r="GR70" s="4">
        <v>0.3</v>
      </c>
      <c r="GS70" s="4">
        <v>0.3</v>
      </c>
      <c r="GT70" s="4">
        <v>0.3</v>
      </c>
      <c r="GU70" s="4">
        <v>0.3</v>
      </c>
      <c r="GV70" s="4">
        <v>0.3</v>
      </c>
      <c r="GW70" s="4">
        <v>0.3</v>
      </c>
      <c r="GX70" s="4">
        <v>0.3</v>
      </c>
      <c r="GY70" s="4">
        <v>0.3</v>
      </c>
      <c r="GZ70" s="4">
        <v>0.3</v>
      </c>
      <c r="HA70" s="4">
        <v>0.3</v>
      </c>
      <c r="HB70" s="4">
        <v>0.3</v>
      </c>
      <c r="HC70" s="4">
        <v>0.3</v>
      </c>
      <c r="HD70" s="4">
        <v>0.3</v>
      </c>
      <c r="HE70" s="4">
        <v>0.3</v>
      </c>
      <c r="HF70" s="4">
        <v>0.3</v>
      </c>
      <c r="HG70" s="4">
        <v>0.3</v>
      </c>
      <c r="HH70" s="4">
        <v>0.3</v>
      </c>
      <c r="HI70" s="4">
        <v>0.3</v>
      </c>
      <c r="HJ70" s="4">
        <v>0.3</v>
      </c>
      <c r="HK70" s="4">
        <v>0.3</v>
      </c>
      <c r="HL70" s="4">
        <v>0.3</v>
      </c>
      <c r="HM70" s="4">
        <v>0.3</v>
      </c>
      <c r="HN70" s="4">
        <v>0.3</v>
      </c>
      <c r="HO70" s="4">
        <v>0.3</v>
      </c>
      <c r="HP70" s="4">
        <v>0.3</v>
      </c>
      <c r="HQ70" s="4">
        <v>0.3</v>
      </c>
      <c r="HR70" s="4">
        <v>0.3</v>
      </c>
      <c r="HS70" s="4">
        <v>0.3</v>
      </c>
      <c r="HT70" s="4">
        <v>0.3</v>
      </c>
      <c r="HU70" s="4">
        <v>0.3</v>
      </c>
      <c r="HV70" s="4">
        <v>0.3</v>
      </c>
      <c r="HW70" s="4">
        <v>0.3</v>
      </c>
      <c r="HX70" s="4">
        <v>0.3</v>
      </c>
      <c r="HY70" s="4">
        <v>0.3</v>
      </c>
      <c r="HZ70" s="4">
        <v>0.3</v>
      </c>
      <c r="IA70" s="4">
        <v>0.3</v>
      </c>
      <c r="IB70" s="4">
        <v>0.3</v>
      </c>
      <c r="IC70" s="4">
        <v>0.3</v>
      </c>
      <c r="ID70" s="4">
        <v>0.3</v>
      </c>
      <c r="IE70" s="4">
        <v>0.3</v>
      </c>
      <c r="IF70" s="4">
        <v>0.3</v>
      </c>
      <c r="IG70" s="4">
        <v>0.3</v>
      </c>
      <c r="IH70" s="4">
        <v>0.3</v>
      </c>
      <c r="II70" s="4">
        <v>0.3</v>
      </c>
      <c r="IJ70" s="4">
        <v>0.3</v>
      </c>
      <c r="IK70" s="4">
        <v>0.3</v>
      </c>
      <c r="IL70" s="4">
        <v>0.3</v>
      </c>
      <c r="IM70" s="4">
        <v>0.3</v>
      </c>
      <c r="IN70" s="4">
        <v>0.3</v>
      </c>
      <c r="IO70" s="4">
        <v>0.3</v>
      </c>
      <c r="IP70" s="4">
        <v>0.3</v>
      </c>
      <c r="IQ70" s="4">
        <v>0.3</v>
      </c>
      <c r="IR70" s="4">
        <v>0.3</v>
      </c>
      <c r="IS70" s="4">
        <v>0.3</v>
      </c>
      <c r="IT70" s="4">
        <v>0.3</v>
      </c>
      <c r="IU70" s="4">
        <v>0.3</v>
      </c>
      <c r="IV70" s="4">
        <v>0.3</v>
      </c>
      <c r="IW70" s="4">
        <v>0.3</v>
      </c>
      <c r="IX70" s="4">
        <v>0.3</v>
      </c>
      <c r="IY70" s="4">
        <v>0.3</v>
      </c>
      <c r="IZ70" s="4">
        <v>0.3</v>
      </c>
      <c r="JA70" s="4">
        <v>0.3</v>
      </c>
      <c r="JB70" s="4">
        <v>0.3</v>
      </c>
      <c r="JC70" s="4">
        <v>0.3</v>
      </c>
      <c r="JD70" s="4">
        <v>0.3</v>
      </c>
      <c r="JE70" s="4">
        <v>0.3</v>
      </c>
      <c r="JF70" s="4">
        <v>0.3</v>
      </c>
      <c r="JG70" s="4">
        <v>0.3</v>
      </c>
      <c r="JH70" s="4">
        <v>0.3</v>
      </c>
      <c r="JI70" s="4">
        <v>0.3</v>
      </c>
      <c r="JJ70" s="4">
        <v>0.3</v>
      </c>
      <c r="JK70" s="4">
        <v>0.3</v>
      </c>
      <c r="JL70" s="4">
        <v>0.3</v>
      </c>
      <c r="JM70" s="4">
        <v>0.3</v>
      </c>
      <c r="JN70" s="4">
        <v>0.3</v>
      </c>
      <c r="JO70" s="4">
        <v>0.3</v>
      </c>
      <c r="JP70" s="4">
        <v>0.3</v>
      </c>
      <c r="JQ70" s="4">
        <v>0.3</v>
      </c>
      <c r="JR70" s="4">
        <v>0.3</v>
      </c>
      <c r="JS70" s="4">
        <v>0.3</v>
      </c>
      <c r="JT70" s="4">
        <v>0.3</v>
      </c>
      <c r="JU70" s="4">
        <v>0.3</v>
      </c>
      <c r="JV70" s="4">
        <v>0.3</v>
      </c>
      <c r="JW70" s="4">
        <v>0.3</v>
      </c>
      <c r="JX70" s="4">
        <v>0.3</v>
      </c>
      <c r="JY70" s="4">
        <v>0.3</v>
      </c>
      <c r="JZ70" s="4">
        <v>0.3</v>
      </c>
      <c r="KA70" s="4">
        <v>0.3</v>
      </c>
      <c r="KB70" s="4">
        <v>0.3</v>
      </c>
      <c r="KC70" s="4">
        <v>0.3</v>
      </c>
      <c r="KD70" s="4">
        <v>0.3</v>
      </c>
      <c r="KE70" s="4">
        <v>0.3</v>
      </c>
      <c r="KF70" s="4">
        <v>0.3</v>
      </c>
      <c r="KG70" s="4">
        <v>0.3</v>
      </c>
      <c r="KH70" s="4">
        <v>0.3</v>
      </c>
      <c r="KI70" s="4">
        <v>0.3</v>
      </c>
      <c r="KJ70" s="4">
        <v>0.3</v>
      </c>
      <c r="KK70" s="4">
        <v>0.3</v>
      </c>
      <c r="KL70" s="4">
        <v>0.3</v>
      </c>
      <c r="KM70" s="4">
        <v>0.3</v>
      </c>
      <c r="KN70" s="4">
        <v>0.3</v>
      </c>
      <c r="KO70" s="4">
        <v>0.3</v>
      </c>
      <c r="KP70" s="4">
        <v>0.3</v>
      </c>
      <c r="KQ70" s="4">
        <v>0.3</v>
      </c>
      <c r="KR70" s="4">
        <v>0.3</v>
      </c>
      <c r="KS70" s="4">
        <v>0.3</v>
      </c>
      <c r="KT70" s="4">
        <v>0.3</v>
      </c>
      <c r="KU70" s="4">
        <v>0.3</v>
      </c>
      <c r="KV70" s="4">
        <v>0.3</v>
      </c>
      <c r="KW70" s="4">
        <v>0.3</v>
      </c>
      <c r="KX70" s="4">
        <v>0.3</v>
      </c>
      <c r="KY70" s="4">
        <v>0.3</v>
      </c>
      <c r="KZ70" s="4">
        <v>0.3</v>
      </c>
      <c r="LA70" s="4">
        <v>0.3</v>
      </c>
      <c r="LB70" s="4">
        <v>0.3</v>
      </c>
      <c r="LC70" s="4">
        <v>0.3</v>
      </c>
      <c r="LD70" s="4">
        <v>0.3</v>
      </c>
      <c r="LE70" s="4">
        <v>0.3</v>
      </c>
      <c r="LF70" s="4">
        <v>0.3</v>
      </c>
      <c r="LG70" s="4">
        <v>0.3</v>
      </c>
      <c r="LH70" s="4">
        <v>0.3</v>
      </c>
      <c r="LI70" s="4">
        <v>0.3</v>
      </c>
      <c r="LJ70" s="4">
        <v>0.3</v>
      </c>
      <c r="LK70" s="4">
        <v>0.3</v>
      </c>
      <c r="LL70" s="4">
        <v>0.3</v>
      </c>
      <c r="LM70" s="4">
        <v>0.3</v>
      </c>
      <c r="LN70" s="4">
        <v>0.3</v>
      </c>
      <c r="LO70" s="4">
        <v>0.3</v>
      </c>
      <c r="LP70" s="4">
        <v>0.3</v>
      </c>
      <c r="LQ70" s="4">
        <v>0.3</v>
      </c>
      <c r="LR70" s="4">
        <v>0.3</v>
      </c>
      <c r="LS70" s="4">
        <v>0.3</v>
      </c>
      <c r="LT70" s="4">
        <v>0.3</v>
      </c>
      <c r="LU70" s="4">
        <v>0.3</v>
      </c>
      <c r="LV70" s="4">
        <v>0.3</v>
      </c>
      <c r="LW70" s="4">
        <v>0.3</v>
      </c>
      <c r="LX70" s="4">
        <v>0.3</v>
      </c>
      <c r="LY70" s="4">
        <v>0.3</v>
      </c>
      <c r="LZ70" s="4">
        <v>0.3</v>
      </c>
      <c r="MA70" s="4">
        <v>0.3</v>
      </c>
      <c r="MB70" s="4">
        <v>0.3</v>
      </c>
      <c r="MC70" s="4">
        <v>0.3</v>
      </c>
      <c r="MD70" s="4">
        <v>0.3</v>
      </c>
      <c r="ME70" s="4">
        <v>0.3</v>
      </c>
      <c r="MF70" s="4">
        <v>0.3</v>
      </c>
      <c r="MG70" s="4">
        <v>0.3</v>
      </c>
      <c r="MH70" s="4">
        <v>0.3</v>
      </c>
      <c r="MI70" s="4">
        <v>0.3</v>
      </c>
      <c r="MJ70" s="4">
        <v>0.3</v>
      </c>
      <c r="MK70" s="4">
        <v>0.3</v>
      </c>
      <c r="ML70" s="4">
        <v>0.3</v>
      </c>
      <c r="MM70" s="4">
        <v>0.3</v>
      </c>
      <c r="MN70" s="4">
        <v>0.3</v>
      </c>
      <c r="MO70" s="4">
        <v>0.3</v>
      </c>
      <c r="MP70" s="4">
        <v>0.3</v>
      </c>
      <c r="MQ70" s="4">
        <v>0.3</v>
      </c>
      <c r="MR70" s="4">
        <v>0.3</v>
      </c>
      <c r="MS70" s="4">
        <v>0.3</v>
      </c>
      <c r="MT70" s="4">
        <v>0.3</v>
      </c>
      <c r="MU70" s="4">
        <v>0.3</v>
      </c>
      <c r="MV70" s="4">
        <v>0.3</v>
      </c>
      <c r="MW70" s="4">
        <v>0.3</v>
      </c>
      <c r="MX70" s="4">
        <v>0.3</v>
      </c>
      <c r="MY70" s="4">
        <v>0.3</v>
      </c>
      <c r="MZ70" s="4">
        <v>0.3</v>
      </c>
      <c r="NA70" s="4">
        <v>0.3</v>
      </c>
      <c r="NB70" s="4">
        <v>0.3</v>
      </c>
      <c r="NC70" s="4">
        <v>0.3</v>
      </c>
      <c r="ND70" s="4">
        <v>0.3</v>
      </c>
      <c r="NE70" s="4">
        <v>0.3</v>
      </c>
      <c r="NF70" s="4">
        <v>0.3</v>
      </c>
      <c r="NG70" s="4">
        <v>0.3</v>
      </c>
      <c r="NH70" s="4">
        <v>0.3</v>
      </c>
      <c r="NI70" s="4">
        <v>0.3</v>
      </c>
      <c r="NJ70" s="4">
        <v>0.3</v>
      </c>
      <c r="NK70" s="4">
        <v>0.3</v>
      </c>
      <c r="NL70" s="4">
        <v>0.3</v>
      </c>
      <c r="NM70" s="4">
        <v>0.3</v>
      </c>
      <c r="NN70" s="4">
        <v>0.3</v>
      </c>
      <c r="NO70" s="4">
        <v>0.3</v>
      </c>
      <c r="NP70" s="4">
        <v>0.3</v>
      </c>
      <c r="NQ70" s="4">
        <v>0.3</v>
      </c>
      <c r="NR70" s="4">
        <v>0.3</v>
      </c>
      <c r="NS70" s="4">
        <v>0.3</v>
      </c>
      <c r="NT70" s="4">
        <v>0.3</v>
      </c>
      <c r="NU70" s="4">
        <v>0.3</v>
      </c>
      <c r="NV70" s="4">
        <v>0.3</v>
      </c>
      <c r="NW70" s="4">
        <v>0.3</v>
      </c>
      <c r="NX70" s="4">
        <v>0.3</v>
      </c>
      <c r="NY70" s="4">
        <v>0.3</v>
      </c>
      <c r="NZ70" s="4">
        <v>0.3</v>
      </c>
      <c r="OA70" s="4">
        <v>0.3</v>
      </c>
      <c r="OB70" s="4">
        <v>0.3</v>
      </c>
      <c r="OC70" s="4">
        <v>0.3</v>
      </c>
      <c r="OD70" s="4">
        <v>0.3</v>
      </c>
      <c r="OE70" s="4">
        <v>0.3</v>
      </c>
      <c r="OF70" s="4">
        <v>0.3</v>
      </c>
      <c r="OG70" s="4">
        <v>0.3</v>
      </c>
    </row>
    <row r="71" spans="2:397" x14ac:dyDescent="0.25">
      <c r="B71" t="s">
        <v>188</v>
      </c>
      <c r="C71" s="10" t="s">
        <v>189</v>
      </c>
      <c r="D71" s="4">
        <v>0.3</v>
      </c>
      <c r="E71" s="4">
        <v>1.96</v>
      </c>
      <c r="F71" s="4">
        <v>0.3</v>
      </c>
      <c r="G71" s="4">
        <v>0.3</v>
      </c>
      <c r="H71" s="31">
        <v>0</v>
      </c>
      <c r="I71" s="31">
        <v>-0.20134213172048684</v>
      </c>
      <c r="J71" s="31"/>
      <c r="K71" s="31"/>
      <c r="L71" s="31"/>
      <c r="M71" s="31"/>
      <c r="N71" s="31"/>
      <c r="O71" s="28"/>
      <c r="P71" s="28"/>
      <c r="Q71" s="5"/>
      <c r="R71" s="15"/>
      <c r="S71" s="5"/>
      <c r="T71" s="5"/>
      <c r="U71" s="4"/>
      <c r="V71" s="4"/>
      <c r="W71" s="4"/>
      <c r="X71" s="4"/>
      <c r="Y71" s="4"/>
      <c r="Z71" s="4"/>
      <c r="AA71" s="4"/>
      <c r="AB71" s="4"/>
      <c r="AC71" s="4"/>
      <c r="AF71" s="4">
        <f>_xll.BQL($B71,$B$24,$B$24:$C$34,"transpose=t, showdates=f, showheaders=f, showids=f","cols=366;rows=1")</f>
        <v>0.3</v>
      </c>
      <c r="AG71" s="4">
        <v>0.3</v>
      </c>
      <c r="AH71" s="4">
        <v>0.3</v>
      </c>
      <c r="AI71" s="4">
        <v>0.3</v>
      </c>
      <c r="AJ71" s="4">
        <v>0.3</v>
      </c>
      <c r="AK71" s="4">
        <v>0.3</v>
      </c>
      <c r="AL71" s="4">
        <v>0.3</v>
      </c>
      <c r="AM71" s="4">
        <v>0.3</v>
      </c>
      <c r="AN71" s="4">
        <v>0.3</v>
      </c>
      <c r="AO71" s="4">
        <v>0.3</v>
      </c>
      <c r="AP71" s="4">
        <v>0.38</v>
      </c>
      <c r="AQ71" s="4">
        <v>0.3</v>
      </c>
      <c r="AR71" s="4">
        <v>0.3</v>
      </c>
      <c r="AS71" s="4">
        <v>0.3</v>
      </c>
      <c r="AT71" s="4">
        <v>0.38</v>
      </c>
      <c r="AU71" s="4">
        <v>0.3</v>
      </c>
      <c r="AV71" s="4">
        <v>0.3</v>
      </c>
      <c r="AW71" s="4">
        <v>0.3</v>
      </c>
      <c r="AX71" s="4">
        <v>0.3</v>
      </c>
      <c r="AY71" s="4">
        <v>0.3</v>
      </c>
      <c r="AZ71" s="4">
        <v>0.3</v>
      </c>
      <c r="BA71" s="4">
        <v>0.3</v>
      </c>
      <c r="BB71" s="4">
        <v>0.3</v>
      </c>
      <c r="BC71" s="4">
        <v>0.38</v>
      </c>
      <c r="BD71" s="4">
        <v>0.3</v>
      </c>
      <c r="BE71" s="4">
        <v>0.3</v>
      </c>
      <c r="BF71" s="4">
        <v>0.3</v>
      </c>
      <c r="BG71" s="4">
        <v>0.3</v>
      </c>
      <c r="BH71" s="4">
        <v>0.3</v>
      </c>
      <c r="BI71" s="4">
        <v>0.3</v>
      </c>
      <c r="BJ71" s="4">
        <v>0.38</v>
      </c>
      <c r="BK71" s="4">
        <v>0.38</v>
      </c>
      <c r="BL71" s="4">
        <v>0.38</v>
      </c>
      <c r="BM71" s="4">
        <v>0.38</v>
      </c>
      <c r="BN71" s="4">
        <v>0.38</v>
      </c>
      <c r="BO71" s="4">
        <v>0.38</v>
      </c>
      <c r="BP71" s="4">
        <v>0.38</v>
      </c>
      <c r="BQ71" s="4">
        <v>0.37</v>
      </c>
      <c r="BR71" s="4">
        <v>0.37</v>
      </c>
      <c r="BS71" s="4">
        <v>0.37</v>
      </c>
      <c r="BT71" s="4">
        <v>0.37</v>
      </c>
      <c r="BU71" s="4">
        <v>0.37</v>
      </c>
      <c r="BV71" s="4">
        <v>0.37</v>
      </c>
      <c r="BW71" s="4">
        <v>0.37</v>
      </c>
      <c r="BX71" s="4">
        <v>0.3</v>
      </c>
      <c r="BY71" s="4">
        <v>0.37</v>
      </c>
      <c r="BZ71" s="4">
        <v>0.3</v>
      </c>
      <c r="CA71" s="4">
        <v>0.3</v>
      </c>
      <c r="CB71" s="4">
        <v>0.3</v>
      </c>
      <c r="CC71" s="4">
        <v>0.3</v>
      </c>
      <c r="CD71" s="4">
        <v>0.34</v>
      </c>
      <c r="CE71" s="4">
        <v>0.3</v>
      </c>
      <c r="CF71" s="4">
        <v>0.3</v>
      </c>
      <c r="CG71" s="4">
        <v>1.96</v>
      </c>
      <c r="CH71" s="4">
        <v>1.96</v>
      </c>
      <c r="CI71" s="4">
        <v>1.96</v>
      </c>
      <c r="CJ71" s="4">
        <v>0.86</v>
      </c>
      <c r="CK71" s="4">
        <v>0.86</v>
      </c>
      <c r="CL71" s="4">
        <v>0.63</v>
      </c>
      <c r="CM71" s="4">
        <v>0.38</v>
      </c>
      <c r="CN71" s="4">
        <v>0.3</v>
      </c>
      <c r="CO71" s="4">
        <v>0.3</v>
      </c>
      <c r="CP71" s="4">
        <v>0.3</v>
      </c>
      <c r="CQ71" s="4">
        <v>0.42</v>
      </c>
      <c r="CR71" s="4">
        <v>0.38</v>
      </c>
      <c r="CS71" s="4">
        <v>0.38</v>
      </c>
      <c r="CT71" s="4">
        <v>0.38</v>
      </c>
      <c r="CU71" s="4">
        <v>0.3</v>
      </c>
      <c r="CV71" s="4">
        <v>0.3</v>
      </c>
      <c r="CW71" s="4">
        <v>0.3</v>
      </c>
      <c r="CX71" s="4">
        <v>0.3</v>
      </c>
      <c r="CY71" s="4">
        <v>0.38</v>
      </c>
      <c r="CZ71" s="4">
        <v>0.38</v>
      </c>
      <c r="DA71" s="4">
        <v>0.38</v>
      </c>
      <c r="DB71" s="4">
        <v>0.37</v>
      </c>
      <c r="DC71" s="4">
        <v>0.37</v>
      </c>
      <c r="DD71" s="4">
        <v>0.37</v>
      </c>
      <c r="DE71" s="4">
        <v>0.38</v>
      </c>
      <c r="DF71" s="4">
        <v>0.38</v>
      </c>
      <c r="DG71" s="4">
        <v>0.38</v>
      </c>
      <c r="DH71" s="4">
        <v>0.38</v>
      </c>
      <c r="DI71" s="4">
        <v>0.38</v>
      </c>
      <c r="DJ71" s="4">
        <v>0.38</v>
      </c>
      <c r="DK71" s="4">
        <v>0.38</v>
      </c>
      <c r="DL71" s="4">
        <v>0.38</v>
      </c>
      <c r="DM71" s="4">
        <v>0.38</v>
      </c>
      <c r="DN71" s="4">
        <v>0.3</v>
      </c>
      <c r="DO71" s="4">
        <v>0.38</v>
      </c>
      <c r="DP71" s="4">
        <v>0.38</v>
      </c>
      <c r="DQ71" s="4">
        <v>0.38</v>
      </c>
      <c r="DR71" s="4">
        <v>0.38</v>
      </c>
      <c r="DS71" s="4">
        <v>0.38</v>
      </c>
      <c r="DT71" s="4">
        <v>0.38</v>
      </c>
      <c r="DU71" s="4">
        <v>0.3</v>
      </c>
      <c r="DV71" s="4">
        <v>0.3</v>
      </c>
      <c r="DW71" s="4">
        <v>0.38</v>
      </c>
      <c r="DX71" s="4">
        <v>0.38</v>
      </c>
      <c r="DY71" s="4">
        <v>0.38</v>
      </c>
      <c r="DZ71" s="4">
        <v>0.3</v>
      </c>
      <c r="EA71" s="4">
        <v>0.3</v>
      </c>
      <c r="EB71" s="4">
        <v>0.38</v>
      </c>
      <c r="EC71" s="4">
        <v>0.38</v>
      </c>
      <c r="ED71" s="4">
        <v>0.38</v>
      </c>
      <c r="EE71" s="4">
        <v>0.38</v>
      </c>
      <c r="EF71" s="4">
        <v>0.38</v>
      </c>
      <c r="EG71" s="4">
        <v>0.3</v>
      </c>
      <c r="EH71" s="4">
        <v>0.3</v>
      </c>
      <c r="EI71" s="4">
        <v>0.3</v>
      </c>
      <c r="EJ71" s="4">
        <v>0.3</v>
      </c>
      <c r="EK71" s="4">
        <v>0.3</v>
      </c>
      <c r="EL71" s="4">
        <v>0.3</v>
      </c>
      <c r="EM71" s="4">
        <v>0.3</v>
      </c>
      <c r="EN71" s="4">
        <v>0.3</v>
      </c>
      <c r="EO71" s="4">
        <v>0.3</v>
      </c>
      <c r="EP71" s="4">
        <v>0.38</v>
      </c>
      <c r="EQ71" s="4">
        <v>0.38</v>
      </c>
      <c r="ER71" s="4">
        <v>0.3</v>
      </c>
      <c r="ES71" s="4">
        <v>0.3</v>
      </c>
      <c r="ET71" s="4">
        <v>0.3</v>
      </c>
      <c r="EU71" s="4">
        <v>0.38</v>
      </c>
      <c r="EV71" s="4">
        <v>0.38</v>
      </c>
      <c r="EW71" s="4">
        <v>0.3</v>
      </c>
      <c r="EX71" s="4">
        <v>0.3</v>
      </c>
      <c r="EY71" s="4">
        <v>0.38</v>
      </c>
      <c r="EZ71" s="4">
        <v>0.38</v>
      </c>
      <c r="FA71" s="4">
        <v>0.38</v>
      </c>
      <c r="FB71" s="4">
        <v>0.3</v>
      </c>
      <c r="FC71" s="4">
        <v>0.3</v>
      </c>
      <c r="FD71" s="4">
        <v>0.3</v>
      </c>
      <c r="FE71" s="4">
        <v>0.3</v>
      </c>
      <c r="FF71" s="4">
        <v>0.3</v>
      </c>
      <c r="FG71" s="4">
        <v>0.3</v>
      </c>
      <c r="FH71" s="4">
        <v>0.3</v>
      </c>
      <c r="FI71" s="4">
        <v>0.3</v>
      </c>
      <c r="FJ71" s="4">
        <v>0.3</v>
      </c>
      <c r="FK71" s="4">
        <v>0.3</v>
      </c>
      <c r="FL71" s="4">
        <v>0.3</v>
      </c>
      <c r="FM71" s="4">
        <v>0.38</v>
      </c>
      <c r="FN71" s="4">
        <v>0.38</v>
      </c>
      <c r="FO71" s="4">
        <v>0.38</v>
      </c>
      <c r="FP71" s="4">
        <v>0.38</v>
      </c>
      <c r="FQ71" s="4">
        <v>0.38</v>
      </c>
      <c r="FR71" s="4">
        <v>0.3</v>
      </c>
      <c r="FS71" s="4">
        <v>0.3</v>
      </c>
      <c r="FT71" s="4">
        <v>0.3</v>
      </c>
      <c r="FU71" s="4">
        <v>0.3</v>
      </c>
      <c r="FV71" s="4">
        <v>0.3</v>
      </c>
      <c r="FW71" s="4">
        <v>0.3</v>
      </c>
      <c r="FX71" s="4">
        <v>0.38</v>
      </c>
      <c r="FY71" s="4">
        <v>0.3</v>
      </c>
      <c r="FZ71" s="4">
        <v>0.3</v>
      </c>
      <c r="GA71" s="4">
        <v>0.3</v>
      </c>
      <c r="GB71" s="4">
        <v>0.3</v>
      </c>
      <c r="GC71" s="4">
        <v>0.3</v>
      </c>
      <c r="GD71" s="4">
        <v>0.3</v>
      </c>
      <c r="GE71" s="4">
        <v>0.3</v>
      </c>
      <c r="GF71" s="4">
        <v>0.3</v>
      </c>
      <c r="GG71" s="4">
        <v>0.3</v>
      </c>
      <c r="GH71" s="4">
        <v>0.3</v>
      </c>
      <c r="GI71" s="4">
        <v>0.3</v>
      </c>
      <c r="GJ71" s="4">
        <v>0.3</v>
      </c>
      <c r="GK71" s="4">
        <v>0.3</v>
      </c>
      <c r="GL71" s="4">
        <v>0.3</v>
      </c>
      <c r="GM71" s="4">
        <v>0.3</v>
      </c>
      <c r="GN71" s="4">
        <v>0.3</v>
      </c>
      <c r="GO71" s="4">
        <v>0.3</v>
      </c>
      <c r="GP71" s="4">
        <v>0.3</v>
      </c>
      <c r="GQ71" s="4">
        <v>0.3</v>
      </c>
      <c r="GR71" s="4">
        <v>0.3</v>
      </c>
      <c r="GS71" s="4">
        <v>0.3</v>
      </c>
      <c r="GT71" s="4">
        <v>0.3</v>
      </c>
      <c r="GU71" s="4">
        <v>0.3</v>
      </c>
      <c r="GV71" s="4">
        <v>0.3</v>
      </c>
      <c r="GW71" s="4">
        <v>0.3</v>
      </c>
      <c r="GX71" s="4">
        <v>0.3</v>
      </c>
      <c r="GY71" s="4">
        <v>0.3</v>
      </c>
      <c r="GZ71" s="4">
        <v>0.3</v>
      </c>
      <c r="HA71" s="4">
        <v>0.3</v>
      </c>
      <c r="HB71" s="4">
        <v>0.3</v>
      </c>
      <c r="HC71" s="4">
        <v>0.3</v>
      </c>
      <c r="HD71" s="4">
        <v>0.3</v>
      </c>
      <c r="HE71" s="4">
        <v>0.3</v>
      </c>
      <c r="HF71" s="4">
        <v>0.3</v>
      </c>
      <c r="HG71" s="4">
        <v>0.3</v>
      </c>
      <c r="HH71" s="4">
        <v>0.3</v>
      </c>
      <c r="HI71" s="4">
        <v>0.3</v>
      </c>
      <c r="HJ71" s="4">
        <v>0.3</v>
      </c>
      <c r="HK71" s="4">
        <v>0.3</v>
      </c>
      <c r="HL71" s="4">
        <v>0.3</v>
      </c>
      <c r="HM71" s="4">
        <v>0.3</v>
      </c>
      <c r="HN71" s="4">
        <v>0.3</v>
      </c>
      <c r="HO71" s="4">
        <v>0.3</v>
      </c>
      <c r="HP71" s="4">
        <v>0.3</v>
      </c>
      <c r="HQ71" s="4">
        <v>0.3</v>
      </c>
      <c r="HR71" s="4">
        <v>0.3</v>
      </c>
      <c r="HS71" s="4">
        <v>0.3</v>
      </c>
      <c r="HT71" s="4">
        <v>0.3</v>
      </c>
      <c r="HU71" s="4">
        <v>0.3</v>
      </c>
      <c r="HV71" s="4">
        <v>0.3</v>
      </c>
      <c r="HW71" s="4">
        <v>0.3</v>
      </c>
      <c r="HX71" s="4">
        <v>0.3</v>
      </c>
      <c r="HY71" s="4">
        <v>0.3</v>
      </c>
      <c r="HZ71" s="4">
        <v>0.3</v>
      </c>
      <c r="IA71" s="4">
        <v>0.3</v>
      </c>
      <c r="IB71" s="4">
        <v>0.3</v>
      </c>
      <c r="IC71" s="4">
        <v>0.3</v>
      </c>
      <c r="ID71" s="4">
        <v>0.3</v>
      </c>
      <c r="IE71" s="4">
        <v>0.3</v>
      </c>
      <c r="IF71" s="4">
        <v>0.3</v>
      </c>
      <c r="IG71" s="4">
        <v>0.3</v>
      </c>
      <c r="IH71" s="4">
        <v>0.3</v>
      </c>
      <c r="II71" s="4">
        <v>0.3</v>
      </c>
      <c r="IJ71" s="4">
        <v>0.3</v>
      </c>
      <c r="IK71" s="4">
        <v>0.3</v>
      </c>
      <c r="IL71" s="4">
        <v>0.3</v>
      </c>
      <c r="IM71" s="4">
        <v>0.3</v>
      </c>
      <c r="IN71" s="4">
        <v>0.3</v>
      </c>
      <c r="IO71" s="4">
        <v>0.3</v>
      </c>
      <c r="IP71" s="4">
        <v>0.3</v>
      </c>
      <c r="IQ71" s="4">
        <v>0.3</v>
      </c>
      <c r="IR71" s="4">
        <v>0.3</v>
      </c>
      <c r="IS71" s="4">
        <v>0.3</v>
      </c>
      <c r="IT71" s="4">
        <v>0.3</v>
      </c>
      <c r="IU71" s="4">
        <v>0.3</v>
      </c>
      <c r="IV71" s="4">
        <v>0.3</v>
      </c>
      <c r="IW71" s="4">
        <v>0.3</v>
      </c>
      <c r="IX71" s="4">
        <v>0.3</v>
      </c>
      <c r="IY71" s="4">
        <v>0.3</v>
      </c>
      <c r="IZ71" s="4">
        <v>0.3</v>
      </c>
      <c r="JA71" s="4">
        <v>0.3</v>
      </c>
      <c r="JB71" s="4">
        <v>0.3</v>
      </c>
      <c r="JC71" s="4">
        <v>0.3</v>
      </c>
      <c r="JD71" s="4">
        <v>0.3</v>
      </c>
      <c r="JE71" s="4">
        <v>0.3</v>
      </c>
      <c r="JF71" s="4">
        <v>0.3</v>
      </c>
      <c r="JG71" s="4">
        <v>0.3</v>
      </c>
      <c r="JH71" s="4">
        <v>0.3</v>
      </c>
      <c r="JI71" s="4">
        <v>0.3</v>
      </c>
      <c r="JJ71" s="4">
        <v>0.3</v>
      </c>
      <c r="JK71" s="4">
        <v>0.3</v>
      </c>
      <c r="JL71" s="4">
        <v>0.3</v>
      </c>
      <c r="JM71" s="4">
        <v>0.3</v>
      </c>
      <c r="JN71" s="4">
        <v>0.3</v>
      </c>
      <c r="JO71" s="4">
        <v>0.3</v>
      </c>
      <c r="JP71" s="4">
        <v>0.3</v>
      </c>
      <c r="JQ71" s="4">
        <v>0.3</v>
      </c>
      <c r="JR71" s="4">
        <v>0.3</v>
      </c>
      <c r="JS71" s="4">
        <v>0.3</v>
      </c>
      <c r="JT71" s="4">
        <v>0.3</v>
      </c>
      <c r="JU71" s="4">
        <v>0.3</v>
      </c>
      <c r="JV71" s="4">
        <v>0.3</v>
      </c>
      <c r="JW71" s="4">
        <v>0.3</v>
      </c>
      <c r="JX71" s="4">
        <v>0.3</v>
      </c>
      <c r="JY71" s="4">
        <v>0.3</v>
      </c>
      <c r="JZ71" s="4">
        <v>0.3</v>
      </c>
      <c r="KA71" s="4">
        <v>0.3</v>
      </c>
      <c r="KB71" s="4">
        <v>0.3</v>
      </c>
      <c r="KC71" s="4">
        <v>0.3</v>
      </c>
      <c r="KD71" s="4">
        <v>0.3</v>
      </c>
      <c r="KE71" s="4">
        <v>0.3</v>
      </c>
      <c r="KF71" s="4">
        <v>0.3</v>
      </c>
      <c r="KG71" s="4">
        <v>0.3</v>
      </c>
      <c r="KH71" s="4">
        <v>0.3</v>
      </c>
      <c r="KI71" s="4">
        <v>0.3</v>
      </c>
      <c r="KJ71" s="4">
        <v>0.3</v>
      </c>
      <c r="KK71" s="4">
        <v>0.3</v>
      </c>
      <c r="KL71" s="4">
        <v>0.3</v>
      </c>
      <c r="KM71" s="4">
        <v>0.3</v>
      </c>
      <c r="KN71" s="4">
        <v>0.3</v>
      </c>
      <c r="KO71" s="4">
        <v>0.3</v>
      </c>
      <c r="KP71" s="4">
        <v>0.3</v>
      </c>
      <c r="KQ71" s="4">
        <v>0.3</v>
      </c>
      <c r="KR71" s="4">
        <v>0.3</v>
      </c>
      <c r="KS71" s="4">
        <v>0.3</v>
      </c>
      <c r="KT71" s="4">
        <v>0.3</v>
      </c>
      <c r="KU71" s="4">
        <v>0.3</v>
      </c>
      <c r="KV71" s="4">
        <v>0.3</v>
      </c>
      <c r="KW71" s="4">
        <v>0.3</v>
      </c>
      <c r="KX71" s="4">
        <v>0.3</v>
      </c>
      <c r="KY71" s="4">
        <v>0.3</v>
      </c>
      <c r="KZ71" s="4">
        <v>0.3</v>
      </c>
      <c r="LA71" s="4">
        <v>0.3</v>
      </c>
      <c r="LB71" s="4">
        <v>0.3</v>
      </c>
      <c r="LC71" s="4">
        <v>0.3</v>
      </c>
      <c r="LD71" s="4">
        <v>0.3</v>
      </c>
      <c r="LE71" s="4">
        <v>0.3</v>
      </c>
      <c r="LF71" s="4">
        <v>0.3</v>
      </c>
      <c r="LG71" s="4">
        <v>0.3</v>
      </c>
      <c r="LH71" s="4">
        <v>0.3</v>
      </c>
      <c r="LI71" s="4">
        <v>0.3</v>
      </c>
      <c r="LJ71" s="4">
        <v>0.3</v>
      </c>
      <c r="LK71" s="4">
        <v>0.3</v>
      </c>
      <c r="LL71" s="4">
        <v>0.3</v>
      </c>
      <c r="LM71" s="4">
        <v>0.3</v>
      </c>
      <c r="LN71" s="4">
        <v>0.3</v>
      </c>
      <c r="LO71" s="4">
        <v>0.3</v>
      </c>
      <c r="LP71" s="4">
        <v>0.3</v>
      </c>
      <c r="LQ71" s="4">
        <v>0.3</v>
      </c>
      <c r="LR71" s="4">
        <v>0.3</v>
      </c>
      <c r="LS71" s="4">
        <v>0.3</v>
      </c>
      <c r="LT71" s="4">
        <v>0.3</v>
      </c>
      <c r="LU71" s="4">
        <v>0.3</v>
      </c>
      <c r="LV71" s="4">
        <v>0.3</v>
      </c>
      <c r="LW71" s="4">
        <v>0.3</v>
      </c>
      <c r="LX71" s="4">
        <v>0.3</v>
      </c>
      <c r="LY71" s="4">
        <v>0.3</v>
      </c>
      <c r="LZ71" s="4">
        <v>0.3</v>
      </c>
      <c r="MA71" s="4">
        <v>0.3</v>
      </c>
      <c r="MB71" s="4">
        <v>0.3</v>
      </c>
      <c r="MC71" s="4">
        <v>0.3</v>
      </c>
      <c r="MD71" s="4">
        <v>0.3</v>
      </c>
      <c r="ME71" s="4">
        <v>0.3</v>
      </c>
      <c r="MF71" s="4">
        <v>0.3</v>
      </c>
      <c r="MG71" s="4">
        <v>0.3</v>
      </c>
      <c r="MH71" s="4">
        <v>0.3</v>
      </c>
      <c r="MI71" s="4">
        <v>0.3</v>
      </c>
      <c r="MJ71" s="4">
        <v>0.3</v>
      </c>
      <c r="MK71" s="4">
        <v>0.3</v>
      </c>
      <c r="ML71" s="4">
        <v>0.3</v>
      </c>
      <c r="MM71" s="4">
        <v>0.3</v>
      </c>
      <c r="MN71" s="4">
        <v>0.3</v>
      </c>
      <c r="MO71" s="4">
        <v>0.3</v>
      </c>
      <c r="MP71" s="4">
        <v>0.3</v>
      </c>
      <c r="MQ71" s="4">
        <v>0.3</v>
      </c>
      <c r="MR71" s="4">
        <v>0.3</v>
      </c>
      <c r="MS71" s="4">
        <v>0.3</v>
      </c>
      <c r="MT71" s="4">
        <v>0.3</v>
      </c>
      <c r="MU71" s="4">
        <v>0.3</v>
      </c>
      <c r="MV71" s="4">
        <v>0.3</v>
      </c>
      <c r="MW71" s="4">
        <v>0.3</v>
      </c>
      <c r="MX71" s="4">
        <v>0.3</v>
      </c>
      <c r="MY71" s="4">
        <v>0.3</v>
      </c>
      <c r="MZ71" s="4">
        <v>0.3</v>
      </c>
      <c r="NA71" s="4">
        <v>0.3</v>
      </c>
      <c r="NB71" s="4">
        <v>0.3</v>
      </c>
      <c r="NC71" s="4">
        <v>0.3</v>
      </c>
      <c r="ND71" s="4">
        <v>0.3</v>
      </c>
      <c r="NE71" s="4">
        <v>0.3</v>
      </c>
      <c r="NF71" s="4">
        <v>0.3</v>
      </c>
      <c r="NG71" s="4">
        <v>0.3</v>
      </c>
      <c r="NH71" s="4">
        <v>0.3</v>
      </c>
      <c r="NI71" s="4">
        <v>0.3</v>
      </c>
      <c r="NJ71" s="4">
        <v>0.3</v>
      </c>
      <c r="NK71" s="4">
        <v>0.3</v>
      </c>
      <c r="NL71" s="4">
        <v>0.3</v>
      </c>
      <c r="NM71" s="4">
        <v>0.3</v>
      </c>
      <c r="NN71" s="4">
        <v>0.3</v>
      </c>
      <c r="NO71" s="4">
        <v>0.3</v>
      </c>
      <c r="NP71" s="4">
        <v>0.3</v>
      </c>
      <c r="NQ71" s="4">
        <v>0.3</v>
      </c>
      <c r="NR71" s="4">
        <v>0.3</v>
      </c>
      <c r="NS71" s="4">
        <v>0.3</v>
      </c>
      <c r="NT71" s="4">
        <v>0.3</v>
      </c>
      <c r="NU71" s="4">
        <v>0.3</v>
      </c>
      <c r="NV71" s="4">
        <v>0.3</v>
      </c>
      <c r="NW71" s="4">
        <v>0.3</v>
      </c>
      <c r="NX71" s="4">
        <v>0.3</v>
      </c>
      <c r="NY71" s="4">
        <v>0.3</v>
      </c>
      <c r="NZ71" s="4">
        <v>0.3</v>
      </c>
      <c r="OA71" s="4">
        <v>0.3</v>
      </c>
      <c r="OB71" s="4">
        <v>0.3</v>
      </c>
      <c r="OC71" s="4">
        <v>0.3</v>
      </c>
      <c r="OD71" s="4">
        <v>0.3</v>
      </c>
      <c r="OE71" s="4">
        <v>0.3</v>
      </c>
      <c r="OF71" s="4">
        <v>0.3</v>
      </c>
      <c r="OG71" s="4">
        <v>0.3</v>
      </c>
    </row>
    <row r="72" spans="2:397" x14ac:dyDescent="0.25">
      <c r="B72" t="s">
        <v>190</v>
      </c>
      <c r="C72" s="10" t="s">
        <v>191</v>
      </c>
      <c r="D72" s="4">
        <v>0.3</v>
      </c>
      <c r="E72" s="4">
        <v>0.39</v>
      </c>
      <c r="F72" s="4">
        <v>0.3</v>
      </c>
      <c r="G72" s="4">
        <v>0.3</v>
      </c>
      <c r="H72" s="31">
        <v>0</v>
      </c>
      <c r="I72" s="31">
        <v>-0.22054767267090852</v>
      </c>
      <c r="J72" s="31"/>
      <c r="K72" s="31"/>
      <c r="L72" s="31"/>
      <c r="M72" s="31"/>
      <c r="N72" s="31"/>
      <c r="O72" s="28"/>
      <c r="P72" s="28"/>
      <c r="Q72" s="5"/>
      <c r="R72" s="15"/>
      <c r="S72" s="5"/>
      <c r="T72" s="5"/>
      <c r="U72" s="4"/>
      <c r="V72" s="4"/>
      <c r="W72" s="4"/>
      <c r="X72" s="4"/>
      <c r="Y72" s="4"/>
      <c r="Z72" s="4"/>
      <c r="AA72" s="4"/>
      <c r="AB72" s="4"/>
      <c r="AC72" s="4"/>
      <c r="AF72" s="4">
        <f>_xll.BQL($B72,$B$24,$B$24:$C$34,"transpose=t, showdates=f, showheaders=f, showids=f","cols=366;rows=1")</f>
        <v>0.34</v>
      </c>
      <c r="AG72" s="4">
        <v>0.34</v>
      </c>
      <c r="AH72" s="4">
        <v>0.34</v>
      </c>
      <c r="AI72" s="4">
        <v>0.34</v>
      </c>
      <c r="AJ72" s="4">
        <v>0.34</v>
      </c>
      <c r="AK72" s="4">
        <v>0.34</v>
      </c>
      <c r="AL72" s="4">
        <v>0.34</v>
      </c>
      <c r="AM72" s="4">
        <v>0.34</v>
      </c>
      <c r="AN72" s="4">
        <v>0.3</v>
      </c>
      <c r="AO72" s="4">
        <v>0.32</v>
      </c>
      <c r="AP72" s="4">
        <v>0.37</v>
      </c>
      <c r="AQ72" s="4">
        <v>0.32</v>
      </c>
      <c r="AR72" s="4">
        <v>0.32</v>
      </c>
      <c r="AS72" s="4">
        <v>0.32</v>
      </c>
      <c r="AT72" s="4">
        <v>0.33</v>
      </c>
      <c r="AU72" s="4">
        <v>0.3</v>
      </c>
      <c r="AV72" s="4">
        <v>0.3</v>
      </c>
      <c r="AW72" s="4">
        <v>0.3</v>
      </c>
      <c r="AX72" s="4">
        <v>0.3</v>
      </c>
      <c r="AY72" s="4">
        <v>0.3</v>
      </c>
      <c r="AZ72" s="4">
        <v>0.3</v>
      </c>
      <c r="BA72" s="4">
        <v>0.3</v>
      </c>
      <c r="BB72" s="4">
        <v>0.3</v>
      </c>
      <c r="BC72" s="4">
        <v>0.3</v>
      </c>
      <c r="BD72" s="4">
        <v>0.3</v>
      </c>
      <c r="BE72" s="4">
        <v>0.3</v>
      </c>
      <c r="BF72" s="4">
        <v>0.3</v>
      </c>
      <c r="BG72" s="4">
        <v>0.3</v>
      </c>
      <c r="BH72" s="4">
        <v>0.3</v>
      </c>
      <c r="BI72" s="4">
        <v>0.3</v>
      </c>
      <c r="BJ72" s="4">
        <v>0.3</v>
      </c>
      <c r="BK72" s="4">
        <v>0.3</v>
      </c>
      <c r="BL72" s="4">
        <v>0.3</v>
      </c>
      <c r="BM72" s="4">
        <v>0.3</v>
      </c>
      <c r="BN72" s="4">
        <v>0.3</v>
      </c>
      <c r="BO72" s="4">
        <v>0.3</v>
      </c>
      <c r="BP72" s="4">
        <v>0.3</v>
      </c>
      <c r="BQ72" s="4">
        <v>0.3</v>
      </c>
      <c r="BR72" s="4">
        <v>0.3</v>
      </c>
      <c r="BS72" s="4">
        <v>0.3</v>
      </c>
      <c r="BT72" s="4">
        <v>0.3</v>
      </c>
      <c r="BU72" s="4">
        <v>0.3</v>
      </c>
      <c r="BV72" s="4">
        <v>0.3</v>
      </c>
      <c r="BW72" s="4">
        <v>0.3</v>
      </c>
      <c r="BX72" s="4">
        <v>0.3</v>
      </c>
      <c r="BY72" s="4">
        <v>0.3</v>
      </c>
      <c r="BZ72" s="4">
        <v>0.3</v>
      </c>
      <c r="CA72" s="4">
        <v>0.3</v>
      </c>
      <c r="CB72" s="4">
        <v>0.3</v>
      </c>
      <c r="CC72" s="4">
        <v>0.3</v>
      </c>
      <c r="CD72" s="4">
        <v>0.3</v>
      </c>
      <c r="CE72" s="4">
        <v>0.3</v>
      </c>
      <c r="CF72" s="4">
        <v>0.3</v>
      </c>
      <c r="CG72" s="4">
        <v>0.31</v>
      </c>
      <c r="CH72" s="4">
        <v>0.31</v>
      </c>
      <c r="CI72" s="4">
        <v>0.31</v>
      </c>
      <c r="CJ72" s="4">
        <v>0.33</v>
      </c>
      <c r="CK72" s="4">
        <v>0.3</v>
      </c>
      <c r="CL72" s="4">
        <v>0.32</v>
      </c>
      <c r="CM72" s="4">
        <v>0.32</v>
      </c>
      <c r="CN72" s="4">
        <v>0.3</v>
      </c>
      <c r="CO72" s="4">
        <v>0.3</v>
      </c>
      <c r="CP72" s="4">
        <v>0.3</v>
      </c>
      <c r="CQ72" s="4">
        <v>0.3</v>
      </c>
      <c r="CR72" s="4">
        <v>0.3</v>
      </c>
      <c r="CS72" s="4">
        <v>0.3</v>
      </c>
      <c r="CT72" s="4">
        <v>0.3</v>
      </c>
      <c r="CU72" s="4">
        <v>0.3</v>
      </c>
      <c r="CV72" s="4">
        <v>0.3</v>
      </c>
      <c r="CW72" s="4">
        <v>0.3</v>
      </c>
      <c r="CX72" s="4">
        <v>0.3</v>
      </c>
      <c r="CY72" s="4">
        <v>0.3</v>
      </c>
      <c r="CZ72" s="4">
        <v>0.3</v>
      </c>
      <c r="DA72" s="4">
        <v>0.3</v>
      </c>
      <c r="DB72" s="4">
        <v>0.3</v>
      </c>
      <c r="DC72" s="4">
        <v>0.3</v>
      </c>
      <c r="DD72" s="4">
        <v>0.3</v>
      </c>
      <c r="DE72" s="4">
        <v>0.3</v>
      </c>
      <c r="DF72" s="4">
        <v>0.3</v>
      </c>
      <c r="DG72" s="4">
        <v>0.3</v>
      </c>
      <c r="DH72" s="4">
        <v>0.3</v>
      </c>
      <c r="DI72" s="4">
        <v>0.3</v>
      </c>
      <c r="DJ72" s="4">
        <v>0.3</v>
      </c>
      <c r="DK72" s="4">
        <v>0.3</v>
      </c>
      <c r="DL72" s="4">
        <v>0.3</v>
      </c>
      <c r="DM72" s="4">
        <v>0.3</v>
      </c>
      <c r="DN72" s="4">
        <v>0.3</v>
      </c>
      <c r="DO72" s="4">
        <v>0.3</v>
      </c>
      <c r="DP72" s="4">
        <v>0.3</v>
      </c>
      <c r="DQ72" s="4">
        <v>0.3</v>
      </c>
      <c r="DR72" s="4">
        <v>0.3</v>
      </c>
      <c r="DS72" s="4">
        <v>0.3</v>
      </c>
      <c r="DT72" s="4">
        <v>0.3</v>
      </c>
      <c r="DU72" s="4">
        <v>0.3</v>
      </c>
      <c r="DV72" s="4">
        <v>0.3</v>
      </c>
      <c r="DW72" s="4">
        <v>0.3</v>
      </c>
      <c r="DX72" s="4">
        <v>0.3</v>
      </c>
      <c r="DY72" s="4">
        <v>0.3</v>
      </c>
      <c r="DZ72" s="4">
        <v>0.3</v>
      </c>
      <c r="EA72" s="4">
        <v>0.3</v>
      </c>
      <c r="EB72" s="4">
        <v>0.3</v>
      </c>
      <c r="EC72" s="4">
        <v>0.3</v>
      </c>
      <c r="ED72" s="4">
        <v>0.3</v>
      </c>
      <c r="EE72" s="4">
        <v>0.3</v>
      </c>
      <c r="EF72" s="4">
        <v>0.3</v>
      </c>
      <c r="EG72" s="4">
        <v>0.3</v>
      </c>
      <c r="EH72" s="4">
        <v>0.3</v>
      </c>
      <c r="EI72" s="4">
        <v>0.3</v>
      </c>
      <c r="EJ72" s="4">
        <v>0.3</v>
      </c>
      <c r="EK72" s="4">
        <v>0.3</v>
      </c>
      <c r="EL72" s="4">
        <v>0.3</v>
      </c>
      <c r="EM72" s="4">
        <v>0.3</v>
      </c>
      <c r="EN72" s="4">
        <v>0.3</v>
      </c>
      <c r="EO72" s="4">
        <v>0.3</v>
      </c>
      <c r="EP72" s="4">
        <v>0.3</v>
      </c>
      <c r="EQ72" s="4">
        <v>0.3</v>
      </c>
      <c r="ER72" s="4">
        <v>0.3</v>
      </c>
      <c r="ES72" s="4">
        <v>0.3</v>
      </c>
      <c r="ET72" s="4">
        <v>0.3</v>
      </c>
      <c r="EU72" s="4">
        <v>0.3</v>
      </c>
      <c r="EV72" s="4">
        <v>0.3</v>
      </c>
      <c r="EW72" s="4">
        <v>0.3</v>
      </c>
      <c r="EX72" s="4">
        <v>0.3</v>
      </c>
      <c r="EY72" s="4">
        <v>0.3</v>
      </c>
      <c r="EZ72" s="4">
        <v>0.3</v>
      </c>
      <c r="FA72" s="4">
        <v>0.3</v>
      </c>
      <c r="FB72" s="4">
        <v>0.3</v>
      </c>
      <c r="FC72" s="4">
        <v>0.3</v>
      </c>
      <c r="FD72" s="4">
        <v>0.3</v>
      </c>
      <c r="FE72" s="4">
        <v>0.3</v>
      </c>
      <c r="FF72" s="4">
        <v>0.3</v>
      </c>
      <c r="FG72" s="4">
        <v>0.3</v>
      </c>
      <c r="FH72" s="4">
        <v>0.3</v>
      </c>
      <c r="FI72" s="4">
        <v>0.3</v>
      </c>
      <c r="FJ72" s="4">
        <v>0.39</v>
      </c>
      <c r="FK72" s="4">
        <v>0.3</v>
      </c>
      <c r="FL72" s="4">
        <v>0.3</v>
      </c>
      <c r="FM72" s="4">
        <v>0.3</v>
      </c>
      <c r="FN72" s="4">
        <v>0.3</v>
      </c>
      <c r="FO72" s="4">
        <v>0.3</v>
      </c>
      <c r="FP72" s="4">
        <v>0.3</v>
      </c>
      <c r="FQ72" s="4">
        <v>0.3</v>
      </c>
      <c r="FR72" s="4">
        <v>0.38</v>
      </c>
      <c r="FS72" s="4">
        <v>0.3</v>
      </c>
      <c r="FT72" s="4">
        <v>0.3</v>
      </c>
      <c r="FU72" s="4">
        <v>0.3</v>
      </c>
      <c r="FV72" s="4">
        <v>0.3</v>
      </c>
      <c r="FW72" s="4">
        <v>0.3</v>
      </c>
      <c r="FX72" s="4">
        <v>0.3</v>
      </c>
      <c r="FY72" s="4">
        <v>0.3</v>
      </c>
      <c r="FZ72" s="4">
        <v>0.3</v>
      </c>
      <c r="GA72" s="4">
        <v>0.3</v>
      </c>
      <c r="GB72" s="4">
        <v>0.3</v>
      </c>
      <c r="GC72" s="4">
        <v>0.3</v>
      </c>
      <c r="GD72" s="4">
        <v>0.3</v>
      </c>
      <c r="GE72" s="4">
        <v>0.3</v>
      </c>
      <c r="GF72" s="4">
        <v>0.3</v>
      </c>
      <c r="GG72" s="4">
        <v>0.3</v>
      </c>
      <c r="GH72" s="4">
        <v>0.3</v>
      </c>
      <c r="GI72" s="4">
        <v>0.3</v>
      </c>
      <c r="GJ72" s="4">
        <v>0.3</v>
      </c>
      <c r="GK72" s="4">
        <v>0.3</v>
      </c>
      <c r="GL72" s="4">
        <v>0.3</v>
      </c>
      <c r="GM72" s="4">
        <v>0.3</v>
      </c>
      <c r="GN72" s="4">
        <v>0.3</v>
      </c>
      <c r="GO72" s="4">
        <v>0.3</v>
      </c>
      <c r="GP72" s="4">
        <v>0.3</v>
      </c>
      <c r="GQ72" s="4">
        <v>0.3</v>
      </c>
      <c r="GR72" s="4">
        <v>0.3</v>
      </c>
      <c r="GS72" s="4">
        <v>0.3</v>
      </c>
      <c r="GT72" s="4">
        <v>0.3</v>
      </c>
      <c r="GU72" s="4">
        <v>0.3</v>
      </c>
      <c r="GV72" s="4">
        <v>0.3</v>
      </c>
      <c r="GW72" s="4">
        <v>0.3</v>
      </c>
      <c r="GX72" s="4">
        <v>0.3</v>
      </c>
      <c r="GY72" s="4">
        <v>0.3</v>
      </c>
      <c r="GZ72" s="4">
        <v>0.3</v>
      </c>
      <c r="HA72" s="4">
        <v>0.3</v>
      </c>
      <c r="HB72" s="4">
        <v>0.3</v>
      </c>
      <c r="HC72" s="4">
        <v>0.3</v>
      </c>
      <c r="HD72" s="4">
        <v>0.3</v>
      </c>
      <c r="HE72" s="4">
        <v>0.3</v>
      </c>
      <c r="HF72" s="4">
        <v>0.3</v>
      </c>
      <c r="HG72" s="4">
        <v>0.3</v>
      </c>
      <c r="HH72" s="4">
        <v>0.3</v>
      </c>
      <c r="HI72" s="4">
        <v>0.3</v>
      </c>
      <c r="HJ72" s="4">
        <v>0.3</v>
      </c>
      <c r="HK72" s="4">
        <v>0.3</v>
      </c>
      <c r="HL72" s="4">
        <v>0.3</v>
      </c>
      <c r="HM72" s="4">
        <v>0.3</v>
      </c>
      <c r="HN72" s="4">
        <v>0.3</v>
      </c>
      <c r="HO72" s="4">
        <v>0.3</v>
      </c>
      <c r="HP72" s="4">
        <v>0.3</v>
      </c>
      <c r="HQ72" s="4">
        <v>0.3</v>
      </c>
      <c r="HR72" s="4">
        <v>0.3</v>
      </c>
      <c r="HS72" s="4">
        <v>0.3</v>
      </c>
      <c r="HT72" s="4">
        <v>0.3</v>
      </c>
      <c r="HU72" s="4">
        <v>0.3</v>
      </c>
      <c r="HV72" s="4">
        <v>0.3</v>
      </c>
      <c r="HW72" s="4">
        <v>0.3</v>
      </c>
      <c r="HX72" s="4">
        <v>0.3</v>
      </c>
      <c r="HY72" s="4">
        <v>0.3</v>
      </c>
      <c r="HZ72" s="4">
        <v>0.3</v>
      </c>
      <c r="IA72" s="4">
        <v>0.3</v>
      </c>
      <c r="IB72" s="4">
        <v>0.3</v>
      </c>
      <c r="IC72" s="4">
        <v>0.3</v>
      </c>
      <c r="ID72" s="4">
        <v>0.3</v>
      </c>
      <c r="IE72" s="4">
        <v>0.3</v>
      </c>
      <c r="IF72" s="4">
        <v>0.3</v>
      </c>
      <c r="IG72" s="4">
        <v>0.3</v>
      </c>
      <c r="IH72" s="4">
        <v>0.3</v>
      </c>
      <c r="II72" s="4">
        <v>0.3</v>
      </c>
      <c r="IJ72" s="4">
        <v>0.3</v>
      </c>
      <c r="IK72" s="4">
        <v>0.3</v>
      </c>
      <c r="IL72" s="4">
        <v>0.3</v>
      </c>
      <c r="IM72" s="4">
        <v>0.3</v>
      </c>
      <c r="IN72" s="4">
        <v>0.3</v>
      </c>
      <c r="IO72" s="4">
        <v>0.3</v>
      </c>
      <c r="IP72" s="4">
        <v>0.3</v>
      </c>
      <c r="IQ72" s="4">
        <v>0.3</v>
      </c>
      <c r="IR72" s="4">
        <v>0.3</v>
      </c>
      <c r="IS72" s="4">
        <v>0.3</v>
      </c>
      <c r="IT72" s="4">
        <v>0.3</v>
      </c>
      <c r="IU72" s="4">
        <v>0.3</v>
      </c>
      <c r="IV72" s="4">
        <v>0.3</v>
      </c>
      <c r="IW72" s="4">
        <v>0.3</v>
      </c>
      <c r="IX72" s="4">
        <v>0.3</v>
      </c>
      <c r="IY72" s="4">
        <v>0.3</v>
      </c>
      <c r="IZ72" s="4">
        <v>0.3</v>
      </c>
      <c r="JA72" s="4">
        <v>0.3</v>
      </c>
      <c r="JB72" s="4">
        <v>0.3</v>
      </c>
      <c r="JC72" s="4">
        <v>0.3</v>
      </c>
      <c r="JD72" s="4">
        <v>0.3</v>
      </c>
      <c r="JE72" s="4">
        <v>0.3</v>
      </c>
      <c r="JF72" s="4">
        <v>0.3</v>
      </c>
      <c r="JG72" s="4">
        <v>0.3</v>
      </c>
      <c r="JH72" s="4">
        <v>0.3</v>
      </c>
      <c r="JI72" s="4">
        <v>0.3</v>
      </c>
      <c r="JJ72" s="4">
        <v>0.3</v>
      </c>
      <c r="JK72" s="4">
        <v>0.3</v>
      </c>
      <c r="JL72" s="4">
        <v>0.3</v>
      </c>
      <c r="JM72" s="4">
        <v>0.3</v>
      </c>
      <c r="JN72" s="4">
        <v>0.3</v>
      </c>
      <c r="JO72" s="4">
        <v>0.3</v>
      </c>
      <c r="JP72" s="4">
        <v>0.3</v>
      </c>
      <c r="JQ72" s="4">
        <v>0.3</v>
      </c>
      <c r="JR72" s="4">
        <v>0.3</v>
      </c>
      <c r="JS72" s="4">
        <v>0.3</v>
      </c>
      <c r="JT72" s="4">
        <v>0.3</v>
      </c>
      <c r="JU72" s="4">
        <v>0.3</v>
      </c>
      <c r="JV72" s="4">
        <v>0.3</v>
      </c>
      <c r="JW72" s="4">
        <v>0.3</v>
      </c>
      <c r="JX72" s="4">
        <v>0.3</v>
      </c>
      <c r="JY72" s="4">
        <v>0.3</v>
      </c>
      <c r="JZ72" s="4">
        <v>0.3</v>
      </c>
      <c r="KA72" s="4">
        <v>0.3</v>
      </c>
      <c r="KB72" s="4">
        <v>0.3</v>
      </c>
      <c r="KC72" s="4">
        <v>0.3</v>
      </c>
      <c r="KD72" s="4">
        <v>0.3</v>
      </c>
      <c r="KE72" s="4">
        <v>0.3</v>
      </c>
      <c r="KF72" s="4">
        <v>0.3</v>
      </c>
      <c r="KG72" s="4">
        <v>0.3</v>
      </c>
      <c r="KH72" s="4">
        <v>0.3</v>
      </c>
      <c r="KI72" s="4">
        <v>0.3</v>
      </c>
      <c r="KJ72" s="4">
        <v>0.3</v>
      </c>
      <c r="KK72" s="4">
        <v>0.3</v>
      </c>
      <c r="KL72" s="4">
        <v>0.3</v>
      </c>
      <c r="KM72" s="4">
        <v>0.3</v>
      </c>
      <c r="KN72" s="4">
        <v>0.3</v>
      </c>
      <c r="KO72" s="4">
        <v>0.3</v>
      </c>
      <c r="KP72" s="4">
        <v>0.3</v>
      </c>
      <c r="KQ72" s="4">
        <v>0.3</v>
      </c>
      <c r="KR72" s="4">
        <v>0.3</v>
      </c>
      <c r="KS72" s="4">
        <v>0.3</v>
      </c>
      <c r="KT72" s="4">
        <v>0.3</v>
      </c>
      <c r="KU72" s="4">
        <v>0.3</v>
      </c>
      <c r="KV72" s="4">
        <v>0.3</v>
      </c>
      <c r="KW72" s="4">
        <v>0.3</v>
      </c>
      <c r="KX72" s="4">
        <v>0.3</v>
      </c>
      <c r="KY72" s="4">
        <v>0.3</v>
      </c>
      <c r="KZ72" s="4">
        <v>0.3</v>
      </c>
      <c r="LA72" s="4">
        <v>0.3</v>
      </c>
      <c r="LB72" s="4">
        <v>0.3</v>
      </c>
      <c r="LC72" s="4">
        <v>0.3</v>
      </c>
      <c r="LD72" s="4">
        <v>0.3</v>
      </c>
      <c r="LE72" s="4">
        <v>0.3</v>
      </c>
      <c r="LF72" s="4">
        <v>0.3</v>
      </c>
      <c r="LG72" s="4">
        <v>0.3</v>
      </c>
      <c r="LH72" s="4">
        <v>0.3</v>
      </c>
      <c r="LI72" s="4">
        <v>0.3</v>
      </c>
      <c r="LJ72" s="4">
        <v>0.3</v>
      </c>
      <c r="LK72" s="4">
        <v>0.3</v>
      </c>
      <c r="LL72" s="4">
        <v>0.3</v>
      </c>
      <c r="LM72" s="4">
        <v>0.3</v>
      </c>
      <c r="LN72" s="4">
        <v>0.3</v>
      </c>
      <c r="LO72" s="4">
        <v>0.3</v>
      </c>
      <c r="LP72" s="4">
        <v>0.3</v>
      </c>
      <c r="LQ72" s="4">
        <v>0.3</v>
      </c>
      <c r="LR72" s="4">
        <v>0.3</v>
      </c>
      <c r="LS72" s="4">
        <v>0.3</v>
      </c>
      <c r="LT72" s="4">
        <v>0.3</v>
      </c>
      <c r="LU72" s="4">
        <v>0.3</v>
      </c>
      <c r="LV72" s="4">
        <v>0.3</v>
      </c>
      <c r="LW72" s="4">
        <v>0.3</v>
      </c>
      <c r="LX72" s="4">
        <v>0.3</v>
      </c>
      <c r="LY72" s="4">
        <v>0.3</v>
      </c>
      <c r="LZ72" s="4">
        <v>0.3</v>
      </c>
      <c r="MA72" s="4">
        <v>0.3</v>
      </c>
      <c r="MB72" s="4">
        <v>0.3</v>
      </c>
      <c r="MC72" s="4">
        <v>0.33</v>
      </c>
      <c r="MD72" s="4">
        <v>0.3</v>
      </c>
      <c r="ME72" s="4">
        <v>0.3</v>
      </c>
      <c r="MF72" s="4">
        <v>0.3</v>
      </c>
      <c r="MG72" s="4">
        <v>0.3</v>
      </c>
      <c r="MH72" s="4">
        <v>0.3</v>
      </c>
      <c r="MI72" s="4">
        <v>0.3</v>
      </c>
      <c r="MJ72" s="4">
        <v>0.3</v>
      </c>
      <c r="MK72" s="4">
        <v>0.3</v>
      </c>
      <c r="ML72" s="4">
        <v>0.3</v>
      </c>
      <c r="MM72" s="4">
        <v>0.3</v>
      </c>
      <c r="MN72" s="4">
        <v>0.3</v>
      </c>
      <c r="MO72" s="4">
        <v>0.3</v>
      </c>
      <c r="MP72" s="4">
        <v>0.3</v>
      </c>
      <c r="MQ72" s="4">
        <v>0.3</v>
      </c>
      <c r="MR72" s="4">
        <v>0.3</v>
      </c>
      <c r="MS72" s="4">
        <v>0.3</v>
      </c>
      <c r="MT72" s="4">
        <v>0.3</v>
      </c>
      <c r="MU72" s="4">
        <v>0.3</v>
      </c>
      <c r="MV72" s="4">
        <v>0.3</v>
      </c>
      <c r="MW72" s="4">
        <v>0.3</v>
      </c>
      <c r="MX72" s="4">
        <v>0.3</v>
      </c>
      <c r="MY72" s="4">
        <v>0.3</v>
      </c>
      <c r="MZ72" s="4">
        <v>0.3</v>
      </c>
      <c r="NA72" s="4">
        <v>0.3</v>
      </c>
      <c r="NB72" s="4">
        <v>0.3</v>
      </c>
      <c r="NC72" s="4">
        <v>0.3</v>
      </c>
      <c r="ND72" s="4">
        <v>0.3</v>
      </c>
      <c r="NE72" s="4">
        <v>0.3</v>
      </c>
      <c r="NF72" s="4">
        <v>0.3</v>
      </c>
      <c r="NG72" s="4">
        <v>0.3</v>
      </c>
      <c r="NH72" s="4">
        <v>0.3</v>
      </c>
      <c r="NI72" s="4">
        <v>0.3</v>
      </c>
      <c r="NJ72" s="4">
        <v>0.3</v>
      </c>
      <c r="NK72" s="4">
        <v>0.3</v>
      </c>
      <c r="NL72" s="4">
        <v>0.3</v>
      </c>
      <c r="NM72" s="4">
        <v>0.3</v>
      </c>
      <c r="NN72" s="4">
        <v>0.3</v>
      </c>
      <c r="NO72" s="4">
        <v>0.3</v>
      </c>
      <c r="NP72" s="4">
        <v>0.3</v>
      </c>
      <c r="NQ72" s="4">
        <v>0.3</v>
      </c>
      <c r="NR72" s="4">
        <v>0.3</v>
      </c>
      <c r="NS72" s="4">
        <v>0.3</v>
      </c>
      <c r="NT72" s="4">
        <v>0.3</v>
      </c>
      <c r="NU72" s="4">
        <v>0.3</v>
      </c>
      <c r="NV72" s="4">
        <v>0.3</v>
      </c>
      <c r="NW72" s="4">
        <v>0.3</v>
      </c>
      <c r="NX72" s="4">
        <v>0.3</v>
      </c>
      <c r="NY72" s="4">
        <v>0.3</v>
      </c>
      <c r="NZ72" s="4">
        <v>0.3</v>
      </c>
      <c r="OA72" s="4">
        <v>0.3</v>
      </c>
      <c r="OB72" s="4">
        <v>0.3</v>
      </c>
      <c r="OC72" s="4">
        <v>0.3</v>
      </c>
      <c r="OD72" s="4">
        <v>0.3</v>
      </c>
      <c r="OE72" s="4">
        <v>0.3</v>
      </c>
      <c r="OF72" s="4">
        <v>0.3</v>
      </c>
      <c r="OG72" s="4">
        <v>0.3</v>
      </c>
    </row>
    <row r="73" spans="2:397" x14ac:dyDescent="0.25">
      <c r="C73" s="10"/>
      <c r="D73" s="4"/>
      <c r="E73" s="4"/>
      <c r="F73" s="4"/>
      <c r="G73" s="4"/>
      <c r="H73" s="31"/>
      <c r="I73" s="31"/>
      <c r="J73" s="28"/>
      <c r="K73" s="28"/>
      <c r="L73" s="16"/>
      <c r="M73" s="10"/>
      <c r="N73" s="28"/>
      <c r="O73" s="28"/>
      <c r="P73" s="28"/>
      <c r="Q73" s="5"/>
      <c r="R73" s="15"/>
      <c r="S73" s="5"/>
      <c r="T73" s="5"/>
      <c r="U73" s="4"/>
      <c r="V73" s="4"/>
      <c r="W73" s="4"/>
      <c r="X73" s="4"/>
      <c r="Y73" s="4"/>
      <c r="Z73" s="4"/>
      <c r="AA73" s="4"/>
      <c r="AB73" s="4"/>
      <c r="AC73" s="4"/>
      <c r="AF73" s="4" t="str" cm="1">
        <f t="array" ref="AF73">_xll.BQL($B73,$B$24,$B$24:$C$34,"transpose=t, showdates=f, showheaders=f, showids=f")</f>
        <v>#N/A Mandatory parameter [SECURITY] cannot be empty</v>
      </c>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c r="IK73" s="4"/>
      <c r="IL73" s="4"/>
      <c r="IM73" s="4"/>
      <c r="IN73" s="4"/>
      <c r="IO73" s="4"/>
      <c r="IP73" s="4"/>
      <c r="IQ73" s="4"/>
      <c r="IR73" s="4"/>
      <c r="IS73" s="4"/>
      <c r="IT73" s="4"/>
      <c r="IU73" s="4"/>
      <c r="IV73" s="4"/>
      <c r="IW73" s="4"/>
      <c r="IX73" s="4"/>
      <c r="IY73" s="4"/>
      <c r="IZ73" s="4"/>
      <c r="JA73" s="4"/>
      <c r="JB73" s="4"/>
      <c r="JC73" s="4"/>
      <c r="JD73" s="4"/>
      <c r="JE73" s="4"/>
      <c r="JF73" s="4"/>
      <c r="JG73" s="4"/>
      <c r="JH73" s="4"/>
      <c r="JI73" s="4"/>
      <c r="JJ73" s="4"/>
      <c r="JK73" s="4"/>
      <c r="JL73" s="4"/>
      <c r="JM73" s="4"/>
      <c r="JN73" s="4"/>
      <c r="JO73" s="4"/>
      <c r="JP73" s="4"/>
      <c r="JQ73" s="4"/>
      <c r="JR73" s="4"/>
      <c r="JS73" s="4"/>
      <c r="JT73" s="4"/>
      <c r="JU73" s="4"/>
      <c r="JV73" s="4"/>
      <c r="JW73" s="4"/>
      <c r="JX73" s="4"/>
      <c r="JY73" s="4"/>
      <c r="JZ73" s="4"/>
      <c r="KA73" s="4"/>
      <c r="KB73" s="4"/>
      <c r="KC73" s="4"/>
      <c r="KD73" s="4"/>
      <c r="KE73" s="4"/>
      <c r="KF73" s="4"/>
      <c r="KG73" s="4"/>
      <c r="KH73" s="4"/>
      <c r="KI73" s="4"/>
      <c r="KJ73" s="4"/>
      <c r="KK73" s="4"/>
      <c r="KL73" s="4"/>
      <c r="KM73" s="4"/>
      <c r="KN73" s="4"/>
      <c r="KO73" s="4"/>
      <c r="KP73" s="4"/>
      <c r="KQ73" s="4"/>
      <c r="KR73" s="4"/>
      <c r="KS73" s="4"/>
      <c r="KT73" s="4"/>
      <c r="KU73" s="4"/>
      <c r="KV73" s="4"/>
      <c r="KW73" s="4"/>
      <c r="KX73" s="4"/>
      <c r="KY73" s="4"/>
      <c r="KZ73" s="4"/>
      <c r="LA73" s="4"/>
      <c r="LB73" s="4"/>
      <c r="LC73" s="4"/>
      <c r="LD73" s="4"/>
      <c r="LE73" s="4"/>
      <c r="LF73" s="4"/>
      <c r="LG73" s="4"/>
      <c r="LH73" s="4"/>
      <c r="LI73" s="4"/>
      <c r="LJ73" s="4"/>
      <c r="LK73" s="4"/>
      <c r="LL73" s="4"/>
      <c r="LM73" s="4"/>
      <c r="LN73" s="4"/>
      <c r="LO73" s="4"/>
      <c r="LP73" s="4"/>
      <c r="LQ73" s="4"/>
      <c r="LR73" s="4"/>
      <c r="LS73" s="4"/>
      <c r="LT73" s="4"/>
      <c r="LU73" s="4"/>
      <c r="LV73" s="4"/>
      <c r="LW73" s="4"/>
      <c r="LX73" s="4"/>
      <c r="LY73" s="4"/>
      <c r="LZ73" s="4"/>
      <c r="MA73" s="4"/>
      <c r="MB73" s="4"/>
      <c r="MC73" s="4"/>
      <c r="MD73" s="4"/>
      <c r="ME73" s="4"/>
      <c r="MF73" s="4"/>
      <c r="MG73" s="4"/>
      <c r="MH73" s="4"/>
      <c r="MI73" s="4"/>
      <c r="MJ73" s="4"/>
      <c r="MK73" s="4"/>
      <c r="ML73" s="4"/>
      <c r="MM73" s="4"/>
      <c r="MN73" s="4"/>
      <c r="MO73" s="4"/>
      <c r="MP73" s="4"/>
      <c r="MQ73" s="4"/>
      <c r="MR73" s="4"/>
      <c r="MS73" s="4"/>
      <c r="MT73" s="4"/>
      <c r="MU73" s="4"/>
      <c r="MV73" s="4"/>
      <c r="MW73" s="4"/>
      <c r="MX73" s="4"/>
      <c r="MY73" s="4"/>
      <c r="MZ73" s="4"/>
      <c r="NA73" s="4"/>
      <c r="NB73" s="4"/>
      <c r="NC73" s="4"/>
      <c r="ND73" s="4"/>
      <c r="NE73" s="4"/>
      <c r="NF73" s="4"/>
      <c r="NG73" s="4"/>
      <c r="NH73" s="4"/>
      <c r="NI73" s="4"/>
      <c r="NJ73" s="4"/>
      <c r="NK73" s="4"/>
      <c r="NL73" s="4"/>
      <c r="NM73" s="4"/>
      <c r="NN73" s="4"/>
      <c r="NO73" s="4"/>
      <c r="NP73" s="4"/>
      <c r="NQ73" s="4"/>
      <c r="NR73" s="4"/>
      <c r="NS73" s="4"/>
      <c r="NT73" s="4"/>
      <c r="NU73" s="4"/>
      <c r="NV73" s="4"/>
      <c r="NW73" s="4"/>
      <c r="NX73" s="4"/>
      <c r="NY73" s="4"/>
      <c r="NZ73" s="4"/>
      <c r="OA73" s="4"/>
      <c r="OB73" s="4"/>
      <c r="OC73" s="4"/>
      <c r="OD73" s="4"/>
      <c r="OE73" s="4"/>
      <c r="OF73" s="4"/>
      <c r="OG73" s="4"/>
    </row>
    <row r="74" spans="2:397" x14ac:dyDescent="0.25">
      <c r="C74" s="10"/>
      <c r="D74" s="4"/>
      <c r="E74" s="4"/>
      <c r="F74" s="4"/>
      <c r="G74" s="4"/>
      <c r="H74" s="31"/>
      <c r="I74" s="31"/>
      <c r="J74" s="28"/>
      <c r="K74" s="28"/>
      <c r="L74" s="16"/>
      <c r="M74" s="10"/>
      <c r="N74" s="28"/>
      <c r="O74" s="28"/>
      <c r="P74" s="28"/>
      <c r="Q74" s="5"/>
      <c r="R74" s="15"/>
      <c r="S74" s="5"/>
      <c r="T74" s="5"/>
      <c r="U74" s="4"/>
      <c r="V74" s="4"/>
      <c r="W74" s="4"/>
      <c r="X74" s="4"/>
      <c r="Y74" s="4"/>
      <c r="Z74" s="4"/>
      <c r="AA74" s="4"/>
      <c r="AB74" s="4"/>
      <c r="AC74" s="4"/>
      <c r="AE74" s="5"/>
      <c r="AF74" s="4" t="str" cm="1">
        <f t="array" ref="AF74">_xll.BQL($B74,$B$24,$B$24:$C$34,"transpose=t, showdates=f, showheaders=f, showids=f")</f>
        <v>#N/A Mandatory parameter [SECURITY] cannot be empty</v>
      </c>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c r="IL74" s="4"/>
      <c r="IM74" s="4"/>
      <c r="IN74" s="4"/>
      <c r="IO74" s="4"/>
      <c r="IP74" s="4"/>
      <c r="IQ74" s="4"/>
      <c r="IR74" s="4"/>
      <c r="IS74" s="4"/>
      <c r="IT74" s="4"/>
      <c r="IU74" s="4"/>
      <c r="IV74" s="4"/>
      <c r="IW74" s="4"/>
      <c r="IX74" s="4"/>
      <c r="IY74" s="4"/>
      <c r="IZ74" s="4"/>
      <c r="JA74" s="4"/>
      <c r="JB74" s="4"/>
      <c r="JC74" s="4"/>
      <c r="JD74" s="4"/>
      <c r="JE74" s="4"/>
      <c r="JF74" s="4"/>
      <c r="JG74" s="4"/>
      <c r="JH74" s="4"/>
      <c r="JI74" s="4"/>
      <c r="JJ74" s="4"/>
      <c r="JK74" s="4"/>
      <c r="JL74" s="4"/>
      <c r="JM74" s="4"/>
      <c r="JN74" s="4"/>
      <c r="JO74" s="4"/>
      <c r="JP74" s="4"/>
      <c r="JQ74" s="4"/>
      <c r="JR74" s="4"/>
      <c r="JS74" s="4"/>
      <c r="JT74" s="4"/>
      <c r="JU74" s="4"/>
      <c r="JV74" s="4"/>
      <c r="JW74" s="4"/>
      <c r="JX74" s="4"/>
      <c r="JY74" s="4"/>
      <c r="JZ74" s="4"/>
      <c r="KA74" s="4"/>
      <c r="KB74" s="4"/>
      <c r="KC74" s="4"/>
      <c r="KD74" s="4"/>
      <c r="KE74" s="4"/>
      <c r="KF74" s="4"/>
      <c r="KG74" s="4"/>
      <c r="KH74" s="4"/>
      <c r="KI74" s="4"/>
      <c r="KJ74" s="4"/>
      <c r="KK74" s="4"/>
      <c r="KL74" s="4"/>
      <c r="KM74" s="4"/>
      <c r="KN74" s="4"/>
      <c r="KO74" s="4"/>
      <c r="KP74" s="4"/>
      <c r="KQ74" s="4"/>
      <c r="KR74" s="4"/>
      <c r="KS74" s="4"/>
      <c r="KT74" s="4"/>
      <c r="KU74" s="4"/>
      <c r="KV74" s="4"/>
      <c r="KW74" s="4"/>
      <c r="KX74" s="4"/>
      <c r="KY74" s="4"/>
      <c r="KZ74" s="4"/>
      <c r="LA74" s="4"/>
      <c r="LB74" s="4"/>
      <c r="LC74" s="4"/>
      <c r="LD74" s="4"/>
      <c r="LE74" s="4"/>
      <c r="LF74" s="4"/>
      <c r="LG74" s="4"/>
      <c r="LH74" s="4"/>
      <c r="LI74" s="4"/>
      <c r="LJ74" s="4"/>
      <c r="LK74" s="4"/>
      <c r="LL74" s="4"/>
      <c r="LM74" s="4"/>
      <c r="LN74" s="4"/>
      <c r="LO74" s="4"/>
      <c r="LP74" s="4"/>
      <c r="LQ74" s="4"/>
      <c r="LR74" s="4"/>
      <c r="LS74" s="4"/>
      <c r="LT74" s="4"/>
      <c r="LU74" s="4"/>
      <c r="LV74" s="4"/>
      <c r="LW74" s="4"/>
      <c r="LX74" s="4"/>
      <c r="LY74" s="4"/>
      <c r="LZ74" s="4"/>
      <c r="MA74" s="4"/>
      <c r="MB74" s="4"/>
      <c r="MC74" s="4"/>
      <c r="MD74" s="4"/>
      <c r="ME74" s="4"/>
      <c r="MF74" s="4"/>
      <c r="MG74" s="4"/>
      <c r="MH74" s="4"/>
      <c r="MI74" s="4"/>
      <c r="MJ74" s="4"/>
      <c r="MK74" s="4"/>
      <c r="ML74" s="4"/>
      <c r="MM74" s="4"/>
      <c r="MN74" s="4"/>
      <c r="MO74" s="4"/>
      <c r="MP74" s="4"/>
      <c r="MQ74" s="4"/>
      <c r="MR74" s="4"/>
      <c r="MS74" s="4"/>
      <c r="MT74" s="4"/>
      <c r="MU74" s="4"/>
      <c r="MV74" s="4"/>
      <c r="MW74" s="4"/>
      <c r="MX74" s="4"/>
      <c r="MY74" s="4"/>
      <c r="MZ74" s="4"/>
      <c r="NA74" s="4"/>
      <c r="NB74" s="4"/>
      <c r="NC74" s="4"/>
      <c r="ND74" s="4"/>
      <c r="NE74" s="4"/>
      <c r="NF74" s="4"/>
      <c r="NG74" s="4"/>
      <c r="NH74" s="4"/>
      <c r="NI74" s="4"/>
      <c r="NJ74" s="4"/>
      <c r="NK74" s="4"/>
      <c r="NL74" s="4"/>
      <c r="NM74" s="4"/>
      <c r="NN74" s="4"/>
      <c r="NO74" s="4"/>
      <c r="NP74" s="4"/>
      <c r="NQ74" s="4"/>
      <c r="NR74" s="4"/>
      <c r="NS74" s="4"/>
      <c r="NT74" s="4"/>
      <c r="NU74" s="4"/>
      <c r="NV74" s="4"/>
      <c r="NW74" s="4"/>
      <c r="NX74" s="4"/>
      <c r="NY74" s="4"/>
      <c r="NZ74" s="4"/>
      <c r="OA74" s="4"/>
      <c r="OB74" s="4"/>
      <c r="OC74" s="4"/>
      <c r="OD74" s="4"/>
      <c r="OE74" s="4"/>
      <c r="OF74" s="4"/>
      <c r="OG74" s="4"/>
    </row>
    <row r="75" spans="2:397" x14ac:dyDescent="0.25">
      <c r="C75" s="10"/>
      <c r="D75" s="4"/>
      <c r="E75" s="4"/>
      <c r="F75" s="4"/>
      <c r="G75" s="4"/>
      <c r="H75" s="31"/>
      <c r="I75" s="31"/>
      <c r="J75" s="28"/>
      <c r="K75" s="28"/>
      <c r="L75" s="16"/>
      <c r="M75" s="10"/>
      <c r="N75" s="28"/>
      <c r="O75" s="28"/>
      <c r="P75" s="28"/>
      <c r="Q75" s="5"/>
      <c r="R75" s="15"/>
      <c r="S75" s="5"/>
      <c r="T75" s="5"/>
      <c r="U75" s="4"/>
      <c r="V75" s="4"/>
      <c r="W75" s="4"/>
      <c r="X75" s="4"/>
      <c r="Y75" s="4"/>
      <c r="Z75" s="4"/>
      <c r="AA75" s="4"/>
      <c r="AB75" s="4"/>
      <c r="AC75" s="4"/>
      <c r="AE75" s="5"/>
      <c r="AF75" s="4" t="str" cm="1">
        <f t="array" ref="AF75">_xll.BQL($B75,$B$24,$B$24:$C$34,"transpose=t, showdates=f, showheaders=f, showids=f")</f>
        <v>#N/A Mandatory parameter [SECURITY] cannot be empty</v>
      </c>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c r="IW75" s="4"/>
      <c r="IX75" s="4"/>
      <c r="IY75" s="4"/>
      <c r="IZ75" s="4"/>
      <c r="JA75" s="4"/>
      <c r="JB75" s="4"/>
      <c r="JC75" s="4"/>
      <c r="JD75" s="4"/>
      <c r="JE75" s="4"/>
      <c r="JF75" s="4"/>
      <c r="JG75" s="4"/>
      <c r="JH75" s="4"/>
      <c r="JI75" s="4"/>
      <c r="JJ75" s="4"/>
      <c r="JK75" s="4"/>
      <c r="JL75" s="4"/>
      <c r="JM75" s="4"/>
      <c r="JN75" s="4"/>
      <c r="JO75" s="4"/>
      <c r="JP75" s="4"/>
      <c r="JQ75" s="4"/>
      <c r="JR75" s="4"/>
      <c r="JS75" s="4"/>
      <c r="JT75" s="4"/>
      <c r="JU75" s="4"/>
      <c r="JV75" s="4"/>
      <c r="JW75" s="4"/>
      <c r="JX75" s="4"/>
      <c r="JY75" s="4"/>
      <c r="JZ75" s="4"/>
      <c r="KA75" s="4"/>
      <c r="KB75" s="4"/>
      <c r="KC75" s="4"/>
      <c r="KD75" s="4"/>
      <c r="KE75" s="4"/>
      <c r="KF75" s="4"/>
      <c r="KG75" s="4"/>
      <c r="KH75" s="4"/>
      <c r="KI75" s="4"/>
      <c r="KJ75" s="4"/>
      <c r="KK75" s="4"/>
      <c r="KL75" s="4"/>
      <c r="KM75" s="4"/>
      <c r="KN75" s="4"/>
      <c r="KO75" s="4"/>
      <c r="KP75" s="4"/>
      <c r="KQ75" s="4"/>
      <c r="KR75" s="4"/>
      <c r="KS75" s="4"/>
      <c r="KT75" s="4"/>
      <c r="KU75" s="4"/>
      <c r="KV75" s="4"/>
      <c r="KW75" s="4"/>
      <c r="KX75" s="4"/>
      <c r="KY75" s="4"/>
      <c r="KZ75" s="4"/>
      <c r="LA75" s="4"/>
      <c r="LB75" s="4"/>
      <c r="LC75" s="4"/>
      <c r="LD75" s="4"/>
      <c r="LE75" s="4"/>
      <c r="LF75" s="4"/>
      <c r="LG75" s="4"/>
      <c r="LH75" s="4"/>
      <c r="LI75" s="4"/>
      <c r="LJ75" s="4"/>
      <c r="LK75" s="4"/>
      <c r="LL75" s="4"/>
      <c r="LM75" s="4"/>
      <c r="LN75" s="4"/>
      <c r="LO75" s="4"/>
      <c r="LP75" s="4"/>
      <c r="LQ75" s="4"/>
      <c r="LR75" s="4"/>
      <c r="LS75" s="4"/>
      <c r="LT75" s="4"/>
      <c r="LU75" s="4"/>
      <c r="LV75" s="4"/>
      <c r="LW75" s="4"/>
      <c r="LX75" s="4"/>
      <c r="LY75" s="4"/>
      <c r="LZ75" s="4"/>
      <c r="MA75" s="4"/>
      <c r="MB75" s="4"/>
      <c r="MC75" s="4"/>
      <c r="MD75" s="4"/>
      <c r="ME75" s="4"/>
      <c r="MF75" s="4"/>
      <c r="MG75" s="4"/>
      <c r="MH75" s="4"/>
      <c r="MI75" s="4"/>
      <c r="MJ75" s="4"/>
      <c r="MK75" s="4"/>
      <c r="ML75" s="4"/>
      <c r="MM75" s="4"/>
      <c r="MN75" s="4"/>
      <c r="MO75" s="4"/>
      <c r="MP75" s="4"/>
      <c r="MQ75" s="4"/>
      <c r="MR75" s="4"/>
      <c r="MS75" s="4"/>
      <c r="MT75" s="4"/>
      <c r="MU75" s="4"/>
      <c r="MV75" s="4"/>
      <c r="MW75" s="4"/>
      <c r="MX75" s="4"/>
      <c r="MY75" s="4"/>
      <c r="MZ75" s="4"/>
      <c r="NA75" s="4"/>
      <c r="NB75" s="4"/>
      <c r="NC75" s="4"/>
      <c r="ND75" s="4"/>
      <c r="NE75" s="4"/>
      <c r="NF75" s="4"/>
      <c r="NG75" s="4"/>
      <c r="NH75" s="4"/>
      <c r="NI75" s="4"/>
      <c r="NJ75" s="4"/>
      <c r="NK75" s="4"/>
      <c r="NL75" s="4"/>
      <c r="NM75" s="4"/>
      <c r="NN75" s="4"/>
      <c r="NO75" s="4"/>
      <c r="NP75" s="4"/>
      <c r="NQ75" s="4"/>
      <c r="NR75" s="4"/>
      <c r="NS75" s="4"/>
      <c r="NT75" s="4"/>
      <c r="NU75" s="4"/>
      <c r="NV75" s="4"/>
      <c r="NW75" s="4"/>
      <c r="NX75" s="4"/>
      <c r="NY75" s="4"/>
      <c r="NZ75" s="4"/>
      <c r="OA75" s="4"/>
      <c r="OB75" s="4"/>
      <c r="OC75" s="4"/>
      <c r="OD75" s="4"/>
      <c r="OE75" s="4"/>
      <c r="OF75" s="4"/>
      <c r="OG75" s="4"/>
    </row>
    <row r="76" spans="2:397" x14ac:dyDescent="0.25">
      <c r="C76" s="10"/>
      <c r="D76" s="4"/>
      <c r="E76" s="4"/>
      <c r="F76" s="4"/>
      <c r="G76" s="4"/>
      <c r="H76" s="31"/>
      <c r="I76" s="31"/>
      <c r="J76" s="28"/>
      <c r="K76" s="28"/>
      <c r="L76" s="16"/>
      <c r="M76" s="10"/>
      <c r="N76" s="28"/>
      <c r="O76" s="28"/>
      <c r="P76" s="28"/>
      <c r="Q76" s="5"/>
      <c r="R76" s="15"/>
      <c r="S76" s="5"/>
      <c r="T76" s="5"/>
      <c r="U76" s="4"/>
      <c r="V76" s="4"/>
      <c r="W76" s="4"/>
      <c r="X76" s="4"/>
      <c r="Y76" s="4"/>
      <c r="Z76" s="4"/>
      <c r="AA76" s="4"/>
      <c r="AB76" s="4"/>
      <c r="AC76" s="4"/>
      <c r="AE76" s="5"/>
      <c r="AF76" s="4" t="str" cm="1">
        <f t="array" ref="AF76">_xll.BQL($B76,$B$24,$B$24:$C$34,"transpose=t, showdates=f, showheaders=f, showids=f")</f>
        <v>#N/A Mandatory parameter [SECURITY] cannot be empty</v>
      </c>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c r="IV76" s="4"/>
      <c r="IW76" s="4"/>
      <c r="IX76" s="4"/>
      <c r="IY76" s="4"/>
      <c r="IZ76" s="4"/>
      <c r="JA76" s="4"/>
      <c r="JB76" s="4"/>
      <c r="JC76" s="4"/>
      <c r="JD76" s="4"/>
      <c r="JE76" s="4"/>
      <c r="JF76" s="4"/>
      <c r="JG76" s="4"/>
      <c r="JH76" s="4"/>
      <c r="JI76" s="4"/>
      <c r="JJ76" s="4"/>
      <c r="JK76" s="4"/>
      <c r="JL76" s="4"/>
      <c r="JM76" s="4"/>
      <c r="JN76" s="4"/>
      <c r="JO76" s="4"/>
      <c r="JP76" s="4"/>
      <c r="JQ76" s="4"/>
      <c r="JR76" s="4"/>
      <c r="JS76" s="4"/>
      <c r="JT76" s="4"/>
      <c r="JU76" s="4"/>
      <c r="JV76" s="4"/>
      <c r="JW76" s="4"/>
      <c r="JX76" s="4"/>
      <c r="JY76" s="4"/>
      <c r="JZ76" s="4"/>
      <c r="KA76" s="4"/>
      <c r="KB76" s="4"/>
      <c r="KC76" s="4"/>
      <c r="KD76" s="4"/>
      <c r="KE76" s="4"/>
      <c r="KF76" s="4"/>
      <c r="KG76" s="4"/>
      <c r="KH76" s="4"/>
      <c r="KI76" s="4"/>
      <c r="KJ76" s="4"/>
      <c r="KK76" s="4"/>
      <c r="KL76" s="4"/>
      <c r="KM76" s="4"/>
      <c r="KN76" s="4"/>
      <c r="KO76" s="4"/>
      <c r="KP76" s="4"/>
      <c r="KQ76" s="4"/>
      <c r="KR76" s="4"/>
      <c r="KS76" s="4"/>
      <c r="KT76" s="4"/>
      <c r="KU76" s="4"/>
      <c r="KV76" s="4"/>
      <c r="KW76" s="4"/>
      <c r="KX76" s="4"/>
      <c r="KY76" s="4"/>
      <c r="KZ76" s="4"/>
      <c r="LA76" s="4"/>
      <c r="LB76" s="4"/>
      <c r="LC76" s="4"/>
      <c r="LD76" s="4"/>
      <c r="LE76" s="4"/>
      <c r="LF76" s="4"/>
      <c r="LG76" s="4"/>
      <c r="LH76" s="4"/>
      <c r="LI76" s="4"/>
      <c r="LJ76" s="4"/>
      <c r="LK76" s="4"/>
      <c r="LL76" s="4"/>
      <c r="LM76" s="4"/>
      <c r="LN76" s="4"/>
      <c r="LO76" s="4"/>
      <c r="LP76" s="4"/>
      <c r="LQ76" s="4"/>
      <c r="LR76" s="4"/>
      <c r="LS76" s="4"/>
      <c r="LT76" s="4"/>
      <c r="LU76" s="4"/>
      <c r="LV76" s="4"/>
      <c r="LW76" s="4"/>
      <c r="LX76" s="4"/>
      <c r="LY76" s="4"/>
      <c r="LZ76" s="4"/>
      <c r="MA76" s="4"/>
      <c r="MB76" s="4"/>
      <c r="MC76" s="4"/>
      <c r="MD76" s="4"/>
      <c r="ME76" s="4"/>
      <c r="MF76" s="4"/>
      <c r="MG76" s="4"/>
      <c r="MH76" s="4"/>
      <c r="MI76" s="4"/>
      <c r="MJ76" s="4"/>
      <c r="MK76" s="4"/>
      <c r="ML76" s="4"/>
      <c r="MM76" s="4"/>
      <c r="MN76" s="4"/>
      <c r="MO76" s="4"/>
      <c r="MP76" s="4"/>
      <c r="MQ76" s="4"/>
      <c r="MR76" s="4"/>
      <c r="MS76" s="4"/>
      <c r="MT76" s="4"/>
      <c r="MU76" s="4"/>
      <c r="MV76" s="4"/>
      <c r="MW76" s="4"/>
      <c r="MX76" s="4"/>
      <c r="MY76" s="4"/>
      <c r="MZ76" s="4"/>
      <c r="NA76" s="4"/>
      <c r="NB76" s="4"/>
      <c r="NC76" s="4"/>
      <c r="ND76" s="4"/>
      <c r="NE76" s="4"/>
      <c r="NF76" s="4"/>
      <c r="NG76" s="4"/>
      <c r="NH76" s="4"/>
      <c r="NI76" s="4"/>
      <c r="NJ76" s="4"/>
      <c r="NK76" s="4"/>
      <c r="NL76" s="4"/>
      <c r="NM76" s="4"/>
      <c r="NN76" s="4"/>
      <c r="NO76" s="4"/>
      <c r="NP76" s="4"/>
      <c r="NQ76" s="4"/>
      <c r="NR76" s="4"/>
      <c r="NS76" s="4"/>
      <c r="NT76" s="4"/>
      <c r="NU76" s="4"/>
      <c r="NV76" s="4"/>
      <c r="NW76" s="4"/>
      <c r="NX76" s="4"/>
      <c r="NY76" s="4"/>
      <c r="NZ76" s="4"/>
      <c r="OA76" s="4"/>
      <c r="OB76" s="4"/>
      <c r="OC76" s="4"/>
      <c r="OD76" s="4"/>
      <c r="OE76" s="4"/>
      <c r="OF76" s="4"/>
      <c r="OG76" s="4"/>
    </row>
    <row r="77" spans="2:397" x14ac:dyDescent="0.25">
      <c r="C77" s="10"/>
      <c r="D77" s="4"/>
      <c r="E77" s="4"/>
      <c r="F77" s="4"/>
      <c r="G77" s="4"/>
      <c r="H77" s="31"/>
      <c r="I77" s="31"/>
      <c r="J77" s="28"/>
      <c r="K77" s="28"/>
      <c r="L77" s="16"/>
      <c r="M77" s="10"/>
      <c r="N77" s="28"/>
      <c r="O77" s="28"/>
      <c r="P77" s="28"/>
      <c r="Q77" s="5"/>
      <c r="R77" s="15"/>
      <c r="S77" s="5"/>
      <c r="T77" s="5"/>
      <c r="U77" s="4"/>
      <c r="V77" s="4"/>
      <c r="W77" s="4"/>
      <c r="X77" s="4"/>
      <c r="Y77" s="4"/>
      <c r="Z77" s="4"/>
      <c r="AA77" s="4"/>
      <c r="AB77" s="4"/>
      <c r="AC77" s="4"/>
      <c r="AE77" s="5"/>
      <c r="AF77" s="4" t="str" cm="1">
        <f t="array" ref="AF77">_xll.BQL($B77,$B$24,$B$24:$C$34,"transpose=t, showdates=f, showheaders=f, showids=f")</f>
        <v>#N/A Mandatory parameter [SECURITY] cannot be empty</v>
      </c>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c r="IX77" s="4"/>
      <c r="IY77" s="4"/>
      <c r="IZ77" s="4"/>
      <c r="JA77" s="4"/>
      <c r="JB77" s="4"/>
      <c r="JC77" s="4"/>
      <c r="JD77" s="4"/>
      <c r="JE77" s="4"/>
      <c r="JF77" s="4"/>
      <c r="JG77" s="4"/>
      <c r="JH77" s="4"/>
      <c r="JI77" s="4"/>
      <c r="JJ77" s="4"/>
      <c r="JK77" s="4"/>
      <c r="JL77" s="4"/>
      <c r="JM77" s="4"/>
      <c r="JN77" s="4"/>
      <c r="JO77" s="4"/>
      <c r="JP77" s="4"/>
      <c r="JQ77" s="4"/>
      <c r="JR77" s="4"/>
      <c r="JS77" s="4"/>
      <c r="JT77" s="4"/>
      <c r="JU77" s="4"/>
      <c r="JV77" s="4"/>
      <c r="JW77" s="4"/>
      <c r="JX77" s="4"/>
      <c r="JY77" s="4"/>
      <c r="JZ77" s="4"/>
      <c r="KA77" s="4"/>
      <c r="KB77" s="4"/>
      <c r="KC77" s="4"/>
      <c r="KD77" s="4"/>
      <c r="KE77" s="4"/>
      <c r="KF77" s="4"/>
      <c r="KG77" s="4"/>
      <c r="KH77" s="4"/>
      <c r="KI77" s="4"/>
      <c r="KJ77" s="4"/>
      <c r="KK77" s="4"/>
      <c r="KL77" s="4"/>
      <c r="KM77" s="4"/>
      <c r="KN77" s="4"/>
      <c r="KO77" s="4"/>
      <c r="KP77" s="4"/>
      <c r="KQ77" s="4"/>
      <c r="KR77" s="4"/>
      <c r="KS77" s="4"/>
      <c r="KT77" s="4"/>
      <c r="KU77" s="4"/>
      <c r="KV77" s="4"/>
      <c r="KW77" s="4"/>
      <c r="KX77" s="4"/>
      <c r="KY77" s="4"/>
      <c r="KZ77" s="4"/>
      <c r="LA77" s="4"/>
      <c r="LB77" s="4"/>
      <c r="LC77" s="4"/>
      <c r="LD77" s="4"/>
      <c r="LE77" s="4"/>
      <c r="LF77" s="4"/>
      <c r="LG77" s="4"/>
      <c r="LH77" s="4"/>
      <c r="LI77" s="4"/>
      <c r="LJ77" s="4"/>
      <c r="LK77" s="4"/>
      <c r="LL77" s="4"/>
      <c r="LM77" s="4"/>
      <c r="LN77" s="4"/>
      <c r="LO77" s="4"/>
      <c r="LP77" s="4"/>
      <c r="LQ77" s="4"/>
      <c r="LR77" s="4"/>
      <c r="LS77" s="4"/>
      <c r="LT77" s="4"/>
      <c r="LU77" s="4"/>
      <c r="LV77" s="4"/>
      <c r="LW77" s="4"/>
      <c r="LX77" s="4"/>
      <c r="LY77" s="4"/>
      <c r="LZ77" s="4"/>
      <c r="MA77" s="4"/>
      <c r="MB77" s="4"/>
      <c r="MC77" s="4"/>
      <c r="MD77" s="4"/>
      <c r="ME77" s="4"/>
      <c r="MF77" s="4"/>
      <c r="MG77" s="4"/>
      <c r="MH77" s="4"/>
      <c r="MI77" s="4"/>
      <c r="MJ77" s="4"/>
      <c r="MK77" s="4"/>
      <c r="ML77" s="4"/>
      <c r="MM77" s="4"/>
      <c r="MN77" s="4"/>
      <c r="MO77" s="4"/>
      <c r="MP77" s="4"/>
      <c r="MQ77" s="4"/>
      <c r="MR77" s="4"/>
      <c r="MS77" s="4"/>
      <c r="MT77" s="4"/>
      <c r="MU77" s="4"/>
      <c r="MV77" s="4"/>
      <c r="MW77" s="4"/>
      <c r="MX77" s="4"/>
      <c r="MY77" s="4"/>
      <c r="MZ77" s="4"/>
      <c r="NA77" s="4"/>
      <c r="NB77" s="4"/>
      <c r="NC77" s="4"/>
      <c r="ND77" s="4"/>
      <c r="NE77" s="4"/>
      <c r="NF77" s="4"/>
      <c r="NG77" s="4"/>
      <c r="NH77" s="4"/>
      <c r="NI77" s="4"/>
      <c r="NJ77" s="4"/>
      <c r="NK77" s="4"/>
      <c r="NL77" s="4"/>
      <c r="NM77" s="4"/>
      <c r="NN77" s="4"/>
      <c r="NO77" s="4"/>
      <c r="NP77" s="4"/>
      <c r="NQ77" s="4"/>
      <c r="NR77" s="4"/>
      <c r="NS77" s="4"/>
      <c r="NT77" s="4"/>
      <c r="NU77" s="4"/>
      <c r="NV77" s="4"/>
      <c r="NW77" s="4"/>
      <c r="NX77" s="4"/>
      <c r="NY77" s="4"/>
      <c r="NZ77" s="4"/>
      <c r="OA77" s="4"/>
      <c r="OB77" s="4"/>
      <c r="OC77" s="4"/>
      <c r="OD77" s="4"/>
      <c r="OE77" s="4"/>
      <c r="OF77" s="4"/>
      <c r="OG77" s="4"/>
    </row>
    <row r="78" spans="2:397" x14ac:dyDescent="0.25">
      <c r="C78" s="10"/>
      <c r="D78" s="24"/>
      <c r="E78" s="5"/>
      <c r="F78" s="5"/>
      <c r="G78" s="24"/>
      <c r="H78" s="28"/>
      <c r="I78" s="28"/>
      <c r="J78" s="28"/>
      <c r="K78" s="28"/>
      <c r="L78" s="16"/>
      <c r="M78" s="10"/>
      <c r="N78" s="28"/>
      <c r="O78" s="28"/>
      <c r="P78" s="28"/>
      <c r="Q78" s="5"/>
      <c r="R78" s="15"/>
      <c r="S78" s="5"/>
      <c r="T78" s="5"/>
      <c r="U78" s="4"/>
      <c r="V78" s="4"/>
      <c r="W78" s="4"/>
      <c r="X78" s="4"/>
      <c r="Y78" s="4"/>
      <c r="Z78" s="4"/>
      <c r="AA78" s="4"/>
      <c r="AB78" s="4"/>
      <c r="AC78" s="4"/>
      <c r="AE78" s="5"/>
      <c r="AF78" s="5"/>
      <c r="AH78" s="5"/>
      <c r="AI78" s="5"/>
      <c r="AJ78" s="5"/>
    </row>
    <row r="79" spans="2:397" x14ac:dyDescent="0.25">
      <c r="C79" s="10"/>
      <c r="D79" s="24"/>
      <c r="E79" s="5"/>
      <c r="F79" s="5"/>
      <c r="G79" s="24"/>
      <c r="H79" s="28"/>
      <c r="I79" s="28"/>
      <c r="J79" s="28"/>
      <c r="K79" s="28"/>
      <c r="L79" s="16"/>
      <c r="M79" s="10"/>
      <c r="N79" s="28"/>
      <c r="O79" s="28"/>
      <c r="P79" s="28"/>
      <c r="Q79" s="5"/>
      <c r="R79" s="15"/>
      <c r="S79" s="5"/>
      <c r="T79" s="5"/>
      <c r="U79" s="4"/>
      <c r="V79" s="4"/>
      <c r="W79" s="4"/>
      <c r="X79" s="4"/>
      <c r="Y79" s="4"/>
      <c r="Z79" s="4"/>
      <c r="AA79" s="4"/>
      <c r="AB79" s="4"/>
      <c r="AC79" s="4"/>
      <c r="AE79" s="5"/>
      <c r="AF79" s="5"/>
      <c r="AH79" s="5"/>
      <c r="AI79" s="5"/>
      <c r="AJ79" s="5"/>
    </row>
    <row r="80" spans="2:397" x14ac:dyDescent="0.25">
      <c r="C80" s="10"/>
      <c r="D80" s="24"/>
      <c r="E80" s="5"/>
      <c r="F80" s="5"/>
      <c r="G80" s="24"/>
      <c r="H80" s="28"/>
      <c r="I80" s="28"/>
      <c r="J80" s="28"/>
      <c r="K80" s="28"/>
      <c r="L80" s="16"/>
      <c r="M80" s="10"/>
      <c r="N80" s="28"/>
      <c r="O80" s="28"/>
      <c r="P80" s="28"/>
      <c r="Q80" s="5"/>
      <c r="R80" s="15"/>
      <c r="S80" s="5"/>
      <c r="T80" s="5"/>
      <c r="U80" s="4"/>
      <c r="V80" s="4"/>
      <c r="W80" s="4"/>
      <c r="X80" s="4"/>
      <c r="Y80" s="4"/>
      <c r="Z80" s="4"/>
      <c r="AA80" s="4"/>
      <c r="AB80" s="4"/>
      <c r="AC80" s="4"/>
      <c r="AE80" s="5"/>
      <c r="AF80" s="5"/>
      <c r="AH80" s="5"/>
      <c r="AI80" s="5"/>
      <c r="AJ80" s="5"/>
    </row>
    <row r="81" spans="3:36" x14ac:dyDescent="0.25">
      <c r="C81" s="10"/>
      <c r="D81" s="24"/>
      <c r="E81" s="5"/>
      <c r="F81" s="5"/>
      <c r="G81" s="24"/>
      <c r="H81" s="28"/>
      <c r="I81" s="28"/>
      <c r="J81" s="28"/>
      <c r="K81" s="28"/>
      <c r="L81" s="16"/>
      <c r="M81" s="10"/>
      <c r="N81" s="28"/>
      <c r="O81" s="28"/>
      <c r="P81" s="28"/>
      <c r="Q81" s="5"/>
      <c r="R81" s="15"/>
      <c r="S81" s="5"/>
      <c r="T81" s="5"/>
      <c r="U81" s="4"/>
      <c r="V81" s="4"/>
      <c r="W81" s="4"/>
      <c r="X81" s="4"/>
      <c r="Y81" s="4"/>
      <c r="Z81" s="4"/>
      <c r="AA81" s="4"/>
      <c r="AB81" s="4"/>
      <c r="AC81" s="4"/>
      <c r="AE81" s="5"/>
      <c r="AF81" s="5"/>
      <c r="AH81" s="5"/>
      <c r="AI81" s="5"/>
      <c r="AJ81" s="5"/>
    </row>
    <row r="82" spans="3:36" x14ac:dyDescent="0.25">
      <c r="C82" s="10"/>
      <c r="D82" s="24"/>
      <c r="E82" s="5"/>
      <c r="F82" s="5"/>
      <c r="G82" s="24"/>
      <c r="H82" s="28"/>
      <c r="I82" s="28"/>
      <c r="J82" s="28"/>
      <c r="K82" s="28"/>
      <c r="L82" s="16"/>
      <c r="M82" s="10"/>
      <c r="N82" s="28"/>
      <c r="O82" s="28"/>
      <c r="P82" s="28"/>
      <c r="Q82" s="5"/>
      <c r="R82" s="15"/>
      <c r="S82" s="5"/>
      <c r="T82" s="5"/>
      <c r="U82" s="4"/>
      <c r="V82" s="4"/>
      <c r="W82" s="4"/>
      <c r="X82" s="4"/>
      <c r="Y82" s="4"/>
      <c r="Z82" s="4"/>
      <c r="AA82" s="4"/>
      <c r="AB82" s="4"/>
      <c r="AC82" s="4"/>
      <c r="AE82" s="5"/>
      <c r="AF82" s="5"/>
      <c r="AH82" s="5"/>
      <c r="AI82" s="5"/>
      <c r="AJ82" s="5"/>
    </row>
    <row r="83" spans="3:36" x14ac:dyDescent="0.25">
      <c r="C83" s="10"/>
      <c r="D83" s="24"/>
      <c r="E83" s="5"/>
      <c r="F83" s="5"/>
      <c r="G83" s="24"/>
      <c r="H83" s="28"/>
      <c r="I83" s="28"/>
      <c r="J83" s="28"/>
      <c r="K83" s="28"/>
      <c r="L83" s="16"/>
      <c r="M83" s="10"/>
      <c r="N83" s="28"/>
      <c r="O83" s="28"/>
      <c r="P83" s="28"/>
      <c r="Q83" s="5"/>
      <c r="R83" s="15"/>
      <c r="S83" s="5"/>
      <c r="T83" s="5"/>
      <c r="U83" s="4"/>
      <c r="V83" s="4"/>
      <c r="W83" s="4"/>
      <c r="X83" s="4"/>
      <c r="Y83" s="4"/>
      <c r="Z83" s="4"/>
      <c r="AA83" s="4"/>
      <c r="AB83" s="4"/>
      <c r="AC83" s="4"/>
      <c r="AE83" s="5"/>
      <c r="AF83" s="5"/>
      <c r="AH83" s="5"/>
      <c r="AI83" s="5"/>
      <c r="AJ83" s="5"/>
    </row>
    <row r="84" spans="3:36" x14ac:dyDescent="0.25">
      <c r="C84" s="10"/>
      <c r="D84" s="24"/>
      <c r="E84" s="5"/>
      <c r="F84" s="5"/>
      <c r="G84" s="24"/>
      <c r="H84" s="28"/>
      <c r="I84" s="28"/>
      <c r="J84" s="28"/>
      <c r="K84" s="28"/>
      <c r="L84" s="16"/>
      <c r="M84" s="10"/>
      <c r="N84" s="28"/>
      <c r="O84" s="28"/>
      <c r="P84" s="28"/>
      <c r="R84" s="15"/>
      <c r="U84" s="4"/>
      <c r="V84" s="4"/>
      <c r="W84" s="4"/>
      <c r="X84" s="4"/>
      <c r="Y84" s="4"/>
      <c r="Z84" s="4"/>
      <c r="AA84" s="4"/>
      <c r="AB84" s="4"/>
      <c r="AC84" s="4"/>
      <c r="AE84" s="5"/>
      <c r="AF84" s="5"/>
      <c r="AH84" s="5"/>
      <c r="AI84" s="5"/>
      <c r="AJ84" s="5"/>
    </row>
    <row r="85" spans="3:36" x14ac:dyDescent="0.25">
      <c r="C85" s="10"/>
      <c r="D85" s="24"/>
      <c r="E85" s="5"/>
      <c r="F85" s="5"/>
      <c r="G85" s="24"/>
      <c r="H85" s="28"/>
      <c r="I85" s="28"/>
      <c r="J85" s="28"/>
      <c r="K85" s="28"/>
      <c r="L85" s="16"/>
      <c r="M85" s="10"/>
      <c r="N85" s="28"/>
      <c r="O85" s="28"/>
      <c r="P85" s="28"/>
      <c r="R85" s="15"/>
      <c r="U85" s="5"/>
      <c r="V85" s="5"/>
      <c r="W85" s="5"/>
      <c r="X85" s="5"/>
      <c r="Y85" s="5"/>
      <c r="Z85" s="5"/>
      <c r="AA85" s="5"/>
      <c r="AB85" s="5"/>
      <c r="AC85" s="5"/>
      <c r="AE85" s="5"/>
      <c r="AF85" s="5"/>
      <c r="AH85" s="5"/>
      <c r="AI85" s="5"/>
    </row>
    <row r="86" spans="3:36" x14ac:dyDescent="0.25">
      <c r="C86" s="10"/>
      <c r="D86" s="24"/>
      <c r="E86" s="5"/>
      <c r="F86" s="5"/>
      <c r="G86" s="24"/>
      <c r="H86" s="28"/>
      <c r="I86" s="28"/>
      <c r="J86" s="28"/>
      <c r="K86" s="28"/>
      <c r="L86" s="16"/>
      <c r="M86" s="10"/>
      <c r="N86" s="28"/>
      <c r="O86" s="28"/>
      <c r="P86" s="28"/>
      <c r="R86" s="15"/>
      <c r="U86" s="5"/>
      <c r="V86" s="5"/>
      <c r="W86" s="5"/>
      <c r="X86" s="5"/>
      <c r="Y86" s="5"/>
      <c r="Z86" s="5"/>
      <c r="AA86" s="5"/>
      <c r="AB86" s="5"/>
      <c r="AC86" s="5"/>
      <c r="AE86" s="5"/>
      <c r="AF86" s="5"/>
      <c r="AH86" s="5"/>
      <c r="AI86" s="5"/>
    </row>
    <row r="87" spans="3:36" x14ac:dyDescent="0.25">
      <c r="C87" s="10"/>
      <c r="D87" s="24"/>
      <c r="E87" s="5"/>
      <c r="F87" s="5"/>
      <c r="G87" s="24"/>
      <c r="H87" s="28"/>
      <c r="I87" s="28"/>
      <c r="J87" s="28"/>
      <c r="K87" s="28"/>
      <c r="L87" s="16"/>
      <c r="M87" s="10"/>
      <c r="N87" s="28"/>
      <c r="O87" s="28"/>
      <c r="P87" s="28"/>
      <c r="R87" s="15"/>
      <c r="U87" s="5"/>
      <c r="V87" s="5"/>
      <c r="W87" s="5"/>
      <c r="X87" s="5"/>
      <c r="Y87" s="5"/>
      <c r="Z87" s="5"/>
      <c r="AA87" s="5"/>
      <c r="AB87" s="5"/>
      <c r="AC87" s="5"/>
      <c r="AE87" s="5"/>
      <c r="AF87" s="5"/>
      <c r="AH87" s="5"/>
      <c r="AI87" s="5"/>
    </row>
    <row r="88" spans="3:36" x14ac:dyDescent="0.25">
      <c r="C88" s="10"/>
      <c r="D88" s="24"/>
      <c r="E88" s="5"/>
      <c r="F88" s="5"/>
      <c r="G88" s="24"/>
      <c r="H88" s="28"/>
      <c r="I88" s="28"/>
      <c r="J88" s="28"/>
      <c r="K88" s="28"/>
      <c r="L88" s="16"/>
      <c r="M88" s="10"/>
      <c r="N88" s="28"/>
      <c r="O88" s="28"/>
      <c r="P88" s="28"/>
      <c r="R88" s="15"/>
      <c r="U88" s="5"/>
      <c r="V88" s="5"/>
      <c r="W88" s="5"/>
      <c r="X88" s="5"/>
      <c r="Y88" s="5"/>
      <c r="Z88" s="5"/>
      <c r="AA88" s="5"/>
      <c r="AB88" s="5"/>
      <c r="AC88" s="5"/>
      <c r="AE88" s="5"/>
      <c r="AF88" s="5"/>
      <c r="AH88" s="5"/>
      <c r="AI88" s="5"/>
      <c r="AJ88" s="5"/>
    </row>
    <row r="89" spans="3:36" x14ac:dyDescent="0.25">
      <c r="C89" s="10"/>
      <c r="D89" s="24"/>
      <c r="E89" s="5"/>
      <c r="F89" s="5"/>
      <c r="G89" s="24"/>
      <c r="H89" s="28"/>
      <c r="I89" s="28"/>
      <c r="J89" s="28"/>
      <c r="K89" s="28"/>
      <c r="L89" s="16"/>
      <c r="M89" s="10"/>
      <c r="N89" s="28"/>
      <c r="O89" s="28"/>
      <c r="P89" s="28"/>
      <c r="R89" s="15"/>
      <c r="U89" s="5"/>
      <c r="V89" s="5"/>
      <c r="W89" s="5"/>
      <c r="X89" s="5"/>
      <c r="Y89" s="5"/>
      <c r="Z89" s="5"/>
      <c r="AA89" s="5"/>
      <c r="AB89" s="5"/>
      <c r="AC89" s="5"/>
      <c r="AE89" s="5"/>
      <c r="AF89" s="5"/>
      <c r="AH89" s="5"/>
      <c r="AI89" s="5"/>
    </row>
    <row r="90" spans="3:36" x14ac:dyDescent="0.25">
      <c r="C90" s="10"/>
      <c r="D90" s="24"/>
      <c r="E90" s="5"/>
      <c r="F90" s="5"/>
      <c r="G90" s="24"/>
      <c r="H90" s="28"/>
      <c r="I90" s="28"/>
      <c r="J90" s="28"/>
      <c r="K90" s="28"/>
      <c r="L90" s="16"/>
      <c r="M90" s="10"/>
      <c r="N90" s="28"/>
      <c r="O90" s="28"/>
      <c r="P90" s="28"/>
      <c r="U90" s="5"/>
      <c r="V90" s="5"/>
      <c r="W90" s="5"/>
      <c r="X90" s="5"/>
      <c r="Y90" s="5"/>
      <c r="Z90" s="5"/>
      <c r="AA90" s="5"/>
      <c r="AB90" s="5"/>
      <c r="AC90" s="5"/>
      <c r="AE90" s="5"/>
      <c r="AF90" s="5"/>
      <c r="AH90" s="5"/>
      <c r="AI90" s="5"/>
      <c r="AJ90" s="5"/>
    </row>
    <row r="91" spans="3:36" x14ac:dyDescent="0.25">
      <c r="C91" s="10"/>
      <c r="D91" s="24"/>
      <c r="E91" s="5"/>
      <c r="F91" s="5"/>
      <c r="G91" s="24"/>
      <c r="H91" s="28"/>
      <c r="I91" s="28"/>
      <c r="J91" s="28"/>
      <c r="K91" s="28"/>
      <c r="L91" s="16"/>
      <c r="M91" s="10"/>
      <c r="N91" s="28"/>
      <c r="O91" s="28"/>
      <c r="P91" s="28"/>
      <c r="U91" s="5"/>
      <c r="V91" s="5"/>
      <c r="W91" s="5"/>
      <c r="X91" s="5"/>
      <c r="Y91" s="5"/>
      <c r="Z91" s="5"/>
      <c r="AA91" s="5"/>
      <c r="AB91" s="5"/>
      <c r="AC91" s="5"/>
      <c r="AE91" s="5"/>
      <c r="AF91" s="5"/>
      <c r="AH91" s="5"/>
      <c r="AI91" s="5"/>
    </row>
    <row r="92" spans="3:36" x14ac:dyDescent="0.25">
      <c r="C92" s="10"/>
      <c r="D92" s="24"/>
      <c r="E92" s="5"/>
      <c r="F92" s="5"/>
      <c r="G92" s="24"/>
      <c r="H92" s="28"/>
      <c r="I92" s="28"/>
      <c r="J92" s="28"/>
      <c r="K92" s="28"/>
      <c r="L92" s="16"/>
      <c r="M92" s="10"/>
      <c r="N92" s="28"/>
      <c r="O92" s="28"/>
      <c r="P92" s="28"/>
      <c r="U92" s="5"/>
      <c r="V92" s="5"/>
      <c r="W92" s="5"/>
      <c r="X92" s="5"/>
      <c r="Y92" s="5"/>
      <c r="Z92" s="5"/>
      <c r="AA92" s="5"/>
      <c r="AB92" s="5"/>
      <c r="AC92" s="5"/>
      <c r="AE92" s="5"/>
      <c r="AF92" s="5"/>
      <c r="AH92" s="5"/>
      <c r="AI92" s="5"/>
    </row>
    <row r="93" spans="3:36" x14ac:dyDescent="0.25">
      <c r="C93" s="10"/>
      <c r="D93" s="24"/>
      <c r="E93" s="5"/>
      <c r="F93" s="5"/>
      <c r="G93" s="24"/>
      <c r="H93" s="28"/>
      <c r="I93" s="28"/>
      <c r="J93" s="28"/>
      <c r="K93" s="28"/>
      <c r="L93" s="16"/>
      <c r="M93" s="10"/>
      <c r="N93" s="28"/>
      <c r="O93" s="28"/>
      <c r="P93" s="28"/>
      <c r="U93" s="5"/>
      <c r="V93" s="5"/>
      <c r="W93" s="5"/>
      <c r="X93" s="5"/>
      <c r="Y93" s="5"/>
      <c r="Z93" s="5"/>
      <c r="AA93" s="5"/>
      <c r="AB93" s="5"/>
      <c r="AC93" s="5"/>
      <c r="AE93" s="5"/>
      <c r="AF93" s="5"/>
      <c r="AH93" s="5"/>
      <c r="AI93" s="5"/>
    </row>
    <row r="94" spans="3:36" x14ac:dyDescent="0.25">
      <c r="C94" s="10"/>
      <c r="D94" s="24"/>
      <c r="E94" s="5"/>
      <c r="F94" s="5"/>
      <c r="G94" s="24"/>
      <c r="H94" s="28"/>
      <c r="I94" s="28"/>
      <c r="J94" s="28"/>
      <c r="K94" s="28"/>
      <c r="L94" s="16"/>
      <c r="M94" s="10"/>
      <c r="N94" s="28"/>
      <c r="O94" s="28"/>
      <c r="P94" s="28"/>
      <c r="U94" s="5"/>
      <c r="V94" s="5"/>
      <c r="W94" s="5"/>
      <c r="X94" s="5"/>
      <c r="Y94" s="5"/>
      <c r="Z94" s="5"/>
      <c r="AA94" s="5"/>
      <c r="AB94" s="5"/>
      <c r="AC94" s="5"/>
      <c r="AE94" s="5"/>
      <c r="AF94" s="5"/>
      <c r="AH94" s="5"/>
      <c r="AI94" s="5"/>
    </row>
    <row r="95" spans="3:36" x14ac:dyDescent="0.25">
      <c r="C95" s="10"/>
      <c r="D95" s="24"/>
      <c r="E95" s="5"/>
      <c r="F95" s="5"/>
      <c r="G95" s="24"/>
      <c r="H95" s="28"/>
      <c r="I95" s="28"/>
      <c r="J95" s="28"/>
      <c r="K95" s="28"/>
      <c r="L95" s="16"/>
      <c r="M95" s="10"/>
      <c r="N95" s="28"/>
      <c r="O95" s="28"/>
      <c r="P95" s="28"/>
      <c r="U95" s="5"/>
      <c r="V95" s="5"/>
      <c r="W95" s="5"/>
      <c r="X95" s="5"/>
      <c r="Y95" s="5"/>
      <c r="Z95" s="5"/>
      <c r="AA95" s="5"/>
      <c r="AB95" s="5"/>
      <c r="AC95" s="5"/>
      <c r="AE95" s="5"/>
      <c r="AF95" s="5"/>
      <c r="AH95" s="5"/>
      <c r="AI95" s="5"/>
    </row>
    <row r="96" spans="3:36" x14ac:dyDescent="0.25">
      <c r="C96" s="10"/>
      <c r="D96" s="24"/>
      <c r="E96" s="5"/>
      <c r="F96" s="5"/>
      <c r="G96" s="24"/>
      <c r="H96" s="28"/>
      <c r="I96" s="28"/>
      <c r="J96" s="28"/>
      <c r="K96" s="28"/>
      <c r="L96" s="16"/>
      <c r="M96" s="10"/>
      <c r="N96" s="28"/>
      <c r="O96" s="28"/>
      <c r="P96" s="28"/>
      <c r="U96" s="5"/>
      <c r="V96" s="5"/>
      <c r="W96" s="5"/>
      <c r="X96" s="5"/>
      <c r="Y96" s="5"/>
      <c r="Z96" s="5"/>
      <c r="AA96" s="5"/>
      <c r="AB96" s="5"/>
      <c r="AC96" s="5"/>
      <c r="AE96" s="5"/>
      <c r="AF96" s="5"/>
      <c r="AH96" s="5"/>
      <c r="AI96" s="5"/>
    </row>
    <row r="97" spans="3:36" x14ac:dyDescent="0.25">
      <c r="C97" s="10"/>
      <c r="D97" s="24"/>
      <c r="E97" s="5"/>
      <c r="F97" s="5"/>
      <c r="G97" s="24"/>
      <c r="H97" s="28"/>
      <c r="I97" s="28"/>
      <c r="J97" s="28"/>
      <c r="K97" s="28"/>
      <c r="L97" s="16"/>
      <c r="M97" s="10"/>
      <c r="N97" s="28"/>
      <c r="O97" s="28"/>
      <c r="P97" s="28"/>
      <c r="U97" s="5"/>
      <c r="V97" s="5"/>
      <c r="W97" s="5"/>
      <c r="X97" s="5"/>
      <c r="Y97" s="5"/>
      <c r="Z97" s="5"/>
      <c r="AA97" s="5"/>
      <c r="AB97" s="5"/>
      <c r="AC97" s="5"/>
      <c r="AE97" s="5"/>
      <c r="AF97" s="5"/>
      <c r="AH97" s="5"/>
      <c r="AI97" s="5"/>
    </row>
    <row r="98" spans="3:36" x14ac:dyDescent="0.25">
      <c r="C98" s="10"/>
      <c r="D98" s="24"/>
      <c r="E98" s="5"/>
      <c r="F98" s="5"/>
      <c r="G98" s="24"/>
      <c r="H98" s="28"/>
      <c r="I98" s="28"/>
      <c r="J98" s="28"/>
      <c r="K98" s="28"/>
      <c r="L98" s="16"/>
      <c r="M98" s="10"/>
      <c r="N98" s="28"/>
      <c r="O98" s="28"/>
      <c r="P98" s="28"/>
      <c r="U98" s="5"/>
      <c r="V98" s="5"/>
      <c r="W98" s="5"/>
      <c r="X98" s="5"/>
      <c r="Y98" s="5"/>
      <c r="Z98" s="5"/>
      <c r="AA98" s="5"/>
      <c r="AB98" s="5"/>
      <c r="AC98" s="5"/>
      <c r="AE98" s="5"/>
      <c r="AF98" s="5"/>
      <c r="AH98" s="5"/>
      <c r="AI98" s="5"/>
    </row>
    <row r="99" spans="3:36" x14ac:dyDescent="0.25">
      <c r="C99" s="10"/>
      <c r="D99" s="24"/>
      <c r="E99" s="5"/>
      <c r="F99" s="5"/>
      <c r="G99" s="24"/>
      <c r="H99" s="28"/>
      <c r="I99" s="28"/>
      <c r="J99" s="28"/>
      <c r="K99" s="28"/>
      <c r="L99" s="16"/>
      <c r="M99" s="10"/>
      <c r="N99" s="28"/>
      <c r="O99" s="28"/>
      <c r="P99" s="28"/>
      <c r="U99" s="5"/>
      <c r="V99" s="5"/>
      <c r="W99" s="5"/>
      <c r="X99" s="5"/>
      <c r="Y99" s="5"/>
      <c r="Z99" s="5"/>
      <c r="AA99" s="5"/>
      <c r="AB99" s="5"/>
      <c r="AC99" s="5"/>
      <c r="AE99" s="5"/>
      <c r="AF99" s="5"/>
      <c r="AH99" s="5"/>
      <c r="AI99" s="5"/>
    </row>
    <row r="100" spans="3:36" x14ac:dyDescent="0.25">
      <c r="C100" s="10"/>
      <c r="D100" s="24"/>
      <c r="E100" s="5"/>
      <c r="F100" s="5"/>
      <c r="G100" s="24"/>
      <c r="H100" s="28"/>
      <c r="I100" s="28"/>
      <c r="J100" s="28"/>
      <c r="K100" s="28"/>
      <c r="L100" s="16"/>
      <c r="M100" s="10"/>
      <c r="N100" s="28"/>
      <c r="O100" s="28"/>
      <c r="P100" s="28"/>
      <c r="AF100" s="5"/>
    </row>
    <row r="101" spans="3:36" x14ac:dyDescent="0.25">
      <c r="C101" s="10"/>
      <c r="D101" s="24"/>
      <c r="E101" s="5"/>
      <c r="F101" s="5"/>
      <c r="G101" s="24"/>
      <c r="H101" s="28"/>
      <c r="I101" s="28"/>
      <c r="J101" s="28"/>
      <c r="K101" s="28"/>
      <c r="L101" s="16"/>
      <c r="M101" s="10"/>
      <c r="N101" s="28"/>
      <c r="O101" s="28"/>
      <c r="P101" s="28"/>
      <c r="AF101" s="5"/>
    </row>
    <row r="102" spans="3:36" x14ac:dyDescent="0.25">
      <c r="C102" s="10"/>
      <c r="D102" s="24"/>
      <c r="E102" s="5"/>
      <c r="F102" s="5"/>
      <c r="G102" s="24"/>
      <c r="H102" s="28"/>
      <c r="I102" s="28"/>
      <c r="J102" s="28"/>
      <c r="K102" s="28"/>
      <c r="L102" s="16"/>
      <c r="M102" s="10"/>
      <c r="N102" s="28"/>
      <c r="O102" s="28"/>
      <c r="P102" s="28"/>
      <c r="AF102" s="5"/>
    </row>
    <row r="103" spans="3:36" x14ac:dyDescent="0.25">
      <c r="C103" s="10"/>
      <c r="D103" s="24"/>
      <c r="E103" s="5"/>
      <c r="F103" s="5"/>
      <c r="G103" s="24"/>
      <c r="H103" s="28"/>
      <c r="I103" s="28"/>
      <c r="J103" s="28"/>
      <c r="K103" s="28"/>
      <c r="L103" s="16"/>
      <c r="M103" s="10"/>
      <c r="N103" s="28"/>
      <c r="O103" s="28"/>
      <c r="P103" s="28"/>
      <c r="AF103" s="5"/>
    </row>
    <row r="104" spans="3:36" x14ac:dyDescent="0.25">
      <c r="C104" s="10"/>
      <c r="D104" s="24"/>
      <c r="E104" s="5"/>
      <c r="F104" s="5"/>
      <c r="G104" s="24"/>
      <c r="H104" s="28"/>
      <c r="I104" s="28"/>
      <c r="J104" s="28"/>
      <c r="K104" s="28"/>
      <c r="L104" s="16"/>
      <c r="M104" s="10"/>
      <c r="N104" s="28"/>
      <c r="O104" s="28"/>
      <c r="P104" s="28"/>
      <c r="AF104" s="5"/>
    </row>
    <row r="105" spans="3:36" x14ac:dyDescent="0.25">
      <c r="C105" s="10"/>
      <c r="D105" s="24"/>
      <c r="E105" s="5"/>
      <c r="F105" s="5"/>
      <c r="G105" s="24"/>
      <c r="H105" s="28"/>
      <c r="I105" s="28"/>
      <c r="J105" s="28"/>
      <c r="K105" s="28"/>
      <c r="L105" s="16"/>
      <c r="M105" s="10"/>
      <c r="N105" s="28"/>
      <c r="O105" s="28"/>
      <c r="P105" s="28"/>
      <c r="AF105" s="5"/>
    </row>
    <row r="106" spans="3:36" x14ac:dyDescent="0.25">
      <c r="C106" s="10"/>
      <c r="D106" s="24"/>
      <c r="E106" s="5"/>
      <c r="F106" s="5"/>
      <c r="G106" s="24"/>
      <c r="H106" s="28"/>
      <c r="I106" s="28"/>
      <c r="J106" s="28"/>
      <c r="K106" s="28"/>
      <c r="L106" s="16"/>
      <c r="M106" s="10"/>
      <c r="N106" s="28"/>
      <c r="O106" s="28"/>
      <c r="P106" s="28"/>
      <c r="AF106" s="5"/>
    </row>
    <row r="107" spans="3:36" x14ac:dyDescent="0.25">
      <c r="C107" s="10"/>
      <c r="D107" s="24"/>
      <c r="E107" s="5"/>
      <c r="F107" s="5"/>
      <c r="G107" s="24"/>
      <c r="H107" s="28"/>
      <c r="I107" s="28"/>
      <c r="J107" s="28"/>
      <c r="K107" s="28"/>
      <c r="L107" s="16"/>
      <c r="M107" s="10"/>
      <c r="N107" s="28"/>
      <c r="O107" s="28"/>
      <c r="P107" s="28"/>
      <c r="AF107" s="5"/>
    </row>
    <row r="108" spans="3:36" x14ac:dyDescent="0.25">
      <c r="C108" s="10"/>
      <c r="D108" s="24"/>
      <c r="E108" s="5"/>
      <c r="F108" s="5"/>
      <c r="G108" s="24"/>
      <c r="H108" s="28"/>
      <c r="I108" s="28"/>
      <c r="J108" s="28"/>
      <c r="K108" s="28"/>
      <c r="L108" s="16"/>
      <c r="M108" s="10"/>
      <c r="N108" s="28"/>
      <c r="O108" s="28"/>
      <c r="P108" s="28"/>
      <c r="AF108" s="5"/>
    </row>
    <row r="109" spans="3:36" x14ac:dyDescent="0.25">
      <c r="C109" s="10"/>
      <c r="D109" s="24"/>
      <c r="E109" s="5"/>
      <c r="F109" s="5"/>
      <c r="G109" s="24"/>
      <c r="H109" s="28"/>
      <c r="I109" s="28"/>
      <c r="J109" s="28"/>
      <c r="K109" s="28"/>
      <c r="L109" s="16"/>
      <c r="M109" s="10"/>
      <c r="N109" s="28"/>
      <c r="O109" s="28"/>
      <c r="P109" s="28"/>
      <c r="AF109" s="5"/>
    </row>
    <row r="110" spans="3:36" x14ac:dyDescent="0.25">
      <c r="C110" s="10"/>
      <c r="D110" s="24"/>
      <c r="E110" s="5"/>
      <c r="F110" s="5"/>
      <c r="G110" s="24"/>
      <c r="H110" s="28"/>
      <c r="I110" s="28"/>
      <c r="J110" s="28"/>
      <c r="K110" s="28"/>
      <c r="L110" s="16"/>
      <c r="M110" s="10"/>
      <c r="N110" s="28"/>
      <c r="O110" s="28"/>
      <c r="P110" s="28"/>
      <c r="AF110" s="5"/>
    </row>
    <row r="111" spans="3:36" x14ac:dyDescent="0.25">
      <c r="C111" s="10"/>
      <c r="D111" s="24"/>
      <c r="E111" s="5"/>
      <c r="F111" s="5"/>
      <c r="G111" s="24"/>
      <c r="H111" s="28"/>
      <c r="I111" s="28"/>
      <c r="J111" s="28"/>
      <c r="K111" s="28"/>
      <c r="L111" s="16"/>
      <c r="M111" s="10"/>
      <c r="N111" s="28"/>
      <c r="O111" s="28"/>
      <c r="P111" s="28"/>
      <c r="AF111" s="5"/>
    </row>
    <row r="112" spans="3:36" x14ac:dyDescent="0.25">
      <c r="C112" s="10"/>
      <c r="D112" s="24"/>
      <c r="E112" s="5"/>
      <c r="F112" s="5"/>
      <c r="G112" s="24"/>
      <c r="H112" s="28"/>
      <c r="I112" s="28"/>
      <c r="J112" s="28"/>
      <c r="K112" s="28"/>
      <c r="L112" s="16"/>
      <c r="M112" s="10"/>
      <c r="N112" s="28"/>
      <c r="O112" s="28"/>
      <c r="P112" s="28"/>
      <c r="Q112" s="5"/>
      <c r="R112" s="5"/>
      <c r="S112" s="5"/>
      <c r="T112" s="5"/>
      <c r="AF112" s="5"/>
      <c r="AJ112" s="5"/>
    </row>
    <row r="113" spans="3:36" x14ac:dyDescent="0.25">
      <c r="C113" s="10"/>
      <c r="D113" s="24"/>
      <c r="E113" s="5"/>
      <c r="F113" s="5"/>
      <c r="G113" s="24"/>
      <c r="H113" s="28"/>
      <c r="I113" s="28"/>
      <c r="J113" s="28"/>
      <c r="K113" s="28"/>
      <c r="L113" s="16"/>
      <c r="M113" s="10"/>
      <c r="N113" s="28"/>
      <c r="O113" s="28"/>
      <c r="P113" s="28"/>
      <c r="AF113" s="5"/>
    </row>
    <row r="114" spans="3:36" x14ac:dyDescent="0.25">
      <c r="C114" s="10"/>
      <c r="D114" s="24"/>
      <c r="E114" s="5"/>
      <c r="F114" s="5"/>
      <c r="G114" s="24"/>
      <c r="H114" s="28"/>
      <c r="I114" s="28"/>
      <c r="J114" s="28"/>
      <c r="K114" s="28"/>
      <c r="L114" s="16"/>
      <c r="M114" s="10"/>
      <c r="N114" s="28"/>
      <c r="O114" s="28"/>
      <c r="P114" s="28"/>
      <c r="AF114" s="5"/>
    </row>
    <row r="115" spans="3:36" x14ac:dyDescent="0.25">
      <c r="C115" s="10"/>
      <c r="D115" s="24"/>
      <c r="E115" s="5"/>
      <c r="F115" s="5"/>
      <c r="G115" s="24"/>
      <c r="H115" s="28"/>
      <c r="I115" s="28"/>
      <c r="J115" s="28"/>
      <c r="K115" s="28"/>
      <c r="L115" s="16"/>
      <c r="M115" s="10"/>
      <c r="N115" s="28"/>
      <c r="O115" s="28"/>
      <c r="P115" s="28"/>
      <c r="AF115" s="5"/>
    </row>
    <row r="116" spans="3:36" x14ac:dyDescent="0.25">
      <c r="C116" s="10"/>
      <c r="D116" s="24"/>
      <c r="E116" s="5"/>
      <c r="F116" s="5"/>
      <c r="G116" s="24"/>
      <c r="H116" s="28"/>
      <c r="I116" s="28"/>
      <c r="J116" s="28"/>
      <c r="K116" s="28"/>
      <c r="L116" s="16"/>
      <c r="M116" s="10"/>
      <c r="N116" s="28"/>
      <c r="O116" s="28"/>
      <c r="P116" s="28"/>
      <c r="AF116" s="5"/>
    </row>
    <row r="117" spans="3:36" x14ac:dyDescent="0.25">
      <c r="C117" s="10"/>
      <c r="D117" s="24"/>
      <c r="E117" s="5"/>
      <c r="F117" s="5"/>
      <c r="G117" s="24"/>
      <c r="H117" s="28"/>
      <c r="I117" s="28"/>
      <c r="J117" s="28"/>
      <c r="K117" s="28"/>
      <c r="L117" s="16"/>
      <c r="M117" s="10"/>
      <c r="N117" s="28"/>
      <c r="O117" s="28"/>
      <c r="P117" s="28"/>
      <c r="AF117" s="5"/>
    </row>
    <row r="118" spans="3:36" x14ac:dyDescent="0.25">
      <c r="C118" s="10"/>
      <c r="D118" s="24"/>
      <c r="E118" s="5"/>
      <c r="F118" s="5"/>
      <c r="G118" s="24"/>
      <c r="H118" s="28"/>
      <c r="I118" s="28"/>
      <c r="J118" s="28"/>
      <c r="K118" s="28"/>
      <c r="L118" s="16"/>
      <c r="M118" s="10"/>
      <c r="N118" s="28"/>
      <c r="O118" s="28"/>
      <c r="P118" s="28"/>
      <c r="AF118" s="5"/>
    </row>
    <row r="119" spans="3:36" x14ac:dyDescent="0.25">
      <c r="C119" s="10"/>
      <c r="D119" s="24"/>
      <c r="E119" s="5"/>
      <c r="F119" s="5"/>
      <c r="G119" s="24"/>
      <c r="H119" s="28"/>
      <c r="I119" s="28"/>
      <c r="J119" s="28"/>
      <c r="K119" s="28"/>
      <c r="L119" s="16"/>
      <c r="M119" s="10"/>
      <c r="N119" s="28"/>
      <c r="O119" s="28"/>
      <c r="P119" s="28"/>
      <c r="AF119" s="5"/>
    </row>
    <row r="120" spans="3:36" x14ac:dyDescent="0.25">
      <c r="C120" s="10"/>
      <c r="D120" s="24"/>
      <c r="E120" s="5"/>
      <c r="F120" s="5"/>
      <c r="G120" s="24"/>
      <c r="H120" s="28"/>
      <c r="I120" s="28"/>
      <c r="J120" s="28"/>
      <c r="K120" s="28"/>
      <c r="L120" s="16"/>
      <c r="M120" s="10"/>
      <c r="N120" s="28"/>
      <c r="O120" s="28"/>
      <c r="P120" s="28"/>
      <c r="AF120" s="5"/>
    </row>
    <row r="121" spans="3:36" x14ac:dyDescent="0.25">
      <c r="C121" s="10"/>
      <c r="D121" s="24"/>
      <c r="E121" s="5"/>
      <c r="F121" s="5"/>
      <c r="G121" s="24"/>
      <c r="H121" s="28"/>
      <c r="I121" s="28"/>
      <c r="J121" s="28"/>
      <c r="K121" s="28"/>
      <c r="L121" s="16"/>
      <c r="M121" s="10"/>
      <c r="N121" s="28"/>
      <c r="O121" s="28"/>
      <c r="P121" s="28"/>
      <c r="AF121" s="5"/>
    </row>
    <row r="122" spans="3:36" x14ac:dyDescent="0.25">
      <c r="C122" s="10"/>
      <c r="D122" s="24"/>
      <c r="E122" s="5"/>
      <c r="F122" s="5"/>
      <c r="G122" s="24"/>
      <c r="H122" s="28"/>
      <c r="I122" s="28"/>
      <c r="J122" s="28"/>
      <c r="K122" s="28"/>
      <c r="L122" s="16"/>
      <c r="M122" s="10"/>
      <c r="N122" s="28"/>
      <c r="O122" s="28"/>
      <c r="P122" s="28"/>
      <c r="AF122" s="5"/>
    </row>
    <row r="123" spans="3:36" x14ac:dyDescent="0.25">
      <c r="C123" s="10"/>
      <c r="D123" s="24"/>
      <c r="E123" s="5"/>
      <c r="F123" s="5"/>
      <c r="G123" s="24"/>
      <c r="H123" s="28"/>
      <c r="I123" s="28"/>
      <c r="J123" s="28"/>
      <c r="K123" s="28"/>
      <c r="L123" s="16"/>
      <c r="M123" s="10"/>
      <c r="N123" s="28"/>
      <c r="O123" s="28"/>
      <c r="P123" s="28"/>
      <c r="AF123" s="5"/>
    </row>
    <row r="124" spans="3:36" x14ac:dyDescent="0.25">
      <c r="C124" s="10"/>
      <c r="D124" s="24"/>
      <c r="E124" s="5"/>
      <c r="F124" s="5"/>
      <c r="G124" s="24"/>
      <c r="H124" s="28"/>
      <c r="I124" s="28"/>
      <c r="J124" s="28"/>
      <c r="K124" s="28"/>
      <c r="L124" s="16"/>
      <c r="M124" s="10"/>
      <c r="N124" s="28"/>
      <c r="O124" s="28"/>
      <c r="P124" s="28"/>
      <c r="Q124" s="5"/>
      <c r="R124" s="5"/>
      <c r="S124" s="5"/>
      <c r="T124" s="5"/>
      <c r="AF124" s="5"/>
      <c r="AJ124" s="5"/>
    </row>
    <row r="125" spans="3:36" x14ac:dyDescent="0.25">
      <c r="C125" s="10"/>
      <c r="D125" s="24"/>
      <c r="E125" s="5"/>
      <c r="F125" s="5"/>
      <c r="G125" s="24"/>
      <c r="H125" s="28"/>
      <c r="I125" s="28"/>
      <c r="J125" s="28"/>
      <c r="K125" s="28"/>
      <c r="L125" s="16"/>
      <c r="M125" s="10"/>
      <c r="N125" s="28"/>
      <c r="O125" s="28"/>
      <c r="P125" s="28"/>
      <c r="AF125" s="5"/>
    </row>
    <row r="126" spans="3:36" x14ac:dyDescent="0.25">
      <c r="C126" s="10"/>
      <c r="D126" s="24"/>
      <c r="E126" s="5"/>
      <c r="F126" s="5"/>
      <c r="G126" s="24"/>
      <c r="H126" s="28"/>
      <c r="I126" s="28"/>
      <c r="J126" s="28"/>
      <c r="K126" s="28"/>
      <c r="L126" s="16"/>
      <c r="M126" s="10"/>
      <c r="N126" s="28"/>
      <c r="O126" s="28"/>
      <c r="P126" s="28"/>
      <c r="AF126" s="5"/>
    </row>
    <row r="127" spans="3:36" x14ac:dyDescent="0.25">
      <c r="C127" s="10"/>
      <c r="D127" s="24"/>
      <c r="E127" s="5"/>
      <c r="F127" s="5"/>
      <c r="G127" s="24"/>
      <c r="H127" s="28"/>
      <c r="I127" s="28"/>
      <c r="J127" s="28"/>
      <c r="K127" s="28"/>
      <c r="L127" s="16"/>
      <c r="M127" s="10"/>
      <c r="N127" s="28"/>
      <c r="O127" s="28"/>
      <c r="P127" s="28"/>
      <c r="AF127" s="5"/>
    </row>
    <row r="128" spans="3:36" x14ac:dyDescent="0.25">
      <c r="C128" s="10"/>
      <c r="D128" s="24"/>
      <c r="E128" s="5"/>
      <c r="F128" s="5"/>
      <c r="G128" s="24"/>
      <c r="H128" s="28"/>
      <c r="I128" s="28"/>
      <c r="J128" s="28"/>
      <c r="K128" s="28"/>
      <c r="L128" s="16"/>
      <c r="M128" s="10"/>
      <c r="N128" s="28"/>
      <c r="O128" s="28"/>
      <c r="P128" s="28"/>
      <c r="Q128" s="5"/>
      <c r="R128" s="5"/>
      <c r="S128" s="5"/>
      <c r="T128" s="5"/>
      <c r="AF128" s="5"/>
      <c r="AJ128" s="5"/>
    </row>
    <row r="129" spans="3:36" x14ac:dyDescent="0.25">
      <c r="C129" s="10"/>
      <c r="D129" s="24"/>
      <c r="E129" s="5"/>
      <c r="F129" s="5"/>
      <c r="G129" s="24"/>
      <c r="H129" s="28"/>
      <c r="I129" s="28"/>
      <c r="J129" s="28"/>
      <c r="K129" s="28"/>
      <c r="L129" s="16"/>
      <c r="M129" s="10"/>
      <c r="N129" s="28"/>
      <c r="O129" s="28"/>
      <c r="P129" s="28"/>
      <c r="Q129" s="5"/>
      <c r="R129" s="5"/>
      <c r="S129" s="5"/>
      <c r="T129" s="5"/>
      <c r="AF129" s="5"/>
      <c r="AJ129" s="5"/>
    </row>
    <row r="130" spans="3:36" x14ac:dyDescent="0.25">
      <c r="C130" s="10"/>
      <c r="D130" s="24"/>
      <c r="E130" s="5"/>
      <c r="F130" s="5"/>
      <c r="G130" s="24"/>
      <c r="H130" s="28"/>
      <c r="I130" s="28"/>
      <c r="J130" s="28"/>
      <c r="K130" s="28"/>
      <c r="L130" s="16"/>
      <c r="M130" s="10"/>
      <c r="N130" s="28"/>
      <c r="O130" s="28"/>
      <c r="P130" s="28"/>
      <c r="AF130" s="5"/>
    </row>
    <row r="131" spans="3:36" x14ac:dyDescent="0.25">
      <c r="C131" s="10"/>
      <c r="D131" s="24"/>
      <c r="E131" s="5"/>
      <c r="F131" s="5"/>
      <c r="G131" s="24"/>
      <c r="H131" s="28"/>
      <c r="I131" s="28"/>
      <c r="J131" s="28"/>
      <c r="K131" s="28"/>
      <c r="L131" s="16"/>
      <c r="M131" s="10"/>
      <c r="N131" s="28"/>
      <c r="O131" s="28"/>
      <c r="P131" s="28"/>
      <c r="AF131" s="5"/>
    </row>
    <row r="132" spans="3:36" x14ac:dyDescent="0.25">
      <c r="C132" s="10"/>
      <c r="D132" s="24"/>
      <c r="E132" s="5"/>
      <c r="F132" s="5"/>
      <c r="G132" s="24"/>
      <c r="H132" s="28"/>
      <c r="I132" s="28"/>
      <c r="J132" s="28"/>
      <c r="K132" s="28"/>
      <c r="L132" s="16"/>
      <c r="M132" s="10"/>
      <c r="N132" s="28"/>
      <c r="O132" s="28"/>
      <c r="P132" s="28"/>
      <c r="AF132" s="5"/>
    </row>
    <row r="133" spans="3:36" x14ac:dyDescent="0.25">
      <c r="C133" s="10"/>
      <c r="D133" s="24"/>
      <c r="E133" s="5"/>
      <c r="F133" s="5"/>
      <c r="G133" s="24"/>
      <c r="H133" s="28"/>
      <c r="I133" s="28"/>
      <c r="J133" s="28"/>
      <c r="K133" s="28"/>
      <c r="L133" s="16"/>
      <c r="M133" s="10"/>
      <c r="N133" s="28"/>
      <c r="O133" s="28"/>
      <c r="P133" s="28"/>
      <c r="AF133" s="5"/>
    </row>
    <row r="134" spans="3:36" x14ac:dyDescent="0.25">
      <c r="C134" s="10"/>
      <c r="D134" s="24"/>
      <c r="E134" s="5"/>
      <c r="F134" s="5"/>
      <c r="G134" s="24"/>
      <c r="H134" s="28"/>
      <c r="I134" s="28"/>
      <c r="J134" s="28"/>
      <c r="K134" s="28"/>
      <c r="L134" s="16"/>
      <c r="M134" s="10"/>
      <c r="N134" s="28"/>
      <c r="O134" s="28"/>
      <c r="P134" s="28"/>
      <c r="AF134" s="5"/>
    </row>
    <row r="135" spans="3:36" x14ac:dyDescent="0.25">
      <c r="C135" s="10"/>
      <c r="D135" s="24"/>
      <c r="E135" s="5"/>
      <c r="F135" s="5"/>
      <c r="G135" s="24"/>
      <c r="H135" s="28"/>
      <c r="I135" s="28"/>
      <c r="J135" s="28"/>
      <c r="K135" s="28"/>
      <c r="L135" s="16"/>
      <c r="M135" s="10"/>
      <c r="N135" s="28"/>
      <c r="O135" s="28"/>
      <c r="P135" s="28"/>
      <c r="AF135" s="5"/>
    </row>
    <row r="136" spans="3:36" x14ac:dyDescent="0.25">
      <c r="C136" s="10"/>
      <c r="D136" s="24"/>
      <c r="E136" s="5"/>
      <c r="F136" s="5"/>
      <c r="G136" s="24"/>
      <c r="H136" s="28"/>
      <c r="I136" s="28"/>
      <c r="J136" s="28"/>
      <c r="K136" s="28"/>
      <c r="L136" s="16"/>
      <c r="M136" s="10"/>
      <c r="N136" s="28"/>
      <c r="O136" s="28"/>
      <c r="P136" s="28"/>
      <c r="Q136" s="5"/>
      <c r="R136" s="5"/>
      <c r="S136" s="5"/>
      <c r="T136" s="5"/>
      <c r="AF136" s="5"/>
      <c r="AJ136" s="5"/>
    </row>
    <row r="137" spans="3:36" x14ac:dyDescent="0.25">
      <c r="C137" s="10"/>
      <c r="D137" s="24"/>
      <c r="E137" s="5"/>
      <c r="F137" s="5"/>
      <c r="G137" s="24"/>
      <c r="H137" s="28"/>
      <c r="I137" s="28"/>
      <c r="J137" s="28"/>
      <c r="K137" s="28"/>
      <c r="L137" s="16"/>
      <c r="M137" s="10"/>
      <c r="N137" s="28"/>
      <c r="O137" s="28"/>
      <c r="P137" s="28"/>
      <c r="AF137" s="5"/>
    </row>
    <row r="138" spans="3:36" x14ac:dyDescent="0.25">
      <c r="C138" s="10"/>
      <c r="D138" s="24"/>
      <c r="E138" s="5"/>
      <c r="F138" s="5"/>
      <c r="G138" s="24"/>
      <c r="H138" s="28"/>
      <c r="I138" s="28"/>
      <c r="J138" s="28"/>
      <c r="K138" s="28"/>
      <c r="L138" s="16"/>
      <c r="M138" s="10"/>
      <c r="N138" s="28"/>
      <c r="O138" s="28"/>
      <c r="P138" s="28"/>
      <c r="AF138" s="5"/>
    </row>
    <row r="139" spans="3:36" x14ac:dyDescent="0.25">
      <c r="C139" s="10"/>
      <c r="D139" s="24"/>
      <c r="E139" s="5"/>
      <c r="F139" s="5"/>
      <c r="G139" s="24"/>
      <c r="H139" s="28"/>
      <c r="I139" s="28"/>
      <c r="J139" s="28"/>
      <c r="K139" s="28"/>
      <c r="L139" s="16"/>
      <c r="M139" s="10"/>
      <c r="N139" s="28"/>
      <c r="O139" s="28"/>
      <c r="P139" s="28"/>
      <c r="AF139" s="5"/>
    </row>
    <row r="140" spans="3:36" x14ac:dyDescent="0.25">
      <c r="C140" s="10"/>
      <c r="D140" s="24"/>
      <c r="E140" s="5"/>
      <c r="F140" s="5"/>
      <c r="G140" s="24"/>
      <c r="H140" s="28"/>
      <c r="I140" s="28"/>
      <c r="J140" s="28"/>
      <c r="K140" s="28"/>
      <c r="L140" s="16"/>
      <c r="M140" s="10"/>
      <c r="N140" s="28"/>
      <c r="O140" s="28"/>
      <c r="P140" s="28"/>
      <c r="Q140" s="5"/>
      <c r="R140" s="5"/>
      <c r="S140" s="5"/>
      <c r="T140" s="5"/>
      <c r="AF140" s="5"/>
      <c r="AJ140" s="5"/>
    </row>
    <row r="141" spans="3:36" x14ac:dyDescent="0.25">
      <c r="C141" s="10"/>
      <c r="D141" s="24"/>
      <c r="E141" s="5"/>
      <c r="F141" s="5"/>
      <c r="G141" s="24"/>
      <c r="H141" s="28"/>
      <c r="I141" s="28"/>
      <c r="J141" s="28"/>
      <c r="K141" s="28"/>
      <c r="L141" s="16"/>
      <c r="M141" s="10"/>
      <c r="N141" s="28"/>
      <c r="O141" s="28"/>
      <c r="P141" s="28"/>
      <c r="AF141" s="5"/>
    </row>
    <row r="142" spans="3:36" x14ac:dyDescent="0.25">
      <c r="C142" s="10"/>
      <c r="D142" s="24"/>
      <c r="E142" s="5"/>
      <c r="F142" s="5"/>
      <c r="G142" s="24"/>
      <c r="H142" s="28"/>
      <c r="I142" s="28"/>
      <c r="J142" s="28"/>
      <c r="K142" s="28"/>
      <c r="L142" s="16"/>
      <c r="M142" s="10"/>
      <c r="N142" s="28"/>
      <c r="O142" s="28"/>
      <c r="P142" s="28"/>
      <c r="AF142" s="5"/>
    </row>
    <row r="143" spans="3:36" x14ac:dyDescent="0.25">
      <c r="C143" s="10"/>
      <c r="D143" s="24"/>
      <c r="E143" s="5"/>
      <c r="F143" s="5"/>
      <c r="G143" s="24"/>
      <c r="H143" s="28"/>
      <c r="I143" s="28"/>
      <c r="J143" s="28"/>
      <c r="K143" s="28"/>
      <c r="L143" s="16"/>
      <c r="M143" s="10"/>
      <c r="N143" s="28"/>
      <c r="O143" s="28"/>
      <c r="P143" s="28"/>
      <c r="AF143" s="5"/>
    </row>
    <row r="144" spans="3:36" x14ac:dyDescent="0.25">
      <c r="C144" s="10"/>
      <c r="D144" s="24"/>
      <c r="E144" s="5"/>
      <c r="F144" s="5"/>
      <c r="G144" s="24"/>
      <c r="H144" s="28"/>
      <c r="I144" s="28"/>
      <c r="J144" s="28"/>
      <c r="K144" s="28"/>
      <c r="L144" s="16"/>
      <c r="M144" s="10"/>
      <c r="N144" s="28"/>
      <c r="O144" s="28"/>
      <c r="P144" s="28"/>
      <c r="AF144" s="5"/>
    </row>
    <row r="145" spans="3:32" x14ac:dyDescent="0.25">
      <c r="C145" s="10"/>
      <c r="D145" s="24"/>
      <c r="E145" s="5"/>
      <c r="F145" s="5"/>
      <c r="G145" s="24"/>
      <c r="H145" s="28"/>
      <c r="I145" s="28"/>
      <c r="J145" s="28"/>
      <c r="K145" s="28"/>
      <c r="L145" s="16"/>
      <c r="M145" s="10"/>
      <c r="N145" s="28"/>
      <c r="O145" s="28"/>
      <c r="P145" s="28"/>
      <c r="AF145" s="5"/>
    </row>
    <row r="146" spans="3:32" x14ac:dyDescent="0.25">
      <c r="C146" s="10"/>
      <c r="D146" s="24"/>
      <c r="E146" s="5"/>
      <c r="F146" s="5"/>
      <c r="G146" s="24"/>
      <c r="H146" s="28"/>
      <c r="I146" s="28"/>
      <c r="J146" s="28"/>
      <c r="K146" s="28"/>
      <c r="L146" s="16"/>
      <c r="M146" s="10"/>
      <c r="N146" s="28"/>
      <c r="O146" s="28"/>
      <c r="P146" s="28"/>
      <c r="AF146" s="5"/>
    </row>
    <row r="147" spans="3:32" x14ac:dyDescent="0.25">
      <c r="C147" s="10"/>
      <c r="D147" s="24"/>
      <c r="E147" s="5"/>
      <c r="F147" s="5"/>
      <c r="G147" s="24"/>
      <c r="H147" s="28"/>
      <c r="I147" s="28"/>
      <c r="J147" s="28"/>
      <c r="K147" s="28"/>
      <c r="L147" s="16"/>
      <c r="M147" s="10"/>
      <c r="N147" s="28"/>
      <c r="O147" s="28"/>
      <c r="P147" s="28"/>
      <c r="AF147" s="5"/>
    </row>
    <row r="148" spans="3:32" x14ac:dyDescent="0.25">
      <c r="C148" s="10"/>
      <c r="D148" s="24"/>
      <c r="E148" s="5"/>
      <c r="F148" s="5"/>
      <c r="G148" s="24"/>
      <c r="H148" s="28"/>
      <c r="I148" s="28"/>
      <c r="J148" s="28"/>
      <c r="K148" s="28"/>
      <c r="L148" s="16"/>
      <c r="M148" s="10"/>
      <c r="N148" s="28"/>
      <c r="O148" s="28"/>
      <c r="P148" s="28"/>
      <c r="AF148" s="5"/>
    </row>
    <row r="149" spans="3:32" x14ac:dyDescent="0.25">
      <c r="C149" s="10"/>
      <c r="D149" s="24"/>
      <c r="E149" s="5"/>
      <c r="F149" s="5"/>
      <c r="G149" s="24"/>
      <c r="H149" s="28"/>
      <c r="I149" s="28"/>
      <c r="J149" s="28"/>
      <c r="K149" s="28"/>
      <c r="L149" s="16"/>
      <c r="M149" s="10"/>
      <c r="N149" s="28"/>
      <c r="O149" s="28"/>
      <c r="P149" s="28"/>
      <c r="AF149" s="5"/>
    </row>
    <row r="150" spans="3:32" x14ac:dyDescent="0.25">
      <c r="C150" s="10"/>
      <c r="D150" s="24"/>
      <c r="E150" s="5"/>
      <c r="F150" s="5"/>
      <c r="G150" s="24"/>
      <c r="H150" s="28"/>
      <c r="I150" s="28"/>
      <c r="J150" s="28"/>
      <c r="K150" s="28"/>
      <c r="L150" s="16"/>
      <c r="M150" s="10"/>
      <c r="N150" s="28"/>
      <c r="O150" s="28"/>
      <c r="P150" s="28"/>
      <c r="AF150" s="5"/>
    </row>
    <row r="151" spans="3:32" x14ac:dyDescent="0.25">
      <c r="C151" s="10"/>
      <c r="D151" s="24"/>
      <c r="E151" s="5"/>
      <c r="F151" s="5"/>
      <c r="G151" s="24"/>
      <c r="H151" s="28"/>
      <c r="I151" s="28"/>
      <c r="J151" s="28"/>
      <c r="K151" s="28"/>
      <c r="L151" s="16"/>
      <c r="M151" s="10"/>
      <c r="N151" s="28"/>
      <c r="O151" s="28"/>
      <c r="P151" s="28"/>
      <c r="AF151" s="5"/>
    </row>
    <row r="152" spans="3:32" x14ac:dyDescent="0.25">
      <c r="C152" s="10"/>
      <c r="D152" s="24"/>
      <c r="E152" s="5"/>
      <c r="F152" s="5"/>
      <c r="G152" s="24"/>
      <c r="H152" s="28"/>
      <c r="I152" s="28"/>
      <c r="J152" s="28"/>
      <c r="K152" s="28"/>
      <c r="L152" s="16"/>
      <c r="M152" s="10"/>
      <c r="N152" s="28"/>
      <c r="O152" s="28"/>
      <c r="P152" s="28"/>
      <c r="AF152" s="5"/>
    </row>
    <row r="153" spans="3:32" x14ac:dyDescent="0.25">
      <c r="C153" s="10"/>
      <c r="D153" s="24"/>
      <c r="E153" s="5"/>
      <c r="F153" s="5"/>
      <c r="G153" s="24"/>
      <c r="H153" s="28"/>
      <c r="I153" s="28"/>
      <c r="J153" s="28"/>
      <c r="K153" s="28"/>
      <c r="L153" s="16"/>
      <c r="M153" s="10"/>
      <c r="N153" s="28"/>
      <c r="O153" s="28"/>
      <c r="P153" s="28"/>
      <c r="AF153" s="5"/>
    </row>
    <row r="154" spans="3:32" x14ac:dyDescent="0.25">
      <c r="C154" s="10"/>
      <c r="D154" s="24"/>
      <c r="E154" s="5"/>
      <c r="F154" s="5"/>
      <c r="G154" s="24"/>
      <c r="H154" s="28"/>
      <c r="I154" s="28"/>
      <c r="J154" s="28"/>
      <c r="K154" s="28"/>
      <c r="L154" s="16"/>
      <c r="M154" s="10"/>
      <c r="N154" s="28"/>
      <c r="O154" s="28"/>
      <c r="P154" s="28"/>
      <c r="AF154" s="5"/>
    </row>
    <row r="155" spans="3:32" x14ac:dyDescent="0.25">
      <c r="C155" s="10"/>
      <c r="D155" s="24"/>
      <c r="E155" s="5"/>
      <c r="F155" s="5"/>
      <c r="G155" s="24"/>
      <c r="H155" s="28"/>
      <c r="I155" s="28"/>
      <c r="J155" s="28"/>
      <c r="K155" s="28"/>
      <c r="L155" s="16"/>
      <c r="M155" s="10"/>
      <c r="N155" s="28"/>
      <c r="O155" s="28"/>
      <c r="P155" s="28"/>
      <c r="AF155" s="5"/>
    </row>
    <row r="156" spans="3:32" x14ac:dyDescent="0.25">
      <c r="C156" s="10"/>
      <c r="D156" s="24"/>
      <c r="E156" s="5"/>
      <c r="F156" s="5"/>
      <c r="G156" s="24"/>
      <c r="H156" s="28"/>
      <c r="I156" s="28"/>
      <c r="J156" s="28"/>
      <c r="K156" s="28"/>
      <c r="L156" s="16"/>
      <c r="M156" s="10"/>
      <c r="N156" s="28"/>
      <c r="O156" s="28"/>
      <c r="P156" s="28"/>
      <c r="AF156" s="5"/>
    </row>
    <row r="157" spans="3:32" x14ac:dyDescent="0.25">
      <c r="C157" s="10"/>
      <c r="D157" s="24"/>
      <c r="E157" s="5"/>
      <c r="F157" s="5"/>
      <c r="G157" s="24"/>
      <c r="H157" s="28"/>
      <c r="I157" s="28"/>
      <c r="J157" s="28"/>
      <c r="K157" s="28"/>
      <c r="L157" s="16"/>
      <c r="M157" s="10"/>
      <c r="N157" s="28"/>
      <c r="O157" s="28"/>
      <c r="P157" s="28"/>
      <c r="AF157" s="5"/>
    </row>
    <row r="158" spans="3:32" x14ac:dyDescent="0.25">
      <c r="C158" s="10"/>
      <c r="D158" s="24"/>
      <c r="E158" s="5"/>
      <c r="F158" s="5"/>
      <c r="G158" s="24"/>
      <c r="H158" s="28"/>
      <c r="I158" s="28"/>
      <c r="J158" s="28"/>
      <c r="K158" s="28"/>
      <c r="L158" s="16"/>
      <c r="M158" s="10"/>
      <c r="N158" s="28"/>
      <c r="O158" s="28"/>
      <c r="P158" s="28"/>
      <c r="AF158" s="5"/>
    </row>
    <row r="159" spans="3:32" x14ac:dyDescent="0.25">
      <c r="C159" s="10"/>
      <c r="D159" s="24"/>
      <c r="E159" s="5"/>
      <c r="F159" s="5"/>
      <c r="G159" s="24"/>
      <c r="H159" s="28"/>
      <c r="I159" s="28"/>
      <c r="J159" s="28"/>
      <c r="K159" s="28"/>
      <c r="L159" s="16"/>
      <c r="M159" s="10"/>
      <c r="N159" s="28"/>
      <c r="O159" s="28"/>
      <c r="P159" s="28"/>
      <c r="AF159" s="5"/>
    </row>
    <row r="160" spans="3:32" x14ac:dyDescent="0.25">
      <c r="C160" s="10"/>
      <c r="D160" s="24"/>
      <c r="E160" s="5"/>
      <c r="F160" s="5"/>
      <c r="G160" s="24"/>
      <c r="H160" s="28"/>
      <c r="I160" s="28"/>
      <c r="J160" s="28"/>
      <c r="K160" s="28"/>
      <c r="L160" s="16"/>
      <c r="M160" s="10"/>
      <c r="N160" s="28"/>
      <c r="O160" s="28"/>
      <c r="P160" s="28"/>
      <c r="AF160" s="5"/>
    </row>
    <row r="161" spans="3:32" x14ac:dyDescent="0.25">
      <c r="C161" s="10"/>
      <c r="D161" s="24"/>
      <c r="E161" s="5"/>
      <c r="F161" s="5"/>
      <c r="G161" s="24"/>
      <c r="H161" s="28"/>
      <c r="I161" s="28"/>
      <c r="J161" s="28"/>
      <c r="K161" s="28"/>
      <c r="L161" s="16"/>
      <c r="M161" s="10"/>
      <c r="N161" s="28"/>
      <c r="O161" s="28"/>
      <c r="P161" s="28"/>
      <c r="AF161" s="5"/>
    </row>
    <row r="162" spans="3:32" x14ac:dyDescent="0.25">
      <c r="C162" s="10"/>
      <c r="D162" s="24"/>
      <c r="E162" s="5"/>
      <c r="F162" s="5"/>
      <c r="G162" s="24"/>
      <c r="H162" s="28"/>
      <c r="I162" s="28"/>
      <c r="J162" s="28"/>
      <c r="K162" s="28"/>
      <c r="L162" s="16"/>
      <c r="M162" s="10"/>
      <c r="N162" s="28"/>
      <c r="O162" s="28"/>
      <c r="P162" s="28"/>
      <c r="AF162" s="5"/>
    </row>
    <row r="163" spans="3:32" x14ac:dyDescent="0.25">
      <c r="C163" s="10"/>
      <c r="D163" s="24"/>
      <c r="E163" s="5"/>
      <c r="F163" s="5"/>
      <c r="G163" s="24"/>
      <c r="H163" s="28"/>
      <c r="I163" s="28"/>
      <c r="J163" s="28"/>
      <c r="K163" s="28"/>
      <c r="L163" s="16"/>
      <c r="M163" s="10"/>
      <c r="N163" s="28"/>
      <c r="O163" s="28"/>
      <c r="P163" s="28"/>
      <c r="AF163" s="5"/>
    </row>
    <row r="164" spans="3:32" x14ac:dyDescent="0.25">
      <c r="C164" s="10"/>
      <c r="D164" s="24"/>
      <c r="E164" s="5"/>
      <c r="F164" s="5"/>
      <c r="G164" s="24"/>
      <c r="H164" s="28"/>
      <c r="I164" s="28"/>
      <c r="J164" s="28"/>
      <c r="K164" s="28"/>
      <c r="L164" s="16"/>
      <c r="M164" s="10"/>
      <c r="N164" s="28"/>
      <c r="O164" s="28"/>
      <c r="P164" s="28"/>
      <c r="AF164" s="5"/>
    </row>
    <row r="165" spans="3:32" x14ac:dyDescent="0.25">
      <c r="C165" s="10"/>
      <c r="D165" s="24"/>
      <c r="E165" s="5"/>
      <c r="F165" s="5"/>
      <c r="G165" s="24"/>
      <c r="H165" s="28"/>
      <c r="I165" s="28"/>
      <c r="J165" s="28"/>
      <c r="K165" s="28"/>
      <c r="L165" s="16"/>
      <c r="M165" s="10"/>
      <c r="N165" s="28"/>
      <c r="O165" s="28"/>
      <c r="P165" s="28"/>
      <c r="AF165" s="5"/>
    </row>
    <row r="166" spans="3:32" x14ac:dyDescent="0.25">
      <c r="C166" s="10"/>
      <c r="D166" s="24"/>
      <c r="E166" s="5"/>
      <c r="F166" s="5"/>
      <c r="G166" s="24"/>
      <c r="H166" s="28"/>
      <c r="I166" s="28"/>
      <c r="J166" s="28"/>
      <c r="K166" s="28"/>
      <c r="L166" s="16"/>
      <c r="M166" s="10"/>
      <c r="N166" s="28"/>
      <c r="O166" s="28"/>
      <c r="P166" s="28"/>
      <c r="AF166" s="5"/>
    </row>
    <row r="167" spans="3:32" x14ac:dyDescent="0.25">
      <c r="C167" s="10"/>
      <c r="D167" s="24"/>
      <c r="E167" s="5"/>
      <c r="F167" s="5"/>
      <c r="G167" s="24"/>
      <c r="H167" s="28"/>
      <c r="I167" s="28"/>
      <c r="J167" s="28"/>
      <c r="K167" s="28"/>
      <c r="L167" s="16"/>
      <c r="M167" s="10"/>
      <c r="N167" s="28"/>
      <c r="O167" s="28"/>
      <c r="P167" s="28"/>
      <c r="AF167" s="5"/>
    </row>
    <row r="168" spans="3:32" x14ac:dyDescent="0.25">
      <c r="C168" s="10"/>
      <c r="D168" s="24"/>
      <c r="E168" s="5"/>
      <c r="F168" s="5"/>
      <c r="G168" s="24"/>
      <c r="H168" s="28"/>
      <c r="I168" s="28"/>
      <c r="J168" s="28"/>
      <c r="K168" s="28"/>
      <c r="L168" s="16"/>
      <c r="M168" s="10"/>
      <c r="N168" s="28"/>
      <c r="O168" s="28"/>
      <c r="P168" s="28"/>
      <c r="AF168" s="5"/>
    </row>
    <row r="169" spans="3:32" x14ac:dyDescent="0.25">
      <c r="C169" s="10"/>
      <c r="D169" s="24"/>
      <c r="E169" s="5"/>
      <c r="F169" s="5"/>
      <c r="G169" s="24"/>
      <c r="H169" s="28"/>
      <c r="I169" s="28"/>
      <c r="J169" s="28"/>
      <c r="K169" s="28"/>
      <c r="L169" s="16"/>
      <c r="M169" s="10"/>
      <c r="N169" s="28"/>
      <c r="O169" s="28"/>
      <c r="P169" s="28"/>
      <c r="AF169" s="5"/>
    </row>
    <row r="170" spans="3:32" x14ac:dyDescent="0.25">
      <c r="C170" s="10"/>
      <c r="D170" s="24"/>
      <c r="E170" s="5"/>
      <c r="F170" s="5"/>
      <c r="G170" s="24"/>
      <c r="H170" s="28"/>
      <c r="I170" s="28"/>
      <c r="J170" s="28"/>
      <c r="K170" s="28"/>
      <c r="L170" s="16"/>
      <c r="M170" s="10"/>
      <c r="N170" s="28"/>
      <c r="O170" s="28"/>
      <c r="P170" s="28"/>
      <c r="AF170" s="5"/>
    </row>
    <row r="171" spans="3:32" x14ac:dyDescent="0.25">
      <c r="C171" s="10"/>
      <c r="D171" s="24"/>
      <c r="E171" s="5"/>
      <c r="F171" s="5"/>
      <c r="G171" s="24"/>
      <c r="H171" s="28"/>
      <c r="I171" s="28"/>
      <c r="J171" s="28"/>
      <c r="K171" s="28"/>
      <c r="L171" s="16"/>
      <c r="M171" s="10"/>
      <c r="N171" s="28"/>
      <c r="O171" s="28"/>
      <c r="P171" s="28"/>
      <c r="AF171" s="5"/>
    </row>
    <row r="172" spans="3:32" x14ac:dyDescent="0.25">
      <c r="C172" s="10"/>
      <c r="D172" s="24"/>
      <c r="E172" s="5"/>
      <c r="F172" s="5"/>
      <c r="G172" s="24"/>
      <c r="H172" s="28"/>
      <c r="I172" s="28"/>
      <c r="J172" s="28"/>
      <c r="K172" s="28"/>
      <c r="L172" s="16"/>
      <c r="M172" s="10"/>
      <c r="N172" s="28"/>
      <c r="O172" s="28"/>
      <c r="P172" s="28"/>
      <c r="AF172" s="5"/>
    </row>
    <row r="173" spans="3:32" x14ac:dyDescent="0.25">
      <c r="C173" s="10"/>
      <c r="D173" s="24"/>
      <c r="E173" s="5"/>
      <c r="F173" s="5"/>
      <c r="G173" s="24"/>
      <c r="H173" s="28"/>
      <c r="I173" s="28"/>
      <c r="J173" s="28"/>
      <c r="K173" s="28"/>
      <c r="L173" s="16"/>
      <c r="M173" s="10"/>
      <c r="N173" s="28"/>
      <c r="O173" s="28"/>
      <c r="P173" s="28"/>
      <c r="AF173" s="5"/>
    </row>
    <row r="174" spans="3:32" x14ac:dyDescent="0.25">
      <c r="C174" s="10"/>
      <c r="D174" s="24"/>
      <c r="E174" s="5"/>
      <c r="F174" s="5"/>
      <c r="G174" s="24"/>
      <c r="H174" s="28"/>
      <c r="I174" s="28"/>
      <c r="J174" s="28"/>
      <c r="K174" s="28"/>
      <c r="L174" s="16"/>
      <c r="M174" s="10"/>
      <c r="N174" s="28"/>
      <c r="O174" s="28"/>
      <c r="P174" s="28"/>
      <c r="AF174" s="5"/>
    </row>
    <row r="175" spans="3:32" x14ac:dyDescent="0.25">
      <c r="C175" s="10"/>
      <c r="D175" s="24"/>
      <c r="E175" s="5"/>
      <c r="F175" s="5"/>
      <c r="G175" s="24"/>
      <c r="H175" s="28"/>
      <c r="I175" s="28"/>
      <c r="J175" s="28"/>
      <c r="K175" s="28"/>
      <c r="L175" s="16"/>
      <c r="M175" s="10"/>
      <c r="N175" s="28"/>
      <c r="O175" s="28"/>
      <c r="P175" s="28"/>
      <c r="AF175" s="5"/>
    </row>
    <row r="176" spans="3:32" x14ac:dyDescent="0.25">
      <c r="C176" s="10"/>
      <c r="D176" s="24"/>
      <c r="E176" s="5"/>
      <c r="F176" s="5"/>
      <c r="G176" s="24"/>
      <c r="H176" s="28"/>
      <c r="I176" s="28"/>
      <c r="J176" s="28"/>
      <c r="K176" s="28"/>
      <c r="L176" s="16"/>
      <c r="M176" s="10"/>
      <c r="N176" s="28"/>
      <c r="O176" s="28"/>
      <c r="P176" s="28"/>
      <c r="AF176" s="5"/>
    </row>
    <row r="177" spans="3:36" x14ac:dyDescent="0.25">
      <c r="C177" s="10"/>
      <c r="D177" s="24"/>
      <c r="E177" s="5"/>
      <c r="F177" s="5"/>
      <c r="G177" s="24"/>
      <c r="H177" s="28"/>
      <c r="I177" s="28"/>
      <c r="J177" s="28"/>
      <c r="K177" s="28"/>
      <c r="L177" s="16"/>
      <c r="M177" s="10"/>
      <c r="N177" s="28"/>
      <c r="O177" s="28"/>
      <c r="P177" s="28"/>
      <c r="AF177" s="5"/>
    </row>
    <row r="178" spans="3:36" x14ac:dyDescent="0.25">
      <c r="C178" s="10"/>
      <c r="D178" s="24"/>
      <c r="E178" s="5"/>
      <c r="F178" s="5"/>
      <c r="G178" s="24"/>
      <c r="H178" s="28"/>
      <c r="I178" s="28"/>
      <c r="J178" s="28"/>
      <c r="K178" s="28"/>
      <c r="L178" s="16"/>
      <c r="M178" s="10"/>
      <c r="N178" s="28"/>
      <c r="O178" s="28"/>
      <c r="P178" s="28"/>
      <c r="AF178" s="5"/>
    </row>
    <row r="179" spans="3:36" x14ac:dyDescent="0.25">
      <c r="C179" s="10"/>
      <c r="D179" s="24"/>
      <c r="E179" s="5"/>
      <c r="F179" s="5"/>
      <c r="G179" s="24"/>
      <c r="H179" s="28"/>
      <c r="I179" s="28"/>
      <c r="J179" s="28"/>
      <c r="K179" s="28"/>
      <c r="L179" s="16"/>
      <c r="M179" s="10"/>
      <c r="N179" s="28"/>
      <c r="O179" s="28"/>
      <c r="P179" s="28"/>
      <c r="AF179" s="5"/>
    </row>
    <row r="180" spans="3:36" x14ac:dyDescent="0.25">
      <c r="C180" s="10"/>
      <c r="D180" s="24"/>
      <c r="E180" s="5"/>
      <c r="F180" s="5"/>
      <c r="G180" s="24"/>
      <c r="H180" s="28"/>
      <c r="I180" s="28"/>
      <c r="J180" s="28"/>
      <c r="K180" s="28"/>
      <c r="L180" s="16"/>
      <c r="M180" s="10"/>
      <c r="N180" s="28"/>
      <c r="O180" s="28"/>
      <c r="P180" s="28"/>
      <c r="AF180" s="5"/>
    </row>
    <row r="181" spans="3:36" x14ac:dyDescent="0.25">
      <c r="C181" s="10"/>
      <c r="D181" s="24"/>
      <c r="E181" s="5"/>
      <c r="F181" s="5"/>
      <c r="G181" s="24"/>
      <c r="H181" s="28"/>
      <c r="I181" s="28"/>
      <c r="J181" s="28"/>
      <c r="K181" s="28"/>
      <c r="L181" s="16"/>
      <c r="M181" s="10"/>
      <c r="N181" s="28"/>
      <c r="O181" s="28"/>
      <c r="P181" s="28"/>
      <c r="AF181" s="5"/>
    </row>
    <row r="182" spans="3:36" x14ac:dyDescent="0.25">
      <c r="C182" s="10"/>
      <c r="D182" s="24"/>
      <c r="E182" s="5"/>
      <c r="F182" s="5"/>
      <c r="G182" s="24"/>
      <c r="H182" s="28"/>
      <c r="I182" s="28"/>
      <c r="J182" s="28"/>
      <c r="K182" s="28"/>
      <c r="L182" s="16"/>
      <c r="M182" s="10"/>
      <c r="N182" s="28"/>
      <c r="O182" s="28"/>
      <c r="P182" s="28"/>
      <c r="AF182" s="5"/>
    </row>
    <row r="183" spans="3:36" x14ac:dyDescent="0.25">
      <c r="C183" s="10"/>
      <c r="D183" s="24"/>
      <c r="E183" s="5"/>
      <c r="F183" s="5"/>
      <c r="G183" s="24"/>
      <c r="H183" s="28"/>
      <c r="I183" s="28"/>
      <c r="J183" s="28"/>
      <c r="K183" s="28"/>
      <c r="L183" s="16"/>
      <c r="M183" s="10"/>
      <c r="N183" s="28"/>
      <c r="O183" s="28"/>
      <c r="P183" s="28"/>
      <c r="AF183" s="5"/>
    </row>
    <row r="184" spans="3:36" x14ac:dyDescent="0.25">
      <c r="C184" s="10"/>
      <c r="D184" s="24"/>
      <c r="E184" s="5"/>
      <c r="F184" s="5"/>
      <c r="G184" s="24"/>
      <c r="H184" s="28"/>
      <c r="I184" s="28"/>
      <c r="J184" s="28"/>
      <c r="K184" s="28"/>
      <c r="L184" s="16"/>
      <c r="M184" s="10"/>
      <c r="N184" s="28"/>
      <c r="O184" s="28"/>
      <c r="P184" s="28"/>
      <c r="AF184" s="5"/>
    </row>
    <row r="185" spans="3:36" x14ac:dyDescent="0.25">
      <c r="C185" s="10"/>
      <c r="D185" s="24"/>
      <c r="E185" s="5"/>
      <c r="F185" s="5"/>
      <c r="G185" s="24"/>
      <c r="H185" s="28"/>
      <c r="I185" s="28"/>
      <c r="J185" s="28"/>
      <c r="K185" s="28"/>
      <c r="L185" s="16"/>
      <c r="M185" s="10"/>
      <c r="N185" s="28"/>
      <c r="O185" s="28"/>
      <c r="P185" s="28"/>
      <c r="AF185" s="5"/>
    </row>
    <row r="186" spans="3:36" x14ac:dyDescent="0.25">
      <c r="C186" s="10"/>
      <c r="D186" s="24"/>
      <c r="E186" s="5"/>
      <c r="F186" s="5"/>
      <c r="G186" s="24"/>
      <c r="H186" s="28"/>
      <c r="I186" s="28"/>
      <c r="J186" s="28"/>
      <c r="K186" s="28"/>
      <c r="L186" s="16"/>
      <c r="M186" s="10"/>
      <c r="N186" s="28"/>
      <c r="O186" s="28"/>
      <c r="P186" s="28"/>
      <c r="AF186" s="5"/>
    </row>
    <row r="187" spans="3:36" x14ac:dyDescent="0.25">
      <c r="C187" s="10"/>
      <c r="D187" s="24"/>
      <c r="E187" s="5"/>
      <c r="F187" s="5"/>
      <c r="G187" s="24"/>
      <c r="H187" s="28"/>
      <c r="I187" s="28"/>
      <c r="J187" s="28"/>
      <c r="K187" s="28"/>
      <c r="L187" s="16"/>
      <c r="M187" s="10"/>
      <c r="N187" s="28"/>
      <c r="O187" s="28"/>
      <c r="P187" s="28"/>
      <c r="AF187" s="5"/>
    </row>
    <row r="188" spans="3:36" x14ac:dyDescent="0.25">
      <c r="C188" s="10"/>
      <c r="D188" s="24"/>
      <c r="E188" s="5"/>
      <c r="F188" s="5"/>
      <c r="G188" s="24"/>
      <c r="H188" s="28"/>
      <c r="I188" s="28"/>
      <c r="J188" s="28"/>
      <c r="K188" s="28"/>
      <c r="L188" s="16"/>
      <c r="M188" s="10"/>
      <c r="N188" s="28"/>
      <c r="O188" s="28"/>
      <c r="P188" s="28"/>
      <c r="AF188" s="5"/>
    </row>
    <row r="189" spans="3:36" x14ac:dyDescent="0.25">
      <c r="C189" s="10"/>
      <c r="D189" s="24"/>
      <c r="E189" s="5"/>
      <c r="F189" s="5"/>
      <c r="G189" s="24"/>
      <c r="H189" s="28"/>
      <c r="I189" s="28"/>
      <c r="J189" s="28"/>
      <c r="K189" s="28"/>
      <c r="L189" s="16"/>
      <c r="M189" s="10"/>
      <c r="N189" s="28"/>
      <c r="O189" s="28"/>
      <c r="P189" s="28"/>
      <c r="AF189" s="5"/>
    </row>
    <row r="190" spans="3:36" x14ac:dyDescent="0.25">
      <c r="C190" s="10"/>
      <c r="D190" s="24"/>
      <c r="E190" s="5"/>
      <c r="F190" s="5"/>
      <c r="G190" s="24"/>
      <c r="H190" s="28"/>
      <c r="I190" s="28"/>
      <c r="J190" s="28"/>
      <c r="K190" s="28"/>
      <c r="L190" s="16"/>
      <c r="M190" s="10"/>
      <c r="N190" s="28"/>
      <c r="O190" s="28"/>
      <c r="P190" s="28"/>
      <c r="AF190" s="5"/>
    </row>
    <row r="191" spans="3:36" x14ac:dyDescent="0.25">
      <c r="C191" s="10"/>
      <c r="D191" s="24"/>
      <c r="E191" s="5"/>
      <c r="F191" s="5"/>
      <c r="G191" s="24"/>
      <c r="H191" s="28"/>
      <c r="I191" s="28"/>
      <c r="J191" s="28"/>
      <c r="K191" s="28"/>
      <c r="L191" s="16"/>
      <c r="M191" s="10"/>
      <c r="N191" s="28"/>
      <c r="O191" s="28"/>
      <c r="P191" s="28"/>
      <c r="Q191" s="5"/>
      <c r="R191" s="5"/>
      <c r="S191" s="5"/>
      <c r="T191" s="5"/>
      <c r="AF191" s="5"/>
      <c r="AJ191" s="5"/>
    </row>
    <row r="192" spans="3:36" x14ac:dyDescent="0.25">
      <c r="C192" s="10"/>
      <c r="D192" s="24"/>
      <c r="E192" s="5"/>
      <c r="F192" s="5"/>
      <c r="G192" s="24"/>
      <c r="H192" s="28"/>
      <c r="I192" s="28"/>
      <c r="J192" s="28"/>
      <c r="K192" s="28"/>
      <c r="L192" s="16"/>
      <c r="M192" s="10"/>
      <c r="N192" s="28"/>
      <c r="O192" s="28"/>
      <c r="P192" s="28"/>
      <c r="AF192" s="5"/>
    </row>
    <row r="193" spans="3:36" x14ac:dyDescent="0.25">
      <c r="C193" s="10"/>
      <c r="D193" s="24"/>
      <c r="E193" s="5"/>
      <c r="F193" s="5"/>
      <c r="G193" s="24"/>
      <c r="H193" s="28"/>
      <c r="I193" s="28"/>
      <c r="J193" s="28"/>
      <c r="K193" s="28"/>
      <c r="L193" s="16"/>
      <c r="M193" s="10"/>
      <c r="N193" s="28"/>
      <c r="O193" s="28"/>
      <c r="P193" s="28"/>
      <c r="AF193" s="5"/>
    </row>
    <row r="194" spans="3:36" x14ac:dyDescent="0.25">
      <c r="C194" s="10"/>
      <c r="D194" s="24"/>
      <c r="E194" s="5"/>
      <c r="F194" s="5"/>
      <c r="G194" s="24"/>
      <c r="H194" s="28"/>
      <c r="I194" s="28"/>
      <c r="J194" s="28"/>
      <c r="K194" s="28"/>
      <c r="L194" s="16"/>
      <c r="M194" s="10"/>
      <c r="N194" s="28"/>
      <c r="O194" s="28"/>
      <c r="P194" s="28"/>
      <c r="AF194" s="5"/>
    </row>
    <row r="195" spans="3:36" x14ac:dyDescent="0.25">
      <c r="C195" s="10"/>
      <c r="D195" s="24"/>
      <c r="E195" s="5"/>
      <c r="F195" s="5"/>
      <c r="G195" s="24"/>
      <c r="H195" s="28"/>
      <c r="I195" s="28"/>
      <c r="J195" s="28"/>
      <c r="K195" s="28"/>
      <c r="L195" s="16"/>
      <c r="M195" s="10"/>
      <c r="N195" s="28"/>
      <c r="O195" s="28"/>
      <c r="P195" s="28"/>
      <c r="AF195" s="5"/>
    </row>
    <row r="196" spans="3:36" x14ac:dyDescent="0.25">
      <c r="C196" s="10"/>
      <c r="D196" s="24"/>
      <c r="E196" s="5"/>
      <c r="F196" s="5"/>
      <c r="G196" s="24"/>
      <c r="H196" s="28"/>
      <c r="I196" s="28"/>
      <c r="J196" s="28"/>
      <c r="K196" s="28"/>
      <c r="L196" s="16"/>
      <c r="M196" s="10"/>
      <c r="N196" s="28"/>
      <c r="O196" s="28"/>
      <c r="P196" s="28"/>
      <c r="AF196" s="5"/>
    </row>
    <row r="197" spans="3:36" x14ac:dyDescent="0.25">
      <c r="C197" s="10"/>
      <c r="D197" s="24"/>
      <c r="E197" s="5"/>
      <c r="F197" s="5"/>
      <c r="G197" s="24"/>
      <c r="H197" s="28"/>
      <c r="I197" s="28"/>
      <c r="J197" s="28"/>
      <c r="K197" s="28"/>
      <c r="L197" s="16"/>
      <c r="M197" s="10"/>
      <c r="N197" s="28"/>
      <c r="O197" s="28"/>
      <c r="P197" s="28"/>
      <c r="AF197" s="5"/>
    </row>
    <row r="198" spans="3:36" x14ac:dyDescent="0.25">
      <c r="C198" s="10"/>
      <c r="D198" s="24"/>
      <c r="E198" s="5"/>
      <c r="F198" s="5"/>
      <c r="G198" s="24"/>
      <c r="H198" s="28"/>
      <c r="I198" s="28"/>
      <c r="J198" s="28"/>
      <c r="K198" s="28"/>
      <c r="L198" s="16"/>
      <c r="M198" s="10"/>
      <c r="N198" s="28"/>
      <c r="O198" s="28"/>
      <c r="P198" s="28"/>
      <c r="AF198" s="5"/>
    </row>
    <row r="199" spans="3:36" x14ac:dyDescent="0.25">
      <c r="C199" s="10"/>
      <c r="D199" s="24"/>
      <c r="E199" s="5"/>
      <c r="F199" s="5"/>
      <c r="G199" s="24"/>
      <c r="H199" s="28"/>
      <c r="I199" s="28"/>
      <c r="J199" s="28"/>
      <c r="K199" s="28"/>
      <c r="L199" s="16"/>
      <c r="M199" s="10"/>
      <c r="N199" s="28"/>
      <c r="O199" s="28"/>
      <c r="P199" s="28"/>
      <c r="AF199" s="5"/>
    </row>
    <row r="200" spans="3:36" x14ac:dyDescent="0.25">
      <c r="C200" s="10"/>
      <c r="D200" s="24"/>
      <c r="E200" s="5"/>
      <c r="F200" s="5"/>
      <c r="G200" s="24"/>
      <c r="H200" s="28"/>
      <c r="I200" s="28"/>
      <c r="J200" s="28"/>
      <c r="K200" s="28"/>
      <c r="L200" s="16"/>
      <c r="M200" s="10"/>
      <c r="N200" s="28"/>
      <c r="O200" s="28"/>
      <c r="P200" s="28"/>
      <c r="AF200" s="5"/>
    </row>
    <row r="201" spans="3:36" x14ac:dyDescent="0.25">
      <c r="C201" s="10"/>
      <c r="D201" s="24"/>
      <c r="E201" s="5"/>
      <c r="F201" s="5"/>
      <c r="G201" s="24"/>
      <c r="H201" s="28"/>
      <c r="I201" s="28"/>
      <c r="J201" s="28"/>
      <c r="K201" s="28"/>
      <c r="L201" s="16"/>
      <c r="M201" s="10"/>
      <c r="N201" s="28"/>
      <c r="O201" s="28"/>
      <c r="P201" s="28"/>
      <c r="Q201" s="5"/>
      <c r="R201" s="5"/>
      <c r="S201" s="5"/>
      <c r="T201" s="5"/>
      <c r="AF201" s="5"/>
      <c r="AJ201" s="5"/>
    </row>
    <row r="202" spans="3:36" x14ac:dyDescent="0.25">
      <c r="C202" s="10"/>
      <c r="D202" s="24"/>
      <c r="E202" s="5"/>
      <c r="F202" s="5"/>
      <c r="G202" s="24"/>
      <c r="H202" s="28"/>
      <c r="I202" s="28"/>
      <c r="J202" s="28"/>
      <c r="K202" s="28"/>
      <c r="L202" s="16"/>
      <c r="M202" s="10"/>
      <c r="N202" s="28"/>
      <c r="O202" s="28"/>
      <c r="P202" s="28"/>
      <c r="AF202" s="5"/>
    </row>
    <row r="203" spans="3:36" x14ac:dyDescent="0.25">
      <c r="C203" s="10"/>
      <c r="D203" s="24"/>
      <c r="E203" s="5"/>
      <c r="F203" s="5"/>
      <c r="G203" s="24"/>
      <c r="H203" s="28"/>
      <c r="I203" s="28"/>
      <c r="J203" s="28"/>
      <c r="K203" s="28"/>
      <c r="L203" s="16"/>
      <c r="M203" s="10"/>
      <c r="N203" s="28"/>
      <c r="O203" s="28"/>
      <c r="P203" s="28"/>
      <c r="AF203" s="5"/>
    </row>
    <row r="204" spans="3:36" x14ac:dyDescent="0.25">
      <c r="C204" s="10"/>
      <c r="D204" s="24"/>
      <c r="E204" s="5"/>
      <c r="F204" s="5"/>
      <c r="G204" s="24"/>
      <c r="H204" s="28"/>
      <c r="I204" s="28"/>
      <c r="J204" s="28"/>
      <c r="K204" s="28"/>
      <c r="L204" s="16"/>
      <c r="M204" s="10"/>
      <c r="N204" s="28"/>
      <c r="O204" s="28"/>
      <c r="P204" s="28"/>
      <c r="AF204" s="5"/>
    </row>
    <row r="205" spans="3:36" x14ac:dyDescent="0.25">
      <c r="C205" s="10"/>
      <c r="D205" s="24"/>
      <c r="E205" s="5"/>
      <c r="F205" s="5"/>
      <c r="G205" s="24"/>
      <c r="H205" s="28"/>
      <c r="I205" s="28"/>
      <c r="J205" s="28"/>
      <c r="K205" s="28"/>
      <c r="L205" s="16"/>
      <c r="M205" s="10"/>
      <c r="N205" s="28"/>
      <c r="O205" s="28"/>
      <c r="P205" s="28"/>
      <c r="AF205" s="5"/>
    </row>
    <row r="206" spans="3:36" x14ac:dyDescent="0.25">
      <c r="C206" s="10"/>
      <c r="D206" s="24"/>
      <c r="E206" s="5"/>
      <c r="F206" s="5"/>
      <c r="G206" s="24"/>
      <c r="H206" s="28"/>
      <c r="I206" s="28"/>
      <c r="J206" s="28"/>
      <c r="K206" s="28"/>
      <c r="L206" s="16"/>
      <c r="M206" s="10"/>
      <c r="N206" s="28"/>
      <c r="O206" s="28"/>
      <c r="P206" s="28"/>
      <c r="AF206" s="5"/>
    </row>
    <row r="207" spans="3:36" x14ac:dyDescent="0.25">
      <c r="C207" s="10"/>
      <c r="D207" s="24"/>
      <c r="E207" s="5"/>
      <c r="F207" s="5"/>
      <c r="G207" s="24"/>
      <c r="H207" s="28"/>
      <c r="I207" s="28"/>
      <c r="J207" s="28"/>
      <c r="K207" s="28"/>
      <c r="L207" s="16"/>
      <c r="M207" s="10"/>
      <c r="N207" s="28"/>
      <c r="O207" s="28"/>
      <c r="P207" s="28"/>
      <c r="AF207" s="5"/>
    </row>
    <row r="208" spans="3:36" x14ac:dyDescent="0.25">
      <c r="C208" s="10"/>
      <c r="D208" s="24"/>
      <c r="E208" s="5"/>
      <c r="F208" s="5"/>
      <c r="G208" s="24"/>
      <c r="H208" s="28"/>
      <c r="I208" s="28"/>
      <c r="J208" s="28"/>
      <c r="K208" s="28"/>
      <c r="L208" s="16"/>
      <c r="M208" s="10"/>
      <c r="N208" s="28"/>
      <c r="O208" s="28"/>
      <c r="P208" s="28"/>
      <c r="AF208" s="5"/>
    </row>
    <row r="209" spans="3:32" x14ac:dyDescent="0.25">
      <c r="C209" s="10"/>
      <c r="D209" s="24"/>
      <c r="E209" s="5"/>
      <c r="F209" s="5"/>
      <c r="G209" s="24"/>
      <c r="H209" s="28"/>
      <c r="I209" s="28"/>
      <c r="J209" s="28"/>
      <c r="K209" s="28"/>
      <c r="L209" s="16"/>
      <c r="M209" s="10"/>
      <c r="N209" s="28"/>
      <c r="O209" s="28"/>
      <c r="P209" s="28"/>
      <c r="AF209" s="5"/>
    </row>
    <row r="210" spans="3:32" x14ac:dyDescent="0.25">
      <c r="C210" s="10"/>
      <c r="D210" s="24"/>
      <c r="E210" s="5"/>
      <c r="F210" s="5"/>
      <c r="G210" s="24"/>
      <c r="H210" s="28"/>
      <c r="I210" s="28"/>
      <c r="J210" s="28"/>
      <c r="K210" s="28"/>
      <c r="L210" s="16"/>
      <c r="M210" s="10"/>
      <c r="N210" s="28"/>
      <c r="O210" s="28"/>
      <c r="P210" s="28"/>
      <c r="AF210" s="5"/>
    </row>
    <row r="211" spans="3:32" x14ac:dyDescent="0.25">
      <c r="C211" s="10"/>
      <c r="D211" s="24"/>
      <c r="E211" s="5"/>
      <c r="F211" s="5"/>
      <c r="G211" s="24"/>
      <c r="H211" s="28"/>
      <c r="I211" s="28"/>
      <c r="J211" s="28"/>
      <c r="K211" s="28"/>
      <c r="L211" s="16"/>
      <c r="M211" s="10"/>
      <c r="N211" s="28"/>
      <c r="O211" s="28"/>
      <c r="P211" s="28"/>
      <c r="AF211" s="5"/>
    </row>
    <row r="212" spans="3:32" x14ac:dyDescent="0.25">
      <c r="C212" s="10"/>
      <c r="D212" s="24"/>
      <c r="E212" s="5"/>
      <c r="F212" s="5"/>
      <c r="G212" s="24"/>
      <c r="H212" s="28"/>
      <c r="I212" s="28"/>
      <c r="J212" s="28"/>
      <c r="K212" s="28"/>
      <c r="L212" s="16"/>
      <c r="M212" s="10"/>
      <c r="N212" s="28"/>
      <c r="O212" s="28"/>
      <c r="P212" s="28"/>
      <c r="AF212" s="5"/>
    </row>
    <row r="213" spans="3:32" x14ac:dyDescent="0.25">
      <c r="C213" s="10"/>
      <c r="D213" s="24"/>
      <c r="E213" s="5"/>
      <c r="F213" s="5"/>
      <c r="G213" s="24"/>
      <c r="H213" s="28"/>
      <c r="I213" s="28"/>
      <c r="J213" s="28"/>
      <c r="K213" s="28"/>
      <c r="L213" s="16"/>
      <c r="M213" s="10"/>
      <c r="N213" s="28"/>
      <c r="O213" s="28"/>
      <c r="P213" s="28"/>
      <c r="AF213" s="5"/>
    </row>
    <row r="214" spans="3:32" x14ac:dyDescent="0.25">
      <c r="C214" s="10"/>
      <c r="D214" s="24"/>
      <c r="E214" s="5"/>
      <c r="F214" s="5"/>
      <c r="G214" s="24"/>
      <c r="H214" s="28"/>
      <c r="I214" s="28"/>
      <c r="J214" s="28"/>
      <c r="K214" s="28"/>
      <c r="L214" s="16"/>
      <c r="M214" s="10"/>
      <c r="N214" s="28"/>
      <c r="O214" s="28"/>
      <c r="P214" s="28"/>
      <c r="AF214" s="5"/>
    </row>
    <row r="215" spans="3:32" x14ac:dyDescent="0.25">
      <c r="C215" s="10"/>
      <c r="D215" s="24"/>
      <c r="E215" s="5"/>
      <c r="F215" s="5"/>
      <c r="G215" s="24"/>
      <c r="H215" s="28"/>
      <c r="I215" s="28"/>
      <c r="J215" s="28"/>
      <c r="K215" s="28"/>
      <c r="L215" s="16"/>
      <c r="M215" s="10"/>
      <c r="N215" s="28"/>
      <c r="O215" s="28"/>
      <c r="P215" s="28"/>
      <c r="AF215" s="5"/>
    </row>
    <row r="216" spans="3:32" x14ac:dyDescent="0.25">
      <c r="C216" s="10"/>
      <c r="D216" s="24"/>
      <c r="E216" s="5"/>
      <c r="F216" s="5"/>
      <c r="G216" s="24"/>
      <c r="H216" s="28"/>
      <c r="I216" s="28"/>
      <c r="J216" s="28"/>
      <c r="K216" s="28"/>
      <c r="L216" s="16"/>
      <c r="M216" s="10"/>
      <c r="N216" s="28"/>
      <c r="O216" s="28"/>
      <c r="P216" s="28"/>
      <c r="AF216" s="5"/>
    </row>
    <row r="217" spans="3:32" x14ac:dyDescent="0.25">
      <c r="C217" s="10"/>
      <c r="D217" s="24"/>
      <c r="E217" s="5"/>
      <c r="F217" s="5"/>
      <c r="G217" s="24"/>
      <c r="H217" s="28"/>
      <c r="I217" s="28"/>
      <c r="J217" s="28"/>
      <c r="K217" s="28"/>
      <c r="L217" s="16"/>
      <c r="M217" s="10"/>
      <c r="N217" s="28"/>
      <c r="O217" s="28"/>
      <c r="P217" s="28"/>
      <c r="AF217" s="5"/>
    </row>
    <row r="218" spans="3:32" x14ac:dyDescent="0.25">
      <c r="C218" s="10"/>
      <c r="D218" s="24"/>
      <c r="E218" s="5"/>
      <c r="F218" s="5"/>
      <c r="G218" s="24"/>
      <c r="H218" s="28"/>
      <c r="I218" s="28"/>
      <c r="J218" s="28"/>
      <c r="K218" s="28"/>
      <c r="L218" s="16"/>
      <c r="M218" s="10"/>
      <c r="N218" s="28"/>
      <c r="O218" s="28"/>
      <c r="P218" s="28"/>
      <c r="AF218" s="5"/>
    </row>
    <row r="219" spans="3:32" x14ac:dyDescent="0.25">
      <c r="C219" s="10"/>
      <c r="D219" s="24"/>
      <c r="E219" s="5"/>
      <c r="F219" s="5"/>
      <c r="G219" s="24"/>
      <c r="H219" s="28"/>
      <c r="I219" s="28"/>
      <c r="J219" s="28"/>
      <c r="K219" s="28"/>
      <c r="L219" s="16"/>
      <c r="M219" s="10"/>
      <c r="N219" s="28"/>
      <c r="O219" s="28"/>
      <c r="P219" s="28"/>
      <c r="AF219" s="5"/>
    </row>
    <row r="220" spans="3:32" x14ac:dyDescent="0.25">
      <c r="C220" s="10"/>
      <c r="D220" s="24"/>
      <c r="E220" s="5"/>
      <c r="F220" s="5"/>
      <c r="G220" s="24"/>
      <c r="H220" s="28"/>
      <c r="I220" s="28"/>
      <c r="J220" s="28"/>
      <c r="K220" s="28"/>
      <c r="L220" s="16"/>
      <c r="M220" s="10"/>
      <c r="N220" s="28"/>
      <c r="O220" s="28"/>
      <c r="P220" s="28"/>
      <c r="AF220" s="5"/>
    </row>
    <row r="221" spans="3:32" x14ac:dyDescent="0.25">
      <c r="C221" s="10"/>
      <c r="D221" s="24"/>
      <c r="E221" s="5"/>
      <c r="F221" s="5"/>
      <c r="G221" s="24"/>
      <c r="H221" s="28"/>
      <c r="I221" s="28"/>
      <c r="J221" s="28"/>
      <c r="K221" s="28"/>
      <c r="L221" s="16"/>
      <c r="M221" s="10"/>
      <c r="N221" s="28"/>
      <c r="O221" s="28"/>
      <c r="P221" s="28"/>
      <c r="AF221" s="5"/>
    </row>
    <row r="222" spans="3:32" x14ac:dyDescent="0.25">
      <c r="C222" s="10"/>
      <c r="D222" s="24"/>
      <c r="E222" s="5"/>
      <c r="F222" s="5"/>
      <c r="G222" s="24"/>
      <c r="H222" s="28"/>
      <c r="I222" s="28"/>
      <c r="J222" s="28"/>
      <c r="K222" s="28"/>
      <c r="L222" s="16"/>
      <c r="M222" s="10"/>
      <c r="N222" s="28"/>
      <c r="O222" s="28"/>
      <c r="P222" s="28"/>
      <c r="AF222" s="5"/>
    </row>
    <row r="223" spans="3:32" x14ac:dyDescent="0.25">
      <c r="C223" s="10"/>
      <c r="D223" s="24"/>
      <c r="E223" s="5"/>
      <c r="F223" s="5"/>
      <c r="G223" s="24"/>
      <c r="H223" s="28"/>
      <c r="I223" s="28"/>
      <c r="J223" s="28"/>
      <c r="K223" s="28"/>
      <c r="L223" s="16"/>
      <c r="M223" s="10"/>
      <c r="N223" s="28"/>
      <c r="O223" s="28"/>
      <c r="P223" s="28"/>
      <c r="AF223" s="5"/>
    </row>
    <row r="224" spans="3:32" x14ac:dyDescent="0.25">
      <c r="C224" s="10"/>
      <c r="D224" s="24"/>
      <c r="E224" s="5"/>
      <c r="F224" s="5"/>
      <c r="G224" s="24"/>
      <c r="H224" s="28"/>
      <c r="I224" s="28"/>
      <c r="J224" s="28"/>
      <c r="K224" s="28"/>
      <c r="L224" s="16"/>
      <c r="M224" s="10"/>
      <c r="N224" s="28"/>
      <c r="O224" s="28"/>
      <c r="P224" s="28"/>
      <c r="AF224" s="5"/>
    </row>
    <row r="225" spans="3:32" x14ac:dyDescent="0.25">
      <c r="C225" s="10"/>
      <c r="D225" s="24"/>
      <c r="E225" s="5"/>
      <c r="F225" s="5"/>
      <c r="G225" s="24"/>
      <c r="H225" s="28"/>
      <c r="I225" s="28"/>
      <c r="J225" s="28"/>
      <c r="K225" s="28"/>
      <c r="L225" s="16"/>
      <c r="M225" s="10"/>
      <c r="N225" s="28"/>
      <c r="O225" s="28"/>
      <c r="P225" s="28"/>
      <c r="AF225" s="5"/>
    </row>
    <row r="226" spans="3:32" x14ac:dyDescent="0.25">
      <c r="C226" s="10"/>
      <c r="D226" s="24"/>
      <c r="E226" s="5"/>
      <c r="F226" s="5"/>
      <c r="G226" s="24"/>
      <c r="H226" s="28"/>
      <c r="I226" s="28"/>
      <c r="J226" s="28"/>
      <c r="K226" s="28"/>
      <c r="L226" s="16"/>
      <c r="M226" s="10"/>
      <c r="N226" s="28"/>
      <c r="O226" s="28"/>
      <c r="P226" s="28"/>
      <c r="AF226" s="5"/>
    </row>
    <row r="227" spans="3:32" x14ac:dyDescent="0.25">
      <c r="C227" s="10"/>
      <c r="D227" s="24"/>
      <c r="E227" s="5"/>
      <c r="F227" s="5"/>
      <c r="G227" s="24"/>
      <c r="H227" s="28"/>
      <c r="I227" s="28"/>
      <c r="J227" s="28"/>
      <c r="K227" s="28"/>
      <c r="L227" s="16"/>
      <c r="M227" s="10"/>
      <c r="N227" s="28"/>
      <c r="O227" s="28"/>
      <c r="P227" s="28"/>
      <c r="AF227" s="5"/>
    </row>
    <row r="228" spans="3:32" x14ac:dyDescent="0.25">
      <c r="C228" s="10"/>
      <c r="D228" s="24"/>
      <c r="E228" s="5"/>
      <c r="F228" s="5"/>
      <c r="G228" s="24"/>
      <c r="H228" s="28"/>
      <c r="I228" s="28"/>
      <c r="J228" s="28"/>
      <c r="K228" s="28"/>
      <c r="L228" s="16"/>
      <c r="M228" s="10"/>
      <c r="N228" s="28"/>
      <c r="O228" s="28"/>
      <c r="P228" s="28"/>
      <c r="AF228" s="5"/>
    </row>
    <row r="229" spans="3:32" x14ac:dyDescent="0.25">
      <c r="C229" s="10"/>
      <c r="D229" s="24"/>
      <c r="E229" s="5"/>
      <c r="F229" s="5"/>
      <c r="G229" s="24"/>
      <c r="H229" s="28"/>
      <c r="I229" s="28"/>
      <c r="J229" s="28"/>
      <c r="K229" s="28"/>
      <c r="L229" s="16"/>
      <c r="M229" s="10"/>
      <c r="N229" s="28"/>
      <c r="O229" s="28"/>
      <c r="P229" s="28"/>
      <c r="AF229" s="5"/>
    </row>
    <row r="230" spans="3:32" x14ac:dyDescent="0.25">
      <c r="C230" s="10"/>
      <c r="D230" s="24"/>
      <c r="E230" s="5"/>
      <c r="F230" s="5"/>
      <c r="G230" s="24"/>
      <c r="H230" s="28"/>
      <c r="I230" s="28"/>
      <c r="J230" s="28"/>
      <c r="K230" s="28"/>
      <c r="L230" s="16"/>
      <c r="M230" s="10"/>
      <c r="N230" s="28"/>
      <c r="O230" s="28"/>
      <c r="P230" s="28"/>
      <c r="AF230" s="5"/>
    </row>
    <row r="231" spans="3:32" x14ac:dyDescent="0.25">
      <c r="C231" s="10"/>
      <c r="D231" s="24"/>
      <c r="E231" s="5"/>
      <c r="F231" s="5"/>
      <c r="G231" s="24"/>
      <c r="H231" s="28"/>
      <c r="I231" s="28"/>
      <c r="J231" s="28"/>
      <c r="K231" s="28"/>
      <c r="L231" s="16"/>
      <c r="M231" s="10"/>
      <c r="N231" s="28"/>
      <c r="O231" s="28"/>
      <c r="P231" s="28"/>
      <c r="AF231" s="5"/>
    </row>
    <row r="232" spans="3:32" x14ac:dyDescent="0.25">
      <c r="C232" s="10"/>
      <c r="D232" s="24"/>
      <c r="E232" s="5"/>
      <c r="F232" s="5"/>
      <c r="G232" s="24"/>
      <c r="H232" s="28"/>
      <c r="I232" s="28"/>
      <c r="J232" s="28"/>
      <c r="K232" s="28"/>
      <c r="L232" s="16"/>
      <c r="M232" s="10"/>
      <c r="N232" s="28"/>
      <c r="O232" s="28"/>
      <c r="P232" s="28"/>
      <c r="AF232" s="5"/>
    </row>
    <row r="233" spans="3:32" x14ac:dyDescent="0.25">
      <c r="C233" s="10"/>
      <c r="D233" s="24"/>
      <c r="E233" s="5"/>
      <c r="F233" s="5"/>
      <c r="G233" s="24"/>
      <c r="H233" s="28"/>
      <c r="I233" s="28"/>
      <c r="J233" s="28"/>
      <c r="K233" s="28"/>
      <c r="L233" s="16"/>
      <c r="M233" s="10"/>
      <c r="N233" s="28"/>
      <c r="O233" s="28"/>
      <c r="P233" s="28"/>
      <c r="AF233" s="5"/>
    </row>
    <row r="234" spans="3:32" x14ac:dyDescent="0.25">
      <c r="C234" s="10"/>
      <c r="D234" s="24"/>
      <c r="E234" s="5"/>
      <c r="F234" s="5"/>
      <c r="G234" s="24"/>
      <c r="H234" s="28"/>
      <c r="I234" s="28"/>
      <c r="J234" s="28"/>
      <c r="K234" s="28"/>
      <c r="L234" s="16"/>
      <c r="M234" s="10"/>
      <c r="N234" s="28"/>
      <c r="O234" s="28"/>
      <c r="P234" s="28"/>
      <c r="AF234" s="5"/>
    </row>
    <row r="235" spans="3:32" x14ac:dyDescent="0.25">
      <c r="C235" s="10"/>
      <c r="D235" s="24"/>
      <c r="E235" s="5"/>
      <c r="F235" s="5"/>
      <c r="G235" s="24"/>
      <c r="H235" s="28"/>
      <c r="I235" s="28"/>
      <c r="J235" s="28"/>
      <c r="K235" s="28"/>
      <c r="L235" s="16"/>
      <c r="M235" s="10"/>
      <c r="N235" s="28"/>
      <c r="O235" s="28"/>
      <c r="P235" s="28"/>
      <c r="AF235" s="5"/>
    </row>
    <row r="236" spans="3:32" x14ac:dyDescent="0.25">
      <c r="C236" s="10"/>
      <c r="D236" s="24"/>
      <c r="E236" s="5"/>
      <c r="F236" s="5"/>
      <c r="G236" s="24"/>
      <c r="H236" s="28"/>
      <c r="I236" s="28"/>
      <c r="J236" s="28"/>
      <c r="K236" s="28"/>
      <c r="L236" s="16"/>
      <c r="M236" s="10"/>
      <c r="N236" s="28"/>
      <c r="O236" s="28"/>
      <c r="P236" s="28"/>
      <c r="AF236" s="5"/>
    </row>
    <row r="237" spans="3:32" x14ac:dyDescent="0.25">
      <c r="C237" s="10"/>
      <c r="D237" s="24"/>
      <c r="E237" s="5"/>
      <c r="F237" s="5"/>
      <c r="G237" s="24"/>
      <c r="H237" s="28"/>
      <c r="I237" s="28"/>
      <c r="J237" s="28"/>
      <c r="K237" s="28"/>
      <c r="L237" s="16"/>
      <c r="M237" s="10"/>
      <c r="N237" s="28"/>
      <c r="O237" s="28"/>
      <c r="P237" s="28"/>
      <c r="AF237" s="5"/>
    </row>
    <row r="238" spans="3:32" x14ac:dyDescent="0.25">
      <c r="C238" s="10"/>
      <c r="D238" s="24"/>
      <c r="E238" s="5"/>
      <c r="F238" s="5"/>
      <c r="G238" s="24"/>
      <c r="H238" s="28"/>
      <c r="I238" s="28"/>
      <c r="J238" s="28"/>
      <c r="K238" s="28"/>
      <c r="L238" s="16"/>
      <c r="M238" s="10"/>
      <c r="N238" s="28"/>
      <c r="O238" s="28"/>
      <c r="P238" s="28"/>
      <c r="AF238" s="5"/>
    </row>
    <row r="239" spans="3:32" x14ac:dyDescent="0.25">
      <c r="C239" s="10"/>
      <c r="D239" s="24"/>
      <c r="E239" s="5"/>
      <c r="F239" s="5"/>
      <c r="G239" s="24"/>
      <c r="H239" s="28"/>
      <c r="I239" s="28"/>
      <c r="J239" s="28"/>
      <c r="K239" s="28"/>
      <c r="L239" s="16"/>
      <c r="M239" s="10"/>
      <c r="N239" s="28"/>
      <c r="O239" s="28"/>
      <c r="P239" s="28"/>
      <c r="AF239" s="5"/>
    </row>
    <row r="240" spans="3:32" x14ac:dyDescent="0.25">
      <c r="C240" s="10"/>
      <c r="D240" s="24"/>
      <c r="E240" s="5"/>
      <c r="F240" s="5"/>
      <c r="G240" s="24"/>
      <c r="H240" s="28"/>
      <c r="I240" s="28"/>
      <c r="J240" s="28"/>
      <c r="K240" s="28"/>
      <c r="L240" s="16"/>
      <c r="M240" s="10"/>
      <c r="N240" s="28"/>
      <c r="O240" s="28"/>
      <c r="P240" s="28"/>
      <c r="AF240" s="5"/>
    </row>
    <row r="241" spans="3:32" x14ac:dyDescent="0.25">
      <c r="C241" s="10"/>
      <c r="D241" s="24"/>
      <c r="E241" s="5"/>
      <c r="F241" s="5"/>
      <c r="G241" s="24"/>
      <c r="H241" s="28"/>
      <c r="I241" s="28"/>
      <c r="J241" s="28"/>
      <c r="K241" s="28"/>
      <c r="L241" s="16"/>
      <c r="M241" s="10"/>
      <c r="N241" s="28"/>
      <c r="O241" s="28"/>
      <c r="P241" s="28"/>
      <c r="AF241" s="5"/>
    </row>
    <row r="242" spans="3:32" x14ac:dyDescent="0.25">
      <c r="C242" s="10"/>
      <c r="D242" s="24"/>
      <c r="E242" s="5"/>
      <c r="F242" s="5"/>
      <c r="G242" s="24"/>
      <c r="H242" s="28"/>
      <c r="I242" s="28"/>
      <c r="J242" s="28"/>
      <c r="K242" s="28"/>
      <c r="L242" s="16"/>
      <c r="M242" s="10"/>
      <c r="N242" s="28"/>
      <c r="O242" s="28"/>
      <c r="P242" s="28"/>
      <c r="AF242" s="5"/>
    </row>
    <row r="243" spans="3:32" x14ac:dyDescent="0.25">
      <c r="C243" s="10"/>
      <c r="D243" s="24"/>
      <c r="E243" s="5"/>
      <c r="F243" s="5"/>
      <c r="G243" s="24"/>
      <c r="H243" s="28"/>
      <c r="I243" s="28"/>
      <c r="J243" s="28"/>
      <c r="K243" s="28"/>
      <c r="L243" s="16"/>
      <c r="M243" s="10"/>
      <c r="N243" s="28"/>
      <c r="O243" s="28"/>
      <c r="P243" s="28"/>
      <c r="AF243" s="5"/>
    </row>
    <row r="244" spans="3:32" x14ac:dyDescent="0.25">
      <c r="C244" s="10"/>
      <c r="D244" s="24"/>
      <c r="E244" s="5"/>
      <c r="F244" s="5"/>
      <c r="G244" s="24"/>
      <c r="H244" s="28"/>
      <c r="I244" s="28"/>
      <c r="J244" s="28"/>
      <c r="K244" s="28"/>
      <c r="L244" s="16"/>
      <c r="M244" s="10"/>
      <c r="N244" s="28"/>
      <c r="O244" s="28"/>
      <c r="P244" s="28"/>
      <c r="AF244" s="5"/>
    </row>
    <row r="245" spans="3:32" x14ac:dyDescent="0.25">
      <c r="C245" s="10"/>
      <c r="D245" s="24"/>
      <c r="E245" s="5"/>
      <c r="F245" s="5"/>
      <c r="G245" s="24"/>
      <c r="H245" s="28"/>
      <c r="I245" s="28"/>
      <c r="J245" s="28"/>
      <c r="K245" s="28"/>
      <c r="L245" s="16"/>
      <c r="M245" s="10"/>
      <c r="N245" s="28"/>
      <c r="O245" s="28"/>
      <c r="P245" s="28"/>
      <c r="AF245" s="5"/>
    </row>
    <row r="246" spans="3:32" x14ac:dyDescent="0.25">
      <c r="C246" s="10"/>
      <c r="D246" s="24"/>
      <c r="E246" s="5"/>
      <c r="F246" s="5"/>
      <c r="G246" s="24"/>
      <c r="H246" s="28"/>
      <c r="I246" s="28"/>
      <c r="J246" s="28"/>
      <c r="K246" s="28"/>
      <c r="L246" s="16"/>
      <c r="M246" s="10"/>
      <c r="N246" s="28"/>
      <c r="O246" s="28"/>
      <c r="P246" s="28"/>
      <c r="AF246" s="5"/>
    </row>
    <row r="247" spans="3:32" x14ac:dyDescent="0.25">
      <c r="C247" s="10"/>
      <c r="D247" s="24"/>
      <c r="E247" s="5"/>
      <c r="F247" s="5"/>
      <c r="G247" s="24"/>
      <c r="H247" s="28"/>
      <c r="I247" s="28"/>
      <c r="J247" s="28"/>
      <c r="K247" s="28"/>
      <c r="L247" s="16"/>
      <c r="M247" s="10"/>
      <c r="N247" s="28"/>
      <c r="O247" s="28"/>
      <c r="P247" s="28"/>
      <c r="AF247" s="5"/>
    </row>
    <row r="248" spans="3:32" x14ac:dyDescent="0.25">
      <c r="C248" s="10"/>
      <c r="D248" s="24"/>
      <c r="E248" s="5"/>
      <c r="F248" s="5"/>
      <c r="G248" s="24"/>
      <c r="H248" s="28"/>
      <c r="I248" s="28"/>
      <c r="J248" s="28"/>
      <c r="K248" s="28"/>
      <c r="L248" s="16"/>
      <c r="M248" s="10"/>
      <c r="N248" s="28"/>
      <c r="O248" s="28"/>
      <c r="P248" s="28"/>
      <c r="AF248" s="5"/>
    </row>
    <row r="249" spans="3:32" x14ac:dyDescent="0.25">
      <c r="C249" s="10"/>
      <c r="D249" s="24"/>
      <c r="E249" s="5"/>
      <c r="F249" s="5"/>
      <c r="G249" s="24"/>
      <c r="H249" s="28"/>
      <c r="I249" s="28"/>
      <c r="J249" s="28"/>
      <c r="K249" s="28"/>
      <c r="L249" s="16"/>
      <c r="M249" s="10"/>
      <c r="N249" s="28"/>
      <c r="O249" s="28"/>
      <c r="P249" s="28"/>
      <c r="AF249" s="5"/>
    </row>
    <row r="250" spans="3:32" x14ac:dyDescent="0.25">
      <c r="C250" s="10"/>
      <c r="D250" s="24"/>
      <c r="E250" s="5"/>
      <c r="F250" s="5"/>
      <c r="G250" s="24"/>
      <c r="H250" s="28"/>
      <c r="I250" s="28"/>
      <c r="J250" s="28"/>
      <c r="K250" s="28"/>
      <c r="L250" s="16"/>
      <c r="M250" s="10"/>
      <c r="N250" s="28"/>
      <c r="O250" s="28"/>
      <c r="P250" s="28"/>
      <c r="AF250" s="5"/>
    </row>
    <row r="251" spans="3:32" x14ac:dyDescent="0.25">
      <c r="C251" s="10"/>
      <c r="D251" s="24"/>
      <c r="E251" s="5"/>
      <c r="F251" s="5"/>
      <c r="G251" s="24"/>
      <c r="H251" s="28"/>
      <c r="I251" s="28"/>
      <c r="J251" s="28"/>
      <c r="K251" s="28"/>
      <c r="L251" s="16"/>
      <c r="M251" s="10"/>
      <c r="N251" s="28"/>
      <c r="O251" s="28"/>
      <c r="P251" s="28"/>
      <c r="AF251" s="5"/>
    </row>
    <row r="252" spans="3:32" x14ac:dyDescent="0.25">
      <c r="C252" s="10"/>
      <c r="D252" s="24"/>
      <c r="E252" s="5"/>
      <c r="F252" s="5"/>
      <c r="G252" s="24"/>
      <c r="H252" s="28"/>
      <c r="I252" s="28"/>
      <c r="J252" s="28"/>
      <c r="K252" s="28"/>
      <c r="L252" s="16"/>
      <c r="M252" s="10"/>
      <c r="N252" s="28"/>
      <c r="O252" s="28"/>
      <c r="P252" s="28"/>
      <c r="AF252" s="5"/>
    </row>
    <row r="253" spans="3:32" x14ac:dyDescent="0.25">
      <c r="C253" s="10"/>
      <c r="D253" s="24"/>
      <c r="E253" s="5"/>
      <c r="F253" s="5"/>
      <c r="G253" s="24"/>
      <c r="H253" s="28"/>
      <c r="I253" s="28"/>
      <c r="J253" s="28"/>
      <c r="K253" s="28"/>
      <c r="L253" s="16"/>
      <c r="M253" s="10"/>
      <c r="N253" s="28"/>
      <c r="O253" s="28"/>
      <c r="P253" s="28"/>
      <c r="AF253" s="5"/>
    </row>
    <row r="254" spans="3:32" x14ac:dyDescent="0.25">
      <c r="C254" s="10"/>
      <c r="D254" s="24"/>
      <c r="E254" s="5"/>
      <c r="F254" s="5"/>
      <c r="G254" s="24"/>
      <c r="H254" s="28"/>
      <c r="I254" s="28"/>
      <c r="J254" s="28"/>
      <c r="K254" s="28"/>
      <c r="L254" s="16"/>
      <c r="M254" s="10"/>
      <c r="N254" s="28"/>
      <c r="O254" s="28"/>
      <c r="P254" s="28"/>
      <c r="AF254" s="5"/>
    </row>
    <row r="255" spans="3:32" x14ac:dyDescent="0.25">
      <c r="C255" s="10"/>
      <c r="D255" s="24"/>
      <c r="E255" s="5"/>
      <c r="F255" s="5"/>
      <c r="G255" s="24"/>
      <c r="H255" s="28"/>
      <c r="I255" s="28"/>
      <c r="J255" s="28"/>
      <c r="K255" s="28"/>
      <c r="L255" s="16"/>
      <c r="M255" s="10"/>
      <c r="N255" s="28"/>
      <c r="O255" s="28"/>
      <c r="P255" s="28"/>
      <c r="AF255" s="5"/>
    </row>
    <row r="256" spans="3:32" x14ac:dyDescent="0.25">
      <c r="C256" s="10"/>
      <c r="D256" s="24"/>
      <c r="E256" s="5"/>
      <c r="F256" s="5"/>
      <c r="G256" s="24"/>
      <c r="H256" s="28"/>
      <c r="I256" s="28"/>
      <c r="J256" s="28"/>
      <c r="K256" s="28"/>
      <c r="L256" s="16"/>
      <c r="M256" s="10"/>
      <c r="N256" s="28"/>
      <c r="O256" s="28"/>
      <c r="P256" s="28"/>
      <c r="AF256" s="5"/>
    </row>
    <row r="257" spans="3:32" x14ac:dyDescent="0.25">
      <c r="C257" s="10"/>
      <c r="D257" s="24"/>
      <c r="E257" s="5"/>
      <c r="F257" s="5"/>
      <c r="G257" s="24"/>
      <c r="H257" s="28"/>
      <c r="I257" s="28"/>
      <c r="J257" s="28"/>
      <c r="K257" s="28"/>
      <c r="L257" s="16"/>
      <c r="M257" s="10"/>
      <c r="N257" s="28"/>
      <c r="O257" s="28"/>
      <c r="P257" s="28"/>
      <c r="AF257" s="5"/>
    </row>
    <row r="258" spans="3:32" x14ac:dyDescent="0.25">
      <c r="C258" s="10"/>
      <c r="D258" s="24"/>
      <c r="E258" s="5"/>
      <c r="F258" s="5"/>
      <c r="G258" s="24"/>
      <c r="H258" s="28"/>
      <c r="I258" s="28"/>
      <c r="J258" s="28"/>
      <c r="K258" s="28"/>
      <c r="L258" s="16"/>
      <c r="M258" s="10"/>
      <c r="N258" s="28"/>
      <c r="O258" s="28"/>
      <c r="P258" s="28"/>
      <c r="AF258" s="5"/>
    </row>
    <row r="259" spans="3:32" x14ac:dyDescent="0.25">
      <c r="C259" s="10"/>
      <c r="D259" s="24"/>
      <c r="E259" s="5"/>
      <c r="F259" s="5"/>
      <c r="G259" s="24"/>
      <c r="H259" s="28"/>
      <c r="I259" s="28"/>
      <c r="J259" s="28"/>
      <c r="K259" s="28"/>
      <c r="L259" s="16"/>
      <c r="M259" s="10"/>
      <c r="N259" s="28"/>
      <c r="O259" s="28"/>
      <c r="P259" s="28"/>
      <c r="AF259" s="5"/>
    </row>
    <row r="260" spans="3:32" x14ac:dyDescent="0.25">
      <c r="C260" s="10"/>
      <c r="D260" s="24"/>
      <c r="E260" s="5"/>
      <c r="F260" s="5"/>
      <c r="G260" s="24"/>
      <c r="H260" s="28"/>
      <c r="I260" s="28"/>
      <c r="J260" s="28"/>
      <c r="K260" s="28"/>
      <c r="L260" s="16"/>
      <c r="M260" s="10"/>
      <c r="N260" s="28"/>
      <c r="O260" s="28"/>
      <c r="P260" s="28"/>
      <c r="AF260" s="5"/>
    </row>
    <row r="261" spans="3:32" x14ac:dyDescent="0.25">
      <c r="C261" s="10"/>
      <c r="D261" s="24"/>
      <c r="E261" s="5"/>
      <c r="F261" s="5"/>
      <c r="G261" s="24"/>
      <c r="H261" s="28"/>
      <c r="I261" s="28"/>
      <c r="J261" s="28"/>
      <c r="K261" s="28"/>
      <c r="L261" s="16"/>
      <c r="M261" s="10"/>
      <c r="N261" s="28"/>
      <c r="O261" s="28"/>
      <c r="P261" s="28"/>
      <c r="AF261" s="5"/>
    </row>
    <row r="262" spans="3:32" x14ac:dyDescent="0.25">
      <c r="C262" s="10"/>
      <c r="D262" s="24"/>
      <c r="E262" s="5"/>
      <c r="F262" s="5"/>
      <c r="G262" s="24"/>
      <c r="H262" s="28"/>
      <c r="I262" s="28"/>
      <c r="J262" s="28"/>
      <c r="K262" s="28"/>
      <c r="L262" s="16"/>
      <c r="M262" s="10"/>
      <c r="N262" s="28"/>
      <c r="O262" s="28"/>
      <c r="P262" s="28"/>
      <c r="AF262" s="5"/>
    </row>
    <row r="263" spans="3:32" x14ac:dyDescent="0.25">
      <c r="C263" s="10"/>
      <c r="D263" s="24"/>
      <c r="E263" s="5"/>
      <c r="F263" s="5"/>
      <c r="G263" s="24"/>
      <c r="H263" s="28"/>
      <c r="I263" s="28"/>
      <c r="J263" s="28"/>
      <c r="K263" s="28"/>
      <c r="L263" s="16"/>
      <c r="M263" s="10"/>
      <c r="N263" s="28"/>
      <c r="O263" s="28"/>
      <c r="P263" s="28"/>
      <c r="AF263" s="5"/>
    </row>
    <row r="264" spans="3:32" x14ac:dyDescent="0.25">
      <c r="C264" s="10"/>
      <c r="D264" s="24"/>
      <c r="E264" s="5"/>
      <c r="F264" s="5"/>
      <c r="G264" s="24"/>
      <c r="H264" s="28"/>
      <c r="I264" s="28"/>
      <c r="J264" s="28"/>
      <c r="K264" s="28"/>
      <c r="L264" s="16"/>
      <c r="M264" s="10"/>
      <c r="N264" s="28"/>
      <c r="O264" s="28"/>
      <c r="P264" s="28"/>
      <c r="AF264" s="5"/>
    </row>
    <row r="265" spans="3:32" x14ac:dyDescent="0.25">
      <c r="C265" s="10"/>
      <c r="D265" s="24"/>
      <c r="E265" s="5"/>
      <c r="F265" s="5"/>
      <c r="G265" s="24"/>
      <c r="H265" s="28"/>
      <c r="I265" s="28"/>
      <c r="J265" s="28"/>
      <c r="K265" s="28"/>
      <c r="L265" s="16"/>
      <c r="M265" s="10"/>
      <c r="N265" s="28"/>
      <c r="O265" s="28"/>
      <c r="P265" s="28"/>
      <c r="AF265" s="5"/>
    </row>
    <row r="266" spans="3:32" x14ac:dyDescent="0.25">
      <c r="C266" s="10"/>
      <c r="D266" s="24"/>
      <c r="E266" s="5"/>
      <c r="F266" s="5"/>
      <c r="G266" s="24"/>
      <c r="H266" s="28"/>
      <c r="I266" s="28"/>
      <c r="J266" s="28"/>
      <c r="K266" s="28"/>
      <c r="L266" s="16"/>
      <c r="M266" s="10"/>
      <c r="N266" s="28"/>
      <c r="O266" s="28"/>
      <c r="P266" s="28"/>
      <c r="AF266" s="5"/>
    </row>
    <row r="267" spans="3:32" x14ac:dyDescent="0.25">
      <c r="C267" s="10"/>
      <c r="D267" s="24"/>
      <c r="E267" s="5"/>
      <c r="F267" s="5"/>
      <c r="G267" s="24"/>
      <c r="H267" s="28"/>
      <c r="I267" s="28"/>
      <c r="J267" s="28"/>
      <c r="K267" s="28"/>
      <c r="L267" s="16"/>
      <c r="M267" s="10"/>
      <c r="N267" s="28"/>
      <c r="O267" s="28"/>
      <c r="P267" s="28"/>
      <c r="AF267" s="5"/>
    </row>
    <row r="268" spans="3:32" x14ac:dyDescent="0.25">
      <c r="C268" s="10"/>
      <c r="D268" s="24"/>
      <c r="E268" s="5"/>
      <c r="F268" s="5"/>
      <c r="G268" s="24"/>
      <c r="H268" s="28"/>
      <c r="I268" s="28"/>
      <c r="J268" s="28"/>
      <c r="K268" s="28"/>
      <c r="L268" s="16"/>
      <c r="M268" s="10"/>
      <c r="N268" s="28"/>
      <c r="O268" s="28"/>
      <c r="P268" s="28"/>
      <c r="AF268" s="5"/>
    </row>
    <row r="269" spans="3:32" x14ac:dyDescent="0.25">
      <c r="C269" s="10"/>
      <c r="D269" s="24"/>
      <c r="E269" s="5"/>
      <c r="F269" s="5"/>
      <c r="G269" s="24"/>
      <c r="H269" s="28"/>
      <c r="I269" s="28"/>
      <c r="J269" s="28"/>
      <c r="K269" s="28"/>
      <c r="L269" s="16"/>
      <c r="M269" s="10"/>
      <c r="N269" s="28"/>
      <c r="O269" s="28"/>
      <c r="P269" s="28"/>
      <c r="AF269" s="5"/>
    </row>
    <row r="270" spans="3:32" x14ac:dyDescent="0.25">
      <c r="C270" s="10"/>
      <c r="D270" s="24"/>
      <c r="E270" s="5"/>
      <c r="F270" s="5"/>
      <c r="G270" s="24"/>
      <c r="H270" s="28"/>
      <c r="I270" s="28"/>
      <c r="J270" s="28"/>
      <c r="K270" s="28"/>
      <c r="L270" s="16"/>
      <c r="M270" s="10"/>
      <c r="N270" s="28"/>
      <c r="O270" s="28"/>
      <c r="P270" s="28"/>
      <c r="AF270" s="5"/>
    </row>
    <row r="271" spans="3:32" x14ac:dyDescent="0.25">
      <c r="C271" s="10"/>
      <c r="D271" s="24"/>
      <c r="E271" s="5"/>
      <c r="F271" s="5"/>
      <c r="G271" s="24"/>
      <c r="H271" s="28"/>
      <c r="I271" s="28"/>
      <c r="J271" s="28"/>
      <c r="K271" s="28"/>
      <c r="L271" s="16"/>
      <c r="M271" s="10"/>
      <c r="N271" s="28"/>
      <c r="O271" s="28"/>
      <c r="P271" s="28"/>
      <c r="AF271" s="5"/>
    </row>
    <row r="272" spans="3:32" x14ac:dyDescent="0.25">
      <c r="C272" s="10"/>
      <c r="D272" s="24"/>
      <c r="E272" s="5"/>
      <c r="F272" s="5"/>
      <c r="G272" s="24"/>
      <c r="H272" s="28"/>
      <c r="I272" s="28"/>
      <c r="J272" s="28"/>
      <c r="K272" s="28"/>
      <c r="L272" s="16"/>
      <c r="M272" s="10"/>
      <c r="N272" s="28"/>
      <c r="O272" s="28"/>
      <c r="P272" s="28"/>
      <c r="AF272" s="5"/>
    </row>
    <row r="273" spans="3:36" x14ac:dyDescent="0.25">
      <c r="C273" s="10"/>
      <c r="D273" s="24"/>
      <c r="E273" s="5"/>
      <c r="F273" s="5"/>
      <c r="G273" s="24"/>
      <c r="H273" s="28"/>
      <c r="I273" s="28"/>
      <c r="J273" s="28"/>
      <c r="K273" s="28"/>
      <c r="L273" s="16"/>
      <c r="M273" s="10"/>
      <c r="N273" s="28"/>
      <c r="O273" s="28"/>
      <c r="P273" s="28"/>
      <c r="AF273" s="5"/>
    </row>
    <row r="274" spans="3:36" x14ac:dyDescent="0.25">
      <c r="C274" s="10"/>
      <c r="D274" s="24"/>
      <c r="E274" s="5"/>
      <c r="F274" s="5"/>
      <c r="G274" s="24"/>
      <c r="H274" s="28"/>
      <c r="I274" s="28"/>
      <c r="J274" s="28"/>
      <c r="K274" s="28"/>
      <c r="L274" s="16"/>
      <c r="M274" s="10"/>
      <c r="N274" s="28"/>
      <c r="O274" s="28"/>
      <c r="P274" s="28"/>
      <c r="AF274" s="5"/>
    </row>
    <row r="275" spans="3:36" x14ac:dyDescent="0.25">
      <c r="C275" s="10"/>
      <c r="D275" s="24"/>
      <c r="E275" s="5"/>
      <c r="F275" s="5"/>
      <c r="G275" s="24"/>
      <c r="H275" s="28"/>
      <c r="I275" s="28"/>
      <c r="J275" s="28"/>
      <c r="K275" s="28"/>
      <c r="L275" s="16"/>
      <c r="M275" s="10"/>
      <c r="N275" s="28"/>
      <c r="O275" s="28"/>
      <c r="P275" s="28"/>
      <c r="AF275" s="5"/>
    </row>
    <row r="276" spans="3:36" x14ac:dyDescent="0.25">
      <c r="C276" s="10"/>
      <c r="D276" s="24"/>
      <c r="E276" s="5"/>
      <c r="F276" s="5"/>
      <c r="G276" s="24"/>
      <c r="H276" s="28"/>
      <c r="I276" s="28"/>
      <c r="J276" s="28"/>
      <c r="K276" s="28"/>
      <c r="L276" s="16"/>
      <c r="M276" s="10"/>
      <c r="N276" s="28"/>
      <c r="O276" s="28"/>
      <c r="P276" s="28"/>
      <c r="AF276" s="5"/>
    </row>
    <row r="277" spans="3:36" x14ac:dyDescent="0.25">
      <c r="C277" s="10"/>
      <c r="D277" s="24"/>
      <c r="E277" s="5"/>
      <c r="F277" s="5"/>
      <c r="G277" s="24"/>
      <c r="H277" s="28"/>
      <c r="I277" s="28"/>
      <c r="J277" s="28"/>
      <c r="K277" s="28"/>
      <c r="L277" s="16"/>
      <c r="M277" s="10"/>
      <c r="N277" s="28"/>
      <c r="O277" s="28"/>
      <c r="P277" s="28"/>
      <c r="AF277" s="5"/>
    </row>
    <row r="278" spans="3:36" x14ac:dyDescent="0.25">
      <c r="C278" s="10"/>
      <c r="D278" s="24"/>
      <c r="E278" s="5"/>
      <c r="F278" s="5"/>
      <c r="G278" s="24"/>
      <c r="H278" s="28"/>
      <c r="I278" s="28"/>
      <c r="J278" s="28"/>
      <c r="K278" s="28"/>
      <c r="L278" s="16"/>
      <c r="M278" s="10"/>
      <c r="N278" s="28"/>
      <c r="O278" s="28"/>
      <c r="P278" s="28"/>
      <c r="Q278" s="5"/>
      <c r="R278" s="5"/>
      <c r="S278" s="5"/>
      <c r="T278" s="5"/>
      <c r="AF278" s="5"/>
      <c r="AJ278" s="5"/>
    </row>
    <row r="279" spans="3:36" x14ac:dyDescent="0.25">
      <c r="C279" s="10"/>
      <c r="D279" s="24"/>
      <c r="E279" s="5"/>
      <c r="F279" s="5"/>
      <c r="G279" s="24"/>
      <c r="H279" s="28"/>
      <c r="I279" s="28"/>
      <c r="J279" s="28"/>
      <c r="K279" s="28"/>
      <c r="L279" s="16"/>
      <c r="M279" s="10"/>
      <c r="N279" s="28"/>
      <c r="O279" s="28"/>
      <c r="P279" s="28"/>
      <c r="AF279" s="5"/>
    </row>
    <row r="280" spans="3:36" x14ac:dyDescent="0.25">
      <c r="C280" s="10"/>
      <c r="D280" s="24"/>
      <c r="E280" s="5"/>
      <c r="F280" s="5"/>
      <c r="G280" s="24"/>
      <c r="H280" s="28"/>
      <c r="I280" s="28"/>
      <c r="J280" s="28"/>
      <c r="K280" s="28"/>
      <c r="L280" s="16"/>
      <c r="M280" s="10"/>
      <c r="N280" s="28"/>
      <c r="O280" s="28"/>
      <c r="P280" s="28"/>
      <c r="AF280" s="5"/>
    </row>
    <row r="281" spans="3:36" x14ac:dyDescent="0.25">
      <c r="C281" s="10"/>
      <c r="D281" s="24"/>
      <c r="E281" s="5"/>
      <c r="F281" s="5"/>
      <c r="G281" s="24"/>
      <c r="H281" s="28"/>
      <c r="I281" s="28"/>
      <c r="J281" s="28"/>
      <c r="K281" s="28"/>
      <c r="L281" s="16"/>
      <c r="M281" s="10"/>
      <c r="N281" s="28"/>
      <c r="O281" s="28"/>
      <c r="P281" s="28"/>
      <c r="AF281" s="5"/>
    </row>
    <row r="282" spans="3:36" x14ac:dyDescent="0.25">
      <c r="C282" s="10"/>
      <c r="D282" s="24"/>
      <c r="E282" s="5"/>
      <c r="F282" s="5"/>
      <c r="G282" s="24"/>
      <c r="H282" s="28"/>
      <c r="I282" s="28"/>
      <c r="J282" s="28"/>
      <c r="K282" s="28"/>
      <c r="L282" s="16"/>
      <c r="M282" s="10"/>
      <c r="N282" s="28"/>
      <c r="O282" s="28"/>
      <c r="P282" s="28"/>
      <c r="AF282" s="5"/>
    </row>
    <row r="283" spans="3:36" x14ac:dyDescent="0.25">
      <c r="C283" s="10"/>
      <c r="D283" s="24"/>
      <c r="E283" s="5"/>
      <c r="F283" s="5"/>
      <c r="G283" s="24"/>
      <c r="H283" s="28"/>
      <c r="I283" s="28"/>
      <c r="J283" s="28"/>
      <c r="K283" s="28"/>
      <c r="L283" s="16"/>
      <c r="M283" s="10"/>
      <c r="N283" s="28"/>
      <c r="O283" s="28"/>
      <c r="P283" s="28"/>
      <c r="AF283" s="5"/>
    </row>
    <row r="284" spans="3:36" x14ac:dyDescent="0.25">
      <c r="C284" s="10"/>
      <c r="D284" s="24"/>
      <c r="E284" s="5"/>
      <c r="F284" s="5"/>
      <c r="G284" s="24"/>
      <c r="H284" s="28"/>
      <c r="I284" s="28"/>
      <c r="J284" s="28"/>
      <c r="K284" s="28"/>
      <c r="L284" s="16"/>
      <c r="M284" s="10"/>
      <c r="N284" s="28"/>
      <c r="O284" s="28"/>
      <c r="P284" s="28"/>
      <c r="AF284" s="5"/>
    </row>
    <row r="285" spans="3:36" x14ac:dyDescent="0.25">
      <c r="C285" s="10"/>
      <c r="D285" s="24"/>
      <c r="E285" s="5"/>
      <c r="F285" s="5"/>
      <c r="G285" s="24"/>
      <c r="H285" s="28"/>
      <c r="I285" s="28"/>
      <c r="J285" s="28"/>
      <c r="K285" s="28"/>
      <c r="L285" s="16"/>
      <c r="M285" s="10"/>
      <c r="N285" s="28"/>
      <c r="O285" s="28"/>
      <c r="P285" s="28"/>
      <c r="AF285" s="5"/>
    </row>
    <row r="286" spans="3:36" x14ac:dyDescent="0.25">
      <c r="C286" s="10"/>
      <c r="D286" s="24"/>
      <c r="E286" s="5"/>
      <c r="F286" s="5"/>
      <c r="G286" s="24"/>
      <c r="H286" s="28"/>
      <c r="I286" s="28"/>
      <c r="J286" s="28"/>
      <c r="K286" s="28"/>
      <c r="L286" s="16"/>
      <c r="M286" s="10"/>
      <c r="N286" s="28"/>
      <c r="O286" s="28"/>
      <c r="P286" s="28"/>
      <c r="Q286" s="5"/>
      <c r="R286" s="5"/>
      <c r="S286" s="5"/>
      <c r="T286" s="5"/>
      <c r="AF286" s="5"/>
      <c r="AJ286" s="5"/>
    </row>
    <row r="287" spans="3:36" x14ac:dyDescent="0.25">
      <c r="C287" s="10"/>
      <c r="D287" s="24"/>
      <c r="E287" s="5"/>
      <c r="F287" s="5"/>
      <c r="G287" s="24"/>
      <c r="H287" s="28"/>
      <c r="I287" s="28"/>
      <c r="J287" s="28"/>
      <c r="K287" s="28"/>
      <c r="L287" s="16"/>
      <c r="M287" s="10"/>
      <c r="N287" s="28"/>
      <c r="O287" s="28"/>
      <c r="P287" s="28"/>
      <c r="AF287" s="5"/>
    </row>
    <row r="288" spans="3:36" x14ac:dyDescent="0.25">
      <c r="C288" s="10"/>
      <c r="D288" s="24"/>
      <c r="E288" s="5"/>
      <c r="F288" s="5"/>
      <c r="G288" s="24"/>
      <c r="H288" s="28"/>
      <c r="I288" s="28"/>
      <c r="J288" s="28"/>
      <c r="K288" s="28"/>
      <c r="L288" s="16"/>
      <c r="M288" s="10"/>
      <c r="N288" s="28"/>
      <c r="O288" s="28"/>
      <c r="P288" s="28"/>
      <c r="AF288" s="5"/>
    </row>
    <row r="289" spans="3:36" x14ac:dyDescent="0.25">
      <c r="C289" s="10"/>
      <c r="D289" s="24"/>
      <c r="E289" s="5"/>
      <c r="F289" s="5"/>
      <c r="G289" s="24"/>
      <c r="H289" s="28"/>
      <c r="I289" s="28"/>
      <c r="J289" s="28"/>
      <c r="K289" s="28"/>
      <c r="L289" s="16"/>
      <c r="M289" s="10"/>
      <c r="N289" s="28"/>
      <c r="O289" s="28"/>
      <c r="P289" s="28"/>
      <c r="AF289" s="5"/>
    </row>
    <row r="290" spans="3:36" x14ac:dyDescent="0.25">
      <c r="C290" s="10"/>
      <c r="D290" s="24"/>
      <c r="E290" s="5"/>
      <c r="F290" s="5"/>
      <c r="G290" s="24"/>
      <c r="H290" s="28"/>
      <c r="I290" s="28"/>
      <c r="J290" s="28"/>
      <c r="K290" s="28"/>
      <c r="L290" s="16"/>
      <c r="M290" s="10"/>
      <c r="N290" s="28"/>
      <c r="O290" s="28"/>
      <c r="P290" s="28"/>
      <c r="AF290" s="5"/>
    </row>
    <row r="291" spans="3:36" x14ac:dyDescent="0.25">
      <c r="C291" s="10"/>
      <c r="D291" s="24"/>
      <c r="E291" s="5"/>
      <c r="F291" s="5"/>
      <c r="G291" s="24"/>
      <c r="H291" s="28"/>
      <c r="I291" s="28"/>
      <c r="J291" s="28"/>
      <c r="K291" s="28"/>
      <c r="L291" s="16"/>
      <c r="M291" s="10"/>
      <c r="N291" s="28"/>
      <c r="O291" s="28"/>
      <c r="P291" s="28"/>
      <c r="Q291" s="5"/>
      <c r="R291" s="5"/>
      <c r="S291" s="5"/>
      <c r="T291" s="5"/>
      <c r="AF291" s="5"/>
      <c r="AJ291" s="5"/>
    </row>
    <row r="292" spans="3:36" x14ac:dyDescent="0.25">
      <c r="C292" s="10"/>
      <c r="D292" s="24"/>
      <c r="E292" s="5"/>
      <c r="F292" s="5"/>
      <c r="G292" s="24"/>
      <c r="H292" s="28"/>
      <c r="I292" s="28"/>
      <c r="J292" s="28"/>
      <c r="K292" s="28"/>
      <c r="L292" s="16"/>
      <c r="M292" s="10"/>
      <c r="N292" s="28"/>
      <c r="O292" s="28"/>
      <c r="P292" s="28"/>
      <c r="AF292" s="5"/>
    </row>
    <row r="293" spans="3:36" x14ac:dyDescent="0.25">
      <c r="C293" s="10"/>
      <c r="D293" s="24"/>
      <c r="E293" s="5"/>
      <c r="F293" s="5"/>
      <c r="G293" s="24"/>
      <c r="H293" s="28"/>
      <c r="I293" s="28"/>
      <c r="J293" s="28"/>
      <c r="K293" s="28"/>
      <c r="L293" s="16"/>
      <c r="M293" s="10"/>
      <c r="N293" s="28"/>
      <c r="O293" s="28"/>
      <c r="P293" s="28"/>
      <c r="AF293" s="5"/>
    </row>
    <row r="294" spans="3:36" x14ac:dyDescent="0.25">
      <c r="C294" s="10"/>
      <c r="D294" s="24"/>
      <c r="E294" s="5"/>
      <c r="F294" s="5"/>
      <c r="G294" s="24"/>
      <c r="H294" s="28"/>
      <c r="I294" s="28"/>
      <c r="J294" s="28"/>
      <c r="K294" s="28"/>
      <c r="L294" s="16"/>
      <c r="M294" s="10"/>
      <c r="N294" s="28"/>
      <c r="O294" s="28"/>
      <c r="P294" s="28"/>
      <c r="AF294" s="5"/>
    </row>
    <row r="295" spans="3:36" x14ac:dyDescent="0.25">
      <c r="C295" s="10"/>
      <c r="D295" s="24"/>
      <c r="E295" s="5"/>
      <c r="F295" s="5"/>
      <c r="G295" s="24"/>
      <c r="H295" s="28"/>
      <c r="I295" s="28"/>
      <c r="J295" s="28"/>
      <c r="K295" s="28"/>
      <c r="L295" s="16"/>
      <c r="M295" s="10"/>
      <c r="N295" s="28"/>
      <c r="O295" s="28"/>
      <c r="P295" s="28"/>
      <c r="AF295" s="5"/>
    </row>
    <row r="296" spans="3:36" x14ac:dyDescent="0.25">
      <c r="C296" s="10"/>
      <c r="D296" s="24"/>
      <c r="E296" s="5"/>
      <c r="F296" s="5"/>
      <c r="G296" s="24"/>
      <c r="H296" s="28"/>
      <c r="I296" s="28"/>
      <c r="J296" s="28"/>
      <c r="K296" s="28"/>
      <c r="L296" s="16"/>
      <c r="M296" s="10"/>
      <c r="N296" s="28"/>
      <c r="O296" s="28"/>
      <c r="P296" s="28"/>
      <c r="AF296" s="5"/>
    </row>
    <row r="297" spans="3:36" x14ac:dyDescent="0.25">
      <c r="C297" s="10"/>
      <c r="D297" s="24"/>
      <c r="E297" s="5"/>
      <c r="F297" s="5"/>
      <c r="G297" s="24"/>
      <c r="H297" s="28"/>
      <c r="I297" s="28"/>
      <c r="J297" s="28"/>
      <c r="K297" s="28"/>
      <c r="L297" s="16"/>
      <c r="M297" s="10"/>
      <c r="N297" s="28"/>
      <c r="O297" s="28"/>
      <c r="P297" s="28"/>
      <c r="AF297" s="5"/>
    </row>
    <row r="298" spans="3:36" x14ac:dyDescent="0.25">
      <c r="C298" s="10"/>
      <c r="D298" s="24"/>
      <c r="E298" s="5"/>
      <c r="F298" s="5"/>
      <c r="G298" s="24"/>
      <c r="H298" s="28"/>
      <c r="I298" s="28"/>
      <c r="J298" s="28"/>
      <c r="K298" s="28"/>
      <c r="L298" s="16"/>
      <c r="M298" s="10"/>
      <c r="N298" s="28"/>
      <c r="O298" s="28"/>
      <c r="P298" s="28"/>
      <c r="AF298" s="5"/>
    </row>
    <row r="299" spans="3:36" x14ac:dyDescent="0.25">
      <c r="C299" s="10"/>
      <c r="D299" s="24"/>
      <c r="E299" s="5"/>
      <c r="F299" s="5"/>
      <c r="G299" s="24"/>
      <c r="H299" s="28"/>
      <c r="I299" s="28"/>
      <c r="J299" s="28"/>
      <c r="K299" s="28"/>
      <c r="L299" s="16"/>
      <c r="M299" s="10"/>
      <c r="N299" s="28"/>
      <c r="O299" s="28"/>
      <c r="P299" s="28"/>
      <c r="AF299" s="5"/>
    </row>
    <row r="300" spans="3:36" x14ac:dyDescent="0.25">
      <c r="C300" s="10"/>
      <c r="D300" s="24"/>
      <c r="E300" s="5"/>
      <c r="F300" s="5"/>
      <c r="G300" s="24"/>
      <c r="H300" s="28"/>
      <c r="I300" s="28"/>
      <c r="J300" s="28"/>
      <c r="K300" s="28"/>
      <c r="L300" s="16"/>
      <c r="M300" s="10"/>
      <c r="N300" s="28"/>
      <c r="O300" s="28"/>
      <c r="P300" s="28"/>
      <c r="Q300" s="5"/>
      <c r="R300" s="5"/>
      <c r="S300" s="5"/>
      <c r="T300" s="5"/>
      <c r="AF300" s="5"/>
      <c r="AJ300" s="5"/>
    </row>
    <row r="301" spans="3:36" x14ac:dyDescent="0.25">
      <c r="C301" s="10"/>
      <c r="D301" s="24"/>
      <c r="E301" s="5"/>
      <c r="F301" s="5"/>
      <c r="G301" s="24"/>
      <c r="H301" s="28"/>
      <c r="I301" s="28"/>
      <c r="J301" s="28"/>
      <c r="K301" s="28"/>
      <c r="L301" s="16"/>
      <c r="M301" s="10"/>
      <c r="N301" s="28"/>
      <c r="O301" s="28"/>
      <c r="P301" s="28"/>
      <c r="AF301" s="5"/>
    </row>
    <row r="302" spans="3:36" x14ac:dyDescent="0.25">
      <c r="C302" s="10"/>
      <c r="D302" s="24"/>
      <c r="E302" s="5"/>
      <c r="F302" s="5"/>
      <c r="G302" s="24"/>
      <c r="H302" s="28"/>
      <c r="I302" s="28"/>
      <c r="J302" s="28"/>
      <c r="K302" s="28"/>
      <c r="L302" s="16"/>
      <c r="M302" s="10"/>
      <c r="N302" s="28"/>
      <c r="O302" s="28"/>
      <c r="P302" s="28"/>
      <c r="AF302" s="5"/>
    </row>
    <row r="303" spans="3:36" x14ac:dyDescent="0.25">
      <c r="C303" s="10"/>
      <c r="D303" s="24"/>
      <c r="E303" s="5"/>
      <c r="F303" s="5"/>
      <c r="G303" s="24"/>
      <c r="H303" s="28"/>
      <c r="I303" s="28"/>
      <c r="J303" s="28"/>
      <c r="K303" s="28"/>
      <c r="L303" s="16"/>
      <c r="M303" s="10"/>
      <c r="N303" s="28"/>
      <c r="O303" s="28"/>
      <c r="P303" s="28"/>
      <c r="AF303" s="5"/>
    </row>
    <row r="304" spans="3:36" x14ac:dyDescent="0.25">
      <c r="C304" s="10"/>
      <c r="D304" s="24"/>
      <c r="E304" s="5"/>
      <c r="F304" s="5"/>
      <c r="G304" s="24"/>
      <c r="H304" s="28"/>
      <c r="I304" s="28"/>
      <c r="J304" s="28"/>
      <c r="K304" s="28"/>
      <c r="L304" s="16"/>
      <c r="M304" s="10"/>
      <c r="N304" s="28"/>
      <c r="O304" s="28"/>
      <c r="P304" s="28"/>
      <c r="AF304" s="5"/>
    </row>
    <row r="305" spans="3:32" x14ac:dyDescent="0.25">
      <c r="C305" s="10"/>
      <c r="D305" s="24"/>
      <c r="E305" s="5"/>
      <c r="F305" s="5"/>
      <c r="G305" s="24"/>
      <c r="H305" s="28"/>
      <c r="I305" s="28"/>
      <c r="J305" s="28"/>
      <c r="K305" s="28"/>
      <c r="L305" s="16"/>
      <c r="M305" s="10"/>
      <c r="N305" s="28"/>
      <c r="O305" s="28"/>
      <c r="P305" s="28"/>
      <c r="AF305" s="5"/>
    </row>
    <row r="306" spans="3:32" x14ac:dyDescent="0.25">
      <c r="C306" s="10"/>
      <c r="D306" s="24"/>
      <c r="E306" s="5"/>
      <c r="F306" s="5"/>
      <c r="G306" s="24"/>
      <c r="H306" s="28"/>
      <c r="I306" s="28"/>
      <c r="J306" s="28"/>
      <c r="K306" s="28"/>
      <c r="L306" s="16"/>
      <c r="M306" s="10"/>
      <c r="N306" s="28"/>
      <c r="O306" s="28"/>
      <c r="P306" s="28"/>
      <c r="AF306" s="5"/>
    </row>
    <row r="307" spans="3:32" x14ac:dyDescent="0.25">
      <c r="C307" s="10"/>
      <c r="D307" s="24"/>
      <c r="E307" s="5"/>
      <c r="F307" s="5"/>
      <c r="G307" s="24"/>
      <c r="H307" s="28"/>
      <c r="I307" s="28"/>
      <c r="J307" s="28"/>
      <c r="K307" s="28"/>
      <c r="L307" s="16"/>
      <c r="M307" s="10"/>
      <c r="N307" s="28"/>
      <c r="O307" s="28"/>
      <c r="P307" s="28"/>
      <c r="AF307" s="5"/>
    </row>
    <row r="308" spans="3:32" x14ac:dyDescent="0.25">
      <c r="C308" s="10"/>
      <c r="D308" s="24"/>
      <c r="E308" s="5"/>
      <c r="F308" s="5"/>
      <c r="G308" s="24"/>
      <c r="H308" s="28"/>
      <c r="I308" s="28"/>
      <c r="J308" s="28"/>
      <c r="K308" s="28"/>
      <c r="L308" s="16"/>
      <c r="M308" s="10"/>
      <c r="N308" s="28"/>
      <c r="O308" s="28"/>
      <c r="P308" s="28"/>
      <c r="AF308" s="5"/>
    </row>
    <row r="309" spans="3:32" x14ac:dyDescent="0.25">
      <c r="C309" s="10"/>
      <c r="D309" s="24"/>
      <c r="E309" s="5"/>
      <c r="F309" s="5"/>
      <c r="G309" s="24"/>
      <c r="H309" s="28"/>
      <c r="I309" s="28"/>
      <c r="J309" s="28"/>
      <c r="K309" s="28"/>
      <c r="L309" s="16"/>
      <c r="M309" s="10"/>
      <c r="N309" s="28"/>
      <c r="O309" s="28"/>
      <c r="P309" s="28"/>
      <c r="AF309" s="5"/>
    </row>
    <row r="310" spans="3:32" x14ac:dyDescent="0.25">
      <c r="C310" s="10"/>
      <c r="D310" s="24"/>
      <c r="E310" s="5"/>
      <c r="F310" s="5"/>
      <c r="G310" s="24"/>
      <c r="H310" s="28"/>
      <c r="I310" s="28"/>
      <c r="J310" s="28"/>
      <c r="K310" s="28"/>
      <c r="L310" s="16"/>
      <c r="M310" s="10"/>
      <c r="N310" s="28"/>
      <c r="O310" s="28"/>
      <c r="P310" s="28"/>
      <c r="AF310" s="5"/>
    </row>
    <row r="311" spans="3:32" x14ac:dyDescent="0.25">
      <c r="C311" s="10"/>
      <c r="D311" s="24"/>
      <c r="E311" s="5"/>
      <c r="F311" s="5"/>
      <c r="G311" s="24"/>
      <c r="H311" s="28"/>
      <c r="I311" s="28"/>
      <c r="J311" s="28"/>
      <c r="K311" s="28"/>
      <c r="L311" s="16"/>
      <c r="M311" s="10"/>
      <c r="N311" s="28"/>
      <c r="O311" s="28"/>
      <c r="P311" s="28"/>
      <c r="AF311" s="5"/>
    </row>
    <row r="312" spans="3:32" x14ac:dyDescent="0.25">
      <c r="C312" s="10"/>
      <c r="D312" s="24"/>
      <c r="E312" s="5"/>
      <c r="F312" s="5"/>
      <c r="G312" s="24"/>
      <c r="H312" s="28"/>
      <c r="I312" s="28"/>
      <c r="J312" s="28"/>
      <c r="K312" s="28"/>
      <c r="L312" s="16"/>
      <c r="M312" s="10"/>
      <c r="N312" s="28"/>
      <c r="O312" s="28"/>
      <c r="P312" s="28"/>
      <c r="AF312" s="5"/>
    </row>
    <row r="313" spans="3:32" x14ac:dyDescent="0.25">
      <c r="C313" s="10"/>
      <c r="D313" s="24"/>
      <c r="E313" s="5"/>
      <c r="F313" s="5"/>
      <c r="G313" s="24"/>
      <c r="H313" s="28"/>
      <c r="I313" s="28"/>
      <c r="J313" s="28"/>
      <c r="K313" s="28"/>
      <c r="L313" s="16"/>
      <c r="M313" s="10"/>
      <c r="N313" s="28"/>
      <c r="O313" s="28"/>
      <c r="P313" s="28"/>
      <c r="AF313" s="5"/>
    </row>
    <row r="314" spans="3:32" x14ac:dyDescent="0.25">
      <c r="C314" s="10"/>
      <c r="D314" s="24"/>
      <c r="E314" s="5"/>
      <c r="F314" s="5"/>
      <c r="G314" s="24"/>
      <c r="H314" s="28"/>
      <c r="I314" s="28"/>
      <c r="J314" s="28"/>
      <c r="K314" s="28"/>
      <c r="L314" s="16"/>
      <c r="M314" s="10"/>
      <c r="N314" s="28"/>
      <c r="O314" s="28"/>
      <c r="P314" s="28"/>
      <c r="AF314" s="5"/>
    </row>
    <row r="315" spans="3:32" x14ac:dyDescent="0.25">
      <c r="C315" s="10"/>
      <c r="D315" s="24"/>
      <c r="E315" s="5"/>
      <c r="F315" s="5"/>
      <c r="G315" s="24"/>
      <c r="H315" s="28"/>
      <c r="I315" s="28"/>
      <c r="J315" s="28"/>
      <c r="K315" s="28"/>
      <c r="L315" s="16"/>
      <c r="M315" s="10"/>
      <c r="N315" s="28"/>
      <c r="O315" s="28"/>
      <c r="P315" s="28"/>
      <c r="AF315" s="5"/>
    </row>
    <row r="316" spans="3:32" x14ac:dyDescent="0.25">
      <c r="C316" s="10"/>
      <c r="D316" s="24"/>
      <c r="E316" s="5"/>
      <c r="F316" s="5"/>
      <c r="G316" s="24"/>
      <c r="H316" s="28"/>
      <c r="I316" s="28"/>
      <c r="J316" s="28"/>
      <c r="K316" s="28"/>
      <c r="L316" s="16"/>
      <c r="M316" s="10"/>
      <c r="N316" s="28"/>
      <c r="O316" s="28"/>
      <c r="P316" s="28"/>
      <c r="AF316" s="5"/>
    </row>
    <row r="317" spans="3:32" x14ac:dyDescent="0.25">
      <c r="C317" s="10"/>
      <c r="D317" s="24"/>
      <c r="E317" s="5"/>
      <c r="F317" s="5"/>
      <c r="G317" s="24"/>
      <c r="H317" s="28"/>
      <c r="I317" s="28"/>
      <c r="J317" s="28"/>
      <c r="K317" s="28"/>
      <c r="L317" s="16"/>
      <c r="M317" s="10"/>
      <c r="N317" s="28"/>
      <c r="O317" s="28"/>
      <c r="P317" s="28"/>
      <c r="AF317" s="5"/>
    </row>
    <row r="318" spans="3:32" x14ac:dyDescent="0.25">
      <c r="C318" s="10"/>
      <c r="D318" s="24"/>
      <c r="E318" s="5"/>
      <c r="F318" s="5"/>
      <c r="G318" s="24"/>
      <c r="H318" s="28"/>
      <c r="I318" s="28"/>
      <c r="J318" s="28"/>
      <c r="K318" s="28"/>
      <c r="L318" s="16"/>
      <c r="M318" s="10"/>
      <c r="N318" s="28"/>
      <c r="O318" s="28"/>
      <c r="P318" s="28"/>
      <c r="AF318" s="5"/>
    </row>
    <row r="319" spans="3:32" x14ac:dyDescent="0.25">
      <c r="C319" s="10"/>
      <c r="D319" s="24"/>
      <c r="E319" s="5"/>
      <c r="F319" s="5"/>
      <c r="G319" s="24"/>
      <c r="H319" s="28"/>
      <c r="I319" s="28"/>
      <c r="J319" s="28"/>
      <c r="K319" s="28"/>
      <c r="L319" s="16"/>
      <c r="M319" s="10"/>
      <c r="N319" s="28"/>
      <c r="O319" s="28"/>
      <c r="P319" s="28"/>
      <c r="AF319" s="5"/>
    </row>
    <row r="320" spans="3:32" x14ac:dyDescent="0.25">
      <c r="C320" s="10"/>
      <c r="D320" s="24"/>
      <c r="E320" s="5"/>
      <c r="F320" s="5"/>
      <c r="G320" s="24"/>
      <c r="H320" s="28"/>
      <c r="I320" s="28"/>
      <c r="J320" s="28"/>
      <c r="K320" s="28"/>
      <c r="L320" s="16"/>
      <c r="M320" s="10"/>
      <c r="N320" s="28"/>
      <c r="O320" s="28"/>
      <c r="P320" s="28"/>
      <c r="AF320" s="5"/>
    </row>
    <row r="321" spans="3:36" x14ac:dyDescent="0.25">
      <c r="C321" s="10"/>
      <c r="D321" s="24"/>
      <c r="E321" s="5"/>
      <c r="F321" s="5"/>
      <c r="G321" s="24"/>
      <c r="H321" s="28"/>
      <c r="I321" s="28"/>
      <c r="J321" s="28"/>
      <c r="K321" s="28"/>
      <c r="L321" s="16"/>
      <c r="M321" s="10"/>
      <c r="N321" s="28"/>
      <c r="O321" s="28"/>
      <c r="P321" s="28"/>
      <c r="AF321" s="5"/>
    </row>
    <row r="322" spans="3:36" x14ac:dyDescent="0.25">
      <c r="C322" s="10"/>
      <c r="D322" s="24"/>
      <c r="E322" s="5"/>
      <c r="F322" s="5"/>
      <c r="G322" s="24"/>
      <c r="H322" s="28"/>
      <c r="I322" s="28"/>
      <c r="J322" s="28"/>
      <c r="K322" s="28"/>
      <c r="L322" s="16"/>
      <c r="M322" s="10"/>
      <c r="N322" s="28"/>
      <c r="O322" s="28"/>
      <c r="P322" s="28"/>
      <c r="AF322" s="5"/>
    </row>
    <row r="323" spans="3:36" x14ac:dyDescent="0.25">
      <c r="C323" s="10"/>
      <c r="D323" s="24"/>
      <c r="E323" s="5"/>
      <c r="F323" s="5"/>
      <c r="G323" s="24"/>
      <c r="H323" s="28"/>
      <c r="I323" s="28"/>
      <c r="J323" s="28"/>
      <c r="K323" s="28"/>
      <c r="L323" s="16"/>
      <c r="M323" s="10"/>
      <c r="N323" s="28"/>
      <c r="O323" s="28"/>
      <c r="P323" s="28"/>
      <c r="AF323" s="5"/>
    </row>
    <row r="324" spans="3:36" x14ac:dyDescent="0.25">
      <c r="C324" s="10"/>
      <c r="D324" s="24"/>
      <c r="E324" s="5"/>
      <c r="F324" s="5"/>
      <c r="G324" s="24"/>
      <c r="H324" s="28"/>
      <c r="I324" s="28"/>
      <c r="J324" s="28"/>
      <c r="K324" s="28"/>
      <c r="L324" s="16"/>
      <c r="M324" s="10"/>
      <c r="N324" s="28"/>
      <c r="O324" s="28"/>
      <c r="P324" s="28"/>
      <c r="AF324" s="5"/>
    </row>
    <row r="325" spans="3:36" x14ac:dyDescent="0.25">
      <c r="C325" s="10"/>
      <c r="D325" s="24"/>
      <c r="E325" s="5"/>
      <c r="F325" s="5"/>
      <c r="G325" s="24"/>
      <c r="H325" s="28"/>
      <c r="I325" s="28"/>
      <c r="J325" s="28"/>
      <c r="K325" s="28"/>
      <c r="L325" s="16"/>
      <c r="M325" s="10"/>
      <c r="N325" s="28"/>
      <c r="O325" s="28"/>
      <c r="P325" s="28"/>
      <c r="AF325" s="5"/>
    </row>
    <row r="326" spans="3:36" x14ac:dyDescent="0.25">
      <c r="C326" s="10"/>
      <c r="D326" s="24"/>
      <c r="E326" s="5"/>
      <c r="F326" s="5"/>
      <c r="G326" s="24"/>
      <c r="H326" s="28"/>
      <c r="I326" s="28"/>
      <c r="J326" s="28"/>
      <c r="K326" s="28"/>
      <c r="L326" s="16"/>
      <c r="M326" s="10"/>
      <c r="N326" s="28"/>
      <c r="O326" s="28"/>
      <c r="P326" s="28"/>
      <c r="AF326" s="5"/>
    </row>
    <row r="327" spans="3:36" x14ac:dyDescent="0.25">
      <c r="C327" s="10"/>
      <c r="D327" s="24"/>
      <c r="E327" s="5"/>
      <c r="F327" s="5"/>
      <c r="G327" s="24"/>
      <c r="H327" s="28"/>
      <c r="I327" s="28"/>
      <c r="J327" s="28"/>
      <c r="K327" s="28"/>
      <c r="L327" s="16"/>
      <c r="M327" s="10"/>
      <c r="N327" s="28"/>
      <c r="O327" s="28"/>
      <c r="P327" s="28"/>
      <c r="AF327" s="5"/>
    </row>
    <row r="328" spans="3:36" x14ac:dyDescent="0.25">
      <c r="C328" s="5"/>
      <c r="D328" s="15"/>
      <c r="E328" s="5"/>
      <c r="F328" s="5"/>
      <c r="G328" s="4"/>
      <c r="H328" s="25"/>
      <c r="I328" s="25"/>
      <c r="J328" s="25"/>
      <c r="K328" s="25"/>
      <c r="L328" s="4"/>
      <c r="M328" s="14"/>
      <c r="N328" s="28"/>
      <c r="O328" s="28"/>
      <c r="AF328" s="5"/>
    </row>
    <row r="329" spans="3:36" x14ac:dyDescent="0.25">
      <c r="C329" s="5"/>
      <c r="D329" s="15"/>
      <c r="E329" s="5"/>
      <c r="F329" s="5"/>
      <c r="G329" s="4"/>
      <c r="H329" s="25"/>
      <c r="I329" s="25"/>
      <c r="J329" s="25"/>
      <c r="K329" s="25"/>
      <c r="L329" s="4"/>
      <c r="M329" s="14"/>
      <c r="N329" s="28"/>
      <c r="O329" s="28"/>
      <c r="AF329" s="5"/>
    </row>
    <row r="330" spans="3:36" x14ac:dyDescent="0.25">
      <c r="C330" s="5"/>
      <c r="D330" s="15"/>
      <c r="E330" s="5"/>
      <c r="F330" s="5"/>
      <c r="G330" s="4"/>
      <c r="H330" s="25"/>
      <c r="I330" s="25"/>
      <c r="J330" s="25"/>
      <c r="K330" s="25"/>
      <c r="L330" s="4"/>
      <c r="M330" s="14"/>
      <c r="N330" s="28"/>
      <c r="O330" s="28"/>
      <c r="AF330" s="5"/>
    </row>
    <row r="331" spans="3:36" x14ac:dyDescent="0.25">
      <c r="C331" s="5"/>
      <c r="D331" s="15"/>
      <c r="E331" s="5"/>
      <c r="F331" s="5"/>
      <c r="G331" s="4"/>
      <c r="H331" s="25"/>
      <c r="I331" s="25"/>
      <c r="J331" s="25"/>
      <c r="K331" s="25"/>
      <c r="L331" s="4"/>
      <c r="M331" s="14"/>
      <c r="N331" s="28"/>
      <c r="O331" s="28"/>
      <c r="AF331" s="5"/>
    </row>
    <row r="332" spans="3:36" x14ac:dyDescent="0.25">
      <c r="C332" s="5"/>
      <c r="D332" s="15"/>
      <c r="E332" s="5"/>
      <c r="F332" s="5"/>
      <c r="G332" s="4"/>
      <c r="H332" s="25"/>
      <c r="I332" s="25"/>
      <c r="J332" s="25"/>
      <c r="K332" s="25"/>
      <c r="L332" s="4"/>
      <c r="M332" s="14"/>
      <c r="N332" s="28"/>
      <c r="O332" s="28"/>
      <c r="AF332" s="5"/>
    </row>
    <row r="333" spans="3:36" x14ac:dyDescent="0.25">
      <c r="C333" s="5"/>
      <c r="D333" s="15"/>
      <c r="E333" s="5"/>
      <c r="F333" s="5"/>
      <c r="G333" s="4"/>
      <c r="H333" s="25"/>
      <c r="I333" s="25"/>
      <c r="J333" s="25"/>
      <c r="K333" s="25"/>
      <c r="L333" s="5"/>
      <c r="M333" s="5"/>
      <c r="N333" s="28"/>
      <c r="O333" s="28"/>
      <c r="AF333" s="5"/>
      <c r="AJ333" s="5"/>
    </row>
    <row r="334" spans="3:36" x14ac:dyDescent="0.25">
      <c r="C334" s="5"/>
      <c r="D334" s="15"/>
      <c r="E334" s="5"/>
      <c r="F334" s="5"/>
      <c r="G334" s="4"/>
      <c r="H334" s="25"/>
      <c r="I334" s="25"/>
      <c r="J334" s="25"/>
      <c r="K334" s="25"/>
      <c r="L334" s="4"/>
      <c r="M334" s="14"/>
      <c r="N334" s="28"/>
      <c r="O334" s="28"/>
      <c r="P334" s="5"/>
      <c r="AF334" s="5"/>
    </row>
    <row r="335" spans="3:36" x14ac:dyDescent="0.25">
      <c r="C335" s="5"/>
      <c r="D335" s="15"/>
      <c r="E335" s="5"/>
      <c r="F335" s="5"/>
      <c r="G335" s="4"/>
      <c r="H335" s="25"/>
      <c r="I335" s="25"/>
      <c r="J335" s="25"/>
      <c r="K335" s="25"/>
      <c r="L335" s="4"/>
      <c r="M335" s="14"/>
      <c r="N335" s="28"/>
      <c r="O335" s="28"/>
      <c r="AF335" s="5"/>
    </row>
    <row r="336" spans="3:36" x14ac:dyDescent="0.25">
      <c r="C336" s="5"/>
      <c r="D336" s="15"/>
      <c r="E336" s="5"/>
      <c r="F336" s="5"/>
      <c r="G336" s="4"/>
      <c r="H336" s="25"/>
      <c r="I336" s="25"/>
      <c r="J336" s="25"/>
      <c r="K336" s="25"/>
      <c r="L336" s="4"/>
      <c r="M336" s="14"/>
      <c r="N336" s="28"/>
      <c r="O336" s="28"/>
      <c r="AF336" s="5"/>
    </row>
    <row r="337" spans="3:36" x14ac:dyDescent="0.25">
      <c r="C337" s="5"/>
      <c r="D337" s="15"/>
      <c r="E337" s="5"/>
      <c r="F337" s="5"/>
      <c r="G337" s="4"/>
      <c r="H337" s="25"/>
      <c r="I337" s="25"/>
      <c r="J337" s="25"/>
      <c r="K337" s="25"/>
      <c r="L337" s="4"/>
      <c r="M337" s="14"/>
      <c r="N337" s="28"/>
      <c r="O337" s="28"/>
      <c r="AF337" s="5"/>
    </row>
    <row r="338" spans="3:36" x14ac:dyDescent="0.25">
      <c r="C338" s="5"/>
      <c r="D338" s="15"/>
      <c r="E338" s="5"/>
      <c r="F338" s="5"/>
      <c r="G338" s="4"/>
      <c r="H338" s="25"/>
      <c r="I338" s="25"/>
      <c r="J338" s="25"/>
      <c r="K338" s="25"/>
      <c r="L338" s="4"/>
      <c r="M338" s="14"/>
      <c r="N338" s="28"/>
      <c r="O338" s="28"/>
      <c r="AF338" s="5"/>
    </row>
    <row r="339" spans="3:36" x14ac:dyDescent="0.25">
      <c r="C339" s="5"/>
      <c r="D339" s="15"/>
      <c r="E339" s="5"/>
      <c r="F339" s="5"/>
      <c r="G339" s="4"/>
      <c r="H339" s="25"/>
      <c r="I339" s="25"/>
      <c r="J339" s="25"/>
      <c r="K339" s="25"/>
      <c r="L339" s="4"/>
      <c r="M339" s="14"/>
      <c r="N339" s="28"/>
      <c r="O339" s="28"/>
      <c r="AF339" s="5"/>
    </row>
    <row r="340" spans="3:36" x14ac:dyDescent="0.25">
      <c r="C340" s="5"/>
      <c r="D340" s="15"/>
      <c r="E340" s="5"/>
      <c r="F340" s="5"/>
      <c r="G340" s="4"/>
      <c r="H340" s="25"/>
      <c r="I340" s="25"/>
      <c r="J340" s="25"/>
      <c r="K340" s="25"/>
      <c r="L340" s="4"/>
      <c r="M340" s="14"/>
      <c r="N340" s="28"/>
      <c r="O340" s="28"/>
      <c r="AF340" s="5"/>
    </row>
    <row r="341" spans="3:36" x14ac:dyDescent="0.25">
      <c r="C341" s="5"/>
      <c r="D341" s="15"/>
      <c r="E341" s="5"/>
      <c r="F341" s="5"/>
      <c r="G341" s="4"/>
      <c r="H341" s="25"/>
      <c r="I341" s="25"/>
      <c r="J341" s="25"/>
      <c r="K341" s="25"/>
      <c r="L341" s="4"/>
      <c r="M341" s="14"/>
      <c r="N341" s="28"/>
      <c r="O341" s="28"/>
      <c r="AF341" s="5"/>
    </row>
    <row r="342" spans="3:36" x14ac:dyDescent="0.25">
      <c r="C342" s="5"/>
      <c r="D342" s="15"/>
      <c r="E342" s="5"/>
      <c r="F342" s="5"/>
      <c r="G342" s="4"/>
      <c r="H342" s="25"/>
      <c r="I342" s="25"/>
      <c r="J342" s="25"/>
      <c r="K342" s="25"/>
      <c r="L342" s="4"/>
      <c r="M342" s="14"/>
      <c r="N342" s="28"/>
      <c r="O342" s="28"/>
      <c r="AF342" s="5"/>
    </row>
    <row r="343" spans="3:36" x14ac:dyDescent="0.25">
      <c r="C343" s="5"/>
      <c r="D343" s="15"/>
      <c r="E343" s="5"/>
      <c r="F343" s="5"/>
      <c r="G343" s="4"/>
      <c r="H343" s="25"/>
      <c r="I343" s="25"/>
      <c r="J343" s="25"/>
      <c r="K343" s="25"/>
      <c r="L343" s="4"/>
      <c r="M343" s="14"/>
      <c r="N343" s="28"/>
      <c r="O343" s="28"/>
      <c r="AF343" s="5"/>
    </row>
    <row r="344" spans="3:36" x14ac:dyDescent="0.25">
      <c r="C344" s="5"/>
      <c r="D344" s="15"/>
      <c r="E344" s="5"/>
      <c r="F344" s="5"/>
      <c r="G344" s="4"/>
      <c r="H344" s="25"/>
      <c r="I344" s="25"/>
      <c r="J344" s="25"/>
      <c r="K344" s="25"/>
      <c r="L344" s="4"/>
      <c r="M344" s="14"/>
      <c r="N344" s="28"/>
      <c r="O344" s="28"/>
      <c r="AF344" s="5"/>
    </row>
    <row r="345" spans="3:36" x14ac:dyDescent="0.25">
      <c r="C345" s="5"/>
      <c r="D345" s="15"/>
      <c r="E345" s="5"/>
      <c r="F345" s="5"/>
      <c r="G345" s="4"/>
      <c r="H345" s="25"/>
      <c r="I345" s="25"/>
      <c r="J345" s="25"/>
      <c r="K345" s="25"/>
      <c r="L345" s="5"/>
      <c r="M345" s="5"/>
      <c r="N345" s="28"/>
      <c r="O345" s="28"/>
      <c r="AF345" s="5"/>
    </row>
    <row r="346" spans="3:36" x14ac:dyDescent="0.25">
      <c r="C346" s="5"/>
      <c r="D346" s="15"/>
      <c r="E346" s="5"/>
      <c r="F346" s="5"/>
      <c r="G346" s="4"/>
      <c r="H346" s="25"/>
      <c r="I346" s="25"/>
      <c r="J346" s="25"/>
      <c r="K346" s="25"/>
      <c r="L346" s="4"/>
      <c r="M346" s="14"/>
      <c r="N346" s="28"/>
      <c r="O346" s="28"/>
      <c r="Q346" s="5"/>
      <c r="R346" s="5"/>
      <c r="S346" s="5"/>
      <c r="T346" s="5"/>
      <c r="AF346" s="5"/>
      <c r="AJ346" s="5"/>
    </row>
    <row r="347" spans="3:36" x14ac:dyDescent="0.25">
      <c r="C347" s="5"/>
      <c r="D347" s="15"/>
      <c r="E347" s="5"/>
      <c r="F347" s="5"/>
      <c r="G347" s="4"/>
      <c r="H347" s="25"/>
      <c r="I347" s="25"/>
      <c r="J347" s="25"/>
      <c r="K347" s="25"/>
      <c r="L347" s="4"/>
      <c r="M347" s="14"/>
      <c r="N347" s="28"/>
      <c r="O347" s="28"/>
      <c r="AF347" s="5"/>
    </row>
    <row r="348" spans="3:36" x14ac:dyDescent="0.25">
      <c r="C348" s="5"/>
      <c r="D348" s="15"/>
      <c r="E348" s="5"/>
      <c r="F348" s="5"/>
      <c r="G348" s="4"/>
      <c r="H348" s="25"/>
      <c r="I348" s="25"/>
      <c r="J348" s="25"/>
      <c r="K348" s="25"/>
      <c r="L348" s="4"/>
      <c r="M348" s="14"/>
      <c r="N348" s="28"/>
      <c r="O348" s="28"/>
      <c r="AF348" s="5"/>
    </row>
    <row r="349" spans="3:36" x14ac:dyDescent="0.25">
      <c r="C349" s="5"/>
      <c r="D349" s="15"/>
      <c r="E349" s="5"/>
      <c r="F349" s="5"/>
      <c r="G349" s="4"/>
      <c r="H349" s="25"/>
      <c r="I349" s="25"/>
      <c r="J349" s="25"/>
      <c r="K349" s="25"/>
      <c r="L349" s="4"/>
      <c r="M349" s="14"/>
      <c r="N349" s="28"/>
      <c r="O349" s="28"/>
      <c r="AF349" s="5"/>
    </row>
    <row r="350" spans="3:36" x14ac:dyDescent="0.25">
      <c r="C350" s="5"/>
      <c r="D350" s="15"/>
      <c r="E350" s="5"/>
      <c r="F350" s="5"/>
      <c r="G350" s="4"/>
      <c r="H350" s="25"/>
      <c r="I350" s="25"/>
      <c r="J350" s="25"/>
      <c r="K350" s="25"/>
      <c r="L350" s="4"/>
      <c r="M350" s="14"/>
      <c r="N350" s="28"/>
      <c r="O350" s="28"/>
      <c r="AF350" s="5"/>
    </row>
    <row r="351" spans="3:36" x14ac:dyDescent="0.25">
      <c r="C351" s="5"/>
      <c r="D351" s="15"/>
      <c r="E351" s="5"/>
      <c r="F351" s="5"/>
      <c r="G351" s="4"/>
      <c r="H351" s="25"/>
      <c r="I351" s="25"/>
      <c r="J351" s="25"/>
      <c r="K351" s="25"/>
      <c r="L351" s="4"/>
      <c r="M351" s="14"/>
      <c r="N351" s="28"/>
      <c r="O351" s="28"/>
      <c r="AF351" s="5"/>
    </row>
    <row r="352" spans="3:36" x14ac:dyDescent="0.25">
      <c r="C352" s="5"/>
      <c r="D352" s="15"/>
      <c r="E352" s="5"/>
      <c r="F352" s="5"/>
      <c r="G352" s="4"/>
      <c r="H352" s="25"/>
      <c r="I352" s="25"/>
      <c r="J352" s="25"/>
      <c r="K352" s="25"/>
      <c r="L352" s="4"/>
      <c r="M352" s="14"/>
      <c r="N352" s="28"/>
      <c r="O352" s="28"/>
      <c r="AF352" s="5"/>
    </row>
    <row r="353" spans="3:32" x14ac:dyDescent="0.25">
      <c r="C353" s="5"/>
      <c r="D353" s="15"/>
      <c r="E353" s="5"/>
      <c r="F353" s="5"/>
      <c r="G353" s="4"/>
      <c r="H353" s="25"/>
      <c r="I353" s="25"/>
      <c r="J353" s="25"/>
      <c r="K353" s="25"/>
      <c r="L353" s="4"/>
      <c r="M353" s="14"/>
      <c r="N353" s="28"/>
      <c r="O353" s="28"/>
      <c r="AF353" s="5"/>
    </row>
    <row r="354" spans="3:32" x14ac:dyDescent="0.25">
      <c r="C354" s="5"/>
      <c r="D354" s="15"/>
      <c r="E354" s="5"/>
      <c r="F354" s="5"/>
      <c r="G354" s="4"/>
      <c r="H354" s="25"/>
      <c r="I354" s="25"/>
      <c r="J354" s="25"/>
      <c r="K354" s="25"/>
      <c r="L354" s="4"/>
      <c r="M354" s="14"/>
      <c r="N354" s="28"/>
      <c r="O354" s="28"/>
      <c r="AF354" s="5"/>
    </row>
    <row r="355" spans="3:32" x14ac:dyDescent="0.25">
      <c r="C355" s="5"/>
      <c r="D355" s="15"/>
      <c r="E355" s="5"/>
      <c r="F355" s="5"/>
      <c r="G355" s="4"/>
      <c r="H355" s="25"/>
      <c r="I355" s="25"/>
      <c r="J355" s="25"/>
      <c r="K355" s="25"/>
      <c r="L355" s="4"/>
      <c r="M355" s="14"/>
      <c r="N355" s="28"/>
      <c r="O355" s="28"/>
      <c r="AF355" s="5"/>
    </row>
    <row r="356" spans="3:32" x14ac:dyDescent="0.25">
      <c r="C356" s="5"/>
      <c r="D356" s="15"/>
      <c r="E356" s="5"/>
      <c r="F356" s="5"/>
      <c r="G356" s="4"/>
      <c r="H356" s="25"/>
      <c r="I356" s="25"/>
      <c r="J356" s="25"/>
      <c r="K356" s="25"/>
      <c r="L356" s="4"/>
      <c r="M356" s="14"/>
      <c r="N356" s="28"/>
      <c r="O356" s="28"/>
      <c r="AF356" s="5"/>
    </row>
    <row r="357" spans="3:32" x14ac:dyDescent="0.25">
      <c r="C357" s="5"/>
      <c r="D357" s="15"/>
      <c r="E357" s="5"/>
      <c r="F357" s="5"/>
      <c r="G357" s="4"/>
      <c r="H357" s="25"/>
      <c r="I357" s="25"/>
      <c r="J357" s="25"/>
      <c r="K357" s="25"/>
      <c r="L357" s="4"/>
      <c r="M357" s="14"/>
      <c r="N357" s="28"/>
      <c r="O357" s="28"/>
      <c r="AF357" s="5"/>
    </row>
    <row r="358" spans="3:32" x14ac:dyDescent="0.25">
      <c r="C358" s="5"/>
      <c r="D358" s="15"/>
      <c r="E358" s="5"/>
      <c r="F358" s="5"/>
      <c r="G358" s="4"/>
      <c r="H358" s="25"/>
      <c r="I358" s="25"/>
      <c r="J358" s="25"/>
      <c r="K358" s="25"/>
      <c r="L358" s="4"/>
      <c r="M358" s="14"/>
      <c r="N358" s="28"/>
      <c r="O358" s="28"/>
      <c r="AF358" s="5"/>
    </row>
    <row r="359" spans="3:32" x14ac:dyDescent="0.25">
      <c r="C359" s="5"/>
      <c r="D359" s="15"/>
      <c r="E359" s="5"/>
      <c r="F359" s="5"/>
      <c r="G359" s="4"/>
      <c r="H359" s="25"/>
      <c r="I359" s="25"/>
      <c r="J359" s="25"/>
      <c r="K359" s="25"/>
      <c r="L359" s="4"/>
      <c r="M359" s="14"/>
      <c r="N359" s="28"/>
      <c r="O359" s="28"/>
      <c r="AF359" s="5"/>
    </row>
    <row r="360" spans="3:32" x14ac:dyDescent="0.25">
      <c r="C360" s="5"/>
      <c r="D360" s="15"/>
      <c r="E360" s="5"/>
      <c r="F360" s="5"/>
      <c r="G360" s="4"/>
      <c r="H360" s="25"/>
      <c r="I360" s="25"/>
      <c r="J360" s="25"/>
      <c r="K360" s="25"/>
      <c r="L360" s="4"/>
      <c r="M360" s="14"/>
      <c r="N360" s="28"/>
      <c r="O360" s="28"/>
      <c r="AF360" s="5"/>
    </row>
    <row r="361" spans="3:32" x14ac:dyDescent="0.25">
      <c r="C361" s="5"/>
      <c r="D361" s="15"/>
      <c r="E361" s="5"/>
      <c r="F361" s="5"/>
      <c r="G361" s="4"/>
      <c r="H361" s="25"/>
      <c r="I361" s="25"/>
      <c r="J361" s="25"/>
      <c r="K361" s="25"/>
      <c r="L361" s="4"/>
      <c r="M361" s="14"/>
      <c r="N361" s="28"/>
      <c r="O361" s="28"/>
      <c r="AF361" s="5"/>
    </row>
    <row r="362" spans="3:32" x14ac:dyDescent="0.25">
      <c r="C362" s="5"/>
      <c r="D362" s="15"/>
      <c r="E362" s="5"/>
      <c r="F362" s="5"/>
      <c r="G362" s="4"/>
      <c r="H362" s="25"/>
      <c r="I362" s="25"/>
      <c r="J362" s="25"/>
      <c r="K362" s="25"/>
      <c r="L362" s="4"/>
      <c r="M362" s="14"/>
      <c r="N362" s="28"/>
      <c r="O362" s="28"/>
      <c r="AF362" s="5"/>
    </row>
    <row r="363" spans="3:32" x14ac:dyDescent="0.25">
      <c r="C363" s="5"/>
      <c r="D363" s="15"/>
      <c r="E363" s="5"/>
      <c r="F363" s="5"/>
      <c r="G363" s="4"/>
      <c r="H363" s="25"/>
      <c r="I363" s="25"/>
      <c r="J363" s="25"/>
      <c r="K363" s="25"/>
      <c r="N363" s="28"/>
      <c r="O363" s="28"/>
      <c r="AF363" s="5"/>
    </row>
    <row r="364" spans="3:32" x14ac:dyDescent="0.25">
      <c r="C364" s="5"/>
      <c r="D364" s="15"/>
      <c r="E364" s="5"/>
      <c r="F364" s="5"/>
      <c r="G364" s="4"/>
      <c r="H364" s="25"/>
      <c r="I364" s="25"/>
      <c r="J364" s="25"/>
      <c r="K364" s="25"/>
      <c r="N364" s="28"/>
      <c r="O364" s="28"/>
      <c r="AF364" s="5"/>
    </row>
    <row r="365" spans="3:32" x14ac:dyDescent="0.25">
      <c r="C365" s="5"/>
      <c r="D365" s="15"/>
      <c r="E365" s="5"/>
      <c r="F365" s="5"/>
      <c r="G365" s="4"/>
      <c r="H365" s="25"/>
      <c r="I365" s="25"/>
      <c r="J365" s="25"/>
      <c r="K365" s="25"/>
      <c r="N365" s="28"/>
      <c r="O365" s="28"/>
      <c r="AF365" s="5"/>
    </row>
    <row r="366" spans="3:32" x14ac:dyDescent="0.25">
      <c r="C366" s="5"/>
      <c r="D366" s="15"/>
      <c r="E366" s="5"/>
      <c r="F366" s="5"/>
      <c r="G366" s="4"/>
      <c r="H366" s="25"/>
      <c r="I366" s="25"/>
      <c r="J366" s="25"/>
      <c r="K366" s="25"/>
      <c r="N366" s="28"/>
      <c r="O366" s="28"/>
      <c r="AF366" s="5"/>
    </row>
    <row r="367" spans="3:32" x14ac:dyDescent="0.25">
      <c r="C367" s="5"/>
      <c r="D367" s="15"/>
      <c r="E367" s="5"/>
      <c r="F367" s="5"/>
      <c r="G367" s="4"/>
      <c r="H367" s="25"/>
      <c r="I367" s="25"/>
      <c r="J367" s="25"/>
      <c r="K367" s="25"/>
      <c r="N367" s="28"/>
      <c r="O367" s="28"/>
      <c r="AF367" s="5"/>
    </row>
    <row r="368" spans="3:32" x14ac:dyDescent="0.25">
      <c r="C368" s="5"/>
      <c r="D368" s="15"/>
      <c r="E368" s="5"/>
      <c r="F368" s="5"/>
      <c r="G368" s="4"/>
      <c r="H368" s="25"/>
      <c r="I368" s="25"/>
      <c r="J368" s="25"/>
      <c r="K368" s="25"/>
      <c r="N368" s="28"/>
      <c r="O368" s="28"/>
      <c r="AF368" s="5"/>
    </row>
    <row r="369" spans="3:32" x14ac:dyDescent="0.25">
      <c r="C369" s="5"/>
      <c r="D369" s="15"/>
      <c r="E369" s="5"/>
      <c r="F369" s="5"/>
      <c r="G369" s="4"/>
      <c r="H369" s="25"/>
      <c r="I369" s="25"/>
      <c r="J369" s="25"/>
      <c r="K369" s="25"/>
      <c r="N369" s="28"/>
      <c r="O369" s="28"/>
      <c r="AF369" s="5"/>
    </row>
    <row r="370" spans="3:32" x14ac:dyDescent="0.25">
      <c r="C370" s="5"/>
      <c r="D370" s="15"/>
      <c r="E370" s="5"/>
      <c r="F370" s="5"/>
      <c r="G370" s="4"/>
      <c r="H370" s="25"/>
      <c r="I370" s="25"/>
      <c r="J370" s="25"/>
      <c r="K370" s="25"/>
      <c r="N370" s="28"/>
      <c r="O370" s="28"/>
      <c r="AF370" s="5"/>
    </row>
    <row r="371" spans="3:32" x14ac:dyDescent="0.25">
      <c r="C371" s="5"/>
      <c r="D371" s="15"/>
      <c r="E371" s="5"/>
      <c r="F371" s="5"/>
      <c r="G371" s="4"/>
      <c r="H371" s="25"/>
      <c r="I371" s="25"/>
      <c r="J371" s="25"/>
      <c r="K371" s="25"/>
      <c r="N371" s="28"/>
      <c r="O371" s="28"/>
      <c r="AF371" s="5"/>
    </row>
    <row r="372" spans="3:32" x14ac:dyDescent="0.25">
      <c r="C372" s="5"/>
      <c r="D372" s="15"/>
      <c r="E372" s="5"/>
      <c r="F372" s="5"/>
      <c r="G372" s="4"/>
      <c r="H372" s="25"/>
      <c r="I372" s="25"/>
      <c r="J372" s="25"/>
      <c r="K372" s="25"/>
      <c r="N372" s="28"/>
      <c r="O372" s="28"/>
      <c r="AF372" s="5"/>
    </row>
    <row r="373" spans="3:32" x14ac:dyDescent="0.25">
      <c r="C373" s="5"/>
      <c r="D373" s="15"/>
      <c r="E373" s="5"/>
      <c r="F373" s="5"/>
      <c r="G373" s="4"/>
      <c r="H373" s="25"/>
      <c r="I373" s="25"/>
      <c r="J373" s="25"/>
      <c r="K373" s="25"/>
      <c r="N373" s="28"/>
      <c r="O373" s="28"/>
      <c r="AF373" s="5"/>
    </row>
    <row r="374" spans="3:32" x14ac:dyDescent="0.25">
      <c r="C374" s="5"/>
      <c r="D374" s="15"/>
      <c r="E374" s="5"/>
      <c r="F374" s="5"/>
      <c r="G374" s="4"/>
      <c r="H374" s="25"/>
      <c r="I374" s="25"/>
      <c r="J374" s="25"/>
      <c r="K374" s="25"/>
      <c r="N374" s="28"/>
      <c r="O374" s="28"/>
      <c r="AF374" s="5"/>
    </row>
    <row r="375" spans="3:32" x14ac:dyDescent="0.25">
      <c r="C375" s="5"/>
      <c r="D375" s="15"/>
      <c r="E375" s="5"/>
      <c r="F375" s="5"/>
      <c r="G375" s="4"/>
      <c r="H375" s="25"/>
      <c r="I375" s="25"/>
      <c r="J375" s="25"/>
      <c r="K375" s="25"/>
      <c r="N375" s="28"/>
      <c r="O375" s="28"/>
      <c r="AF375" s="5"/>
    </row>
    <row r="376" spans="3:32" x14ac:dyDescent="0.25">
      <c r="C376" s="5"/>
      <c r="D376" s="15"/>
      <c r="E376" s="5"/>
      <c r="F376" s="5"/>
      <c r="G376" s="4"/>
      <c r="H376" s="25"/>
      <c r="I376" s="25"/>
      <c r="J376" s="25"/>
      <c r="K376" s="25"/>
      <c r="N376" s="28"/>
      <c r="O376" s="28"/>
      <c r="AF376" s="5"/>
    </row>
    <row r="377" spans="3:32" x14ac:dyDescent="0.25">
      <c r="C377" s="5"/>
      <c r="D377" s="15"/>
      <c r="E377" s="5"/>
      <c r="F377" s="5"/>
      <c r="G377" s="4"/>
      <c r="H377" s="25"/>
      <c r="I377" s="25"/>
      <c r="J377" s="25"/>
      <c r="K377" s="25"/>
      <c r="N377" s="28"/>
      <c r="O377" s="28"/>
      <c r="AF377" s="5"/>
    </row>
    <row r="378" spans="3:32" x14ac:dyDescent="0.25">
      <c r="C378" s="5"/>
      <c r="D378" s="15"/>
      <c r="E378" s="5"/>
      <c r="F378" s="5"/>
      <c r="G378" s="4"/>
      <c r="H378" s="25"/>
      <c r="I378" s="25"/>
      <c r="J378" s="25"/>
      <c r="K378" s="25"/>
      <c r="N378" s="28"/>
      <c r="O378" s="28"/>
      <c r="AF378" s="5"/>
    </row>
    <row r="379" spans="3:32" x14ac:dyDescent="0.25">
      <c r="C379" s="5"/>
      <c r="D379" s="15"/>
      <c r="E379" s="5"/>
      <c r="F379" s="5"/>
      <c r="G379" s="4"/>
      <c r="H379" s="25"/>
      <c r="I379" s="25"/>
      <c r="J379" s="25"/>
      <c r="K379" s="25"/>
      <c r="N379" s="28"/>
      <c r="O379" s="28"/>
      <c r="AF379" s="5"/>
    </row>
    <row r="380" spans="3:32" x14ac:dyDescent="0.25">
      <c r="C380" s="5"/>
      <c r="D380" s="15"/>
      <c r="E380" s="5"/>
      <c r="F380" s="5"/>
      <c r="G380" s="4"/>
      <c r="H380" s="25"/>
      <c r="I380" s="25"/>
      <c r="J380" s="25"/>
      <c r="K380" s="25"/>
      <c r="N380" s="28"/>
      <c r="O380" s="28"/>
      <c r="AF380" s="5"/>
    </row>
    <row r="381" spans="3:32" x14ac:dyDescent="0.25">
      <c r="C381" s="5"/>
      <c r="D381" s="15"/>
      <c r="E381" s="5"/>
      <c r="F381" s="5"/>
      <c r="G381" s="4"/>
      <c r="H381" s="25"/>
      <c r="I381" s="25"/>
      <c r="J381" s="25"/>
      <c r="K381" s="25"/>
      <c r="N381" s="28"/>
      <c r="O381" s="28"/>
      <c r="AF381" s="5"/>
    </row>
    <row r="382" spans="3:32" x14ac:dyDescent="0.25">
      <c r="C382" s="5"/>
      <c r="D382" s="15"/>
      <c r="E382" s="5"/>
      <c r="F382" s="5"/>
      <c r="G382" s="4"/>
      <c r="H382" s="25"/>
      <c r="I382" s="25"/>
      <c r="J382" s="25"/>
      <c r="K382" s="25"/>
      <c r="N382" s="28"/>
      <c r="O382" s="28"/>
      <c r="AF382" s="5"/>
    </row>
    <row r="383" spans="3:32" x14ac:dyDescent="0.25">
      <c r="C383" s="5"/>
      <c r="D383" s="15"/>
      <c r="E383" s="5"/>
      <c r="F383" s="5"/>
      <c r="G383" s="4"/>
      <c r="H383" s="25"/>
      <c r="I383" s="25"/>
      <c r="J383" s="25"/>
      <c r="K383" s="25"/>
      <c r="N383" s="28"/>
      <c r="O383" s="28"/>
      <c r="AF383" s="5"/>
    </row>
    <row r="384" spans="3:32" x14ac:dyDescent="0.25">
      <c r="C384" s="5"/>
      <c r="D384" s="15"/>
      <c r="E384" s="5"/>
      <c r="F384" s="5"/>
      <c r="G384" s="4"/>
      <c r="H384" s="25"/>
      <c r="I384" s="25"/>
      <c r="J384" s="25"/>
      <c r="K384" s="25"/>
      <c r="N384" s="28"/>
      <c r="O384" s="28"/>
      <c r="AF384" s="5"/>
    </row>
    <row r="385" spans="3:32" x14ac:dyDescent="0.25">
      <c r="C385" s="5"/>
      <c r="D385" s="15"/>
      <c r="E385" s="5"/>
      <c r="F385" s="5"/>
      <c r="G385" s="4"/>
      <c r="H385" s="25"/>
      <c r="I385" s="25"/>
      <c r="J385" s="25"/>
      <c r="K385" s="25"/>
      <c r="N385" s="28"/>
      <c r="O385" s="28"/>
      <c r="AF385" s="5"/>
    </row>
    <row r="386" spans="3:32" x14ac:dyDescent="0.25">
      <c r="C386" s="5"/>
      <c r="D386" s="15"/>
      <c r="E386" s="5"/>
      <c r="F386" s="5"/>
      <c r="G386" s="4"/>
      <c r="H386" s="25"/>
      <c r="I386" s="25"/>
      <c r="J386" s="25"/>
      <c r="K386" s="25"/>
      <c r="N386" s="28"/>
      <c r="O386" s="28"/>
      <c r="AF386" s="5"/>
    </row>
    <row r="387" spans="3:32" x14ac:dyDescent="0.25">
      <c r="C387" s="5"/>
      <c r="D387" s="15"/>
      <c r="E387" s="5"/>
      <c r="F387" s="5"/>
      <c r="G387" s="4"/>
      <c r="H387" s="25"/>
      <c r="I387" s="25"/>
      <c r="J387" s="25"/>
      <c r="K387" s="25"/>
      <c r="N387" s="28"/>
      <c r="O387" s="28"/>
      <c r="AF387" s="5"/>
    </row>
    <row r="388" spans="3:32" x14ac:dyDescent="0.25">
      <c r="C388" s="5"/>
      <c r="D388" s="15"/>
      <c r="E388" s="5"/>
      <c r="F388" s="5"/>
      <c r="G388" s="4"/>
      <c r="H388" s="25"/>
      <c r="I388" s="25"/>
      <c r="J388" s="25"/>
      <c r="K388" s="25"/>
      <c r="N388" s="28"/>
      <c r="O388" s="28"/>
      <c r="AF388" s="5"/>
    </row>
    <row r="389" spans="3:32" x14ac:dyDescent="0.25">
      <c r="C389" s="5"/>
      <c r="D389" s="15"/>
      <c r="E389" s="5"/>
      <c r="F389" s="5"/>
      <c r="G389" s="4"/>
      <c r="H389" s="25"/>
      <c r="I389" s="25"/>
      <c r="J389" s="25"/>
      <c r="K389" s="25"/>
      <c r="N389" s="28"/>
      <c r="O389" s="28"/>
      <c r="AF389" s="5"/>
    </row>
    <row r="390" spans="3:32" x14ac:dyDescent="0.25">
      <c r="C390" s="5"/>
      <c r="D390" s="15"/>
      <c r="E390" s="5"/>
      <c r="F390" s="5"/>
      <c r="G390" s="4"/>
      <c r="H390" s="25"/>
      <c r="I390" s="25"/>
      <c r="J390" s="25"/>
      <c r="K390" s="25"/>
      <c r="N390" s="28"/>
      <c r="O390" s="28"/>
      <c r="AF390" s="5"/>
    </row>
    <row r="391" spans="3:32" x14ac:dyDescent="0.25">
      <c r="C391" s="5"/>
      <c r="D391" s="15"/>
      <c r="E391" s="5"/>
      <c r="F391" s="5"/>
      <c r="G391" s="4"/>
      <c r="H391" s="25"/>
      <c r="I391" s="25"/>
      <c r="J391" s="25"/>
      <c r="K391" s="25"/>
      <c r="N391" s="28"/>
      <c r="O391" s="28"/>
      <c r="AF391" s="5"/>
    </row>
    <row r="392" spans="3:32" x14ac:dyDescent="0.25">
      <c r="C392" s="5"/>
      <c r="D392" s="15"/>
      <c r="E392" s="5"/>
      <c r="F392" s="5"/>
      <c r="G392" s="4"/>
      <c r="H392" s="25"/>
      <c r="I392" s="25"/>
      <c r="J392" s="25"/>
      <c r="K392" s="25"/>
      <c r="N392" s="28"/>
      <c r="O392" s="28"/>
      <c r="AF392" s="5"/>
    </row>
    <row r="393" spans="3:32" x14ac:dyDescent="0.25">
      <c r="C393" s="5"/>
      <c r="D393" s="15"/>
      <c r="E393" s="5"/>
      <c r="F393" s="5"/>
      <c r="G393" s="4"/>
      <c r="H393" s="25"/>
      <c r="I393" s="25"/>
      <c r="J393" s="25"/>
      <c r="K393" s="25"/>
      <c r="N393" s="28"/>
      <c r="O393" s="28"/>
      <c r="AF393" s="5"/>
    </row>
    <row r="394" spans="3:32" x14ac:dyDescent="0.25">
      <c r="C394" s="5"/>
      <c r="D394" s="15"/>
      <c r="E394" s="5"/>
      <c r="F394" s="5"/>
      <c r="G394" s="4"/>
      <c r="H394" s="25"/>
      <c r="I394" s="25"/>
      <c r="J394" s="25"/>
      <c r="K394" s="25"/>
      <c r="N394" s="28"/>
      <c r="O394" s="28"/>
      <c r="AF394" s="5"/>
    </row>
    <row r="395" spans="3:32" x14ac:dyDescent="0.25">
      <c r="C395" s="5"/>
      <c r="D395" s="15"/>
      <c r="E395" s="5"/>
      <c r="F395" s="5"/>
      <c r="G395" s="4"/>
      <c r="H395" s="25"/>
      <c r="I395" s="25"/>
      <c r="J395" s="25"/>
      <c r="K395" s="25"/>
      <c r="N395" s="28"/>
      <c r="O395" s="28"/>
      <c r="AF395" s="5"/>
    </row>
    <row r="396" spans="3:32" x14ac:dyDescent="0.25">
      <c r="C396" s="5"/>
      <c r="D396" s="15"/>
      <c r="E396" s="5"/>
      <c r="F396" s="5"/>
      <c r="G396" s="4"/>
      <c r="H396" s="25"/>
      <c r="I396" s="25"/>
      <c r="J396" s="25"/>
      <c r="K396" s="25"/>
      <c r="N396" s="28"/>
      <c r="O396" s="28"/>
      <c r="AF396" s="5"/>
    </row>
    <row r="397" spans="3:32" x14ac:dyDescent="0.25">
      <c r="C397" s="5"/>
      <c r="D397" s="15"/>
      <c r="E397" s="5"/>
      <c r="F397" s="5"/>
      <c r="G397" s="4"/>
      <c r="H397" s="25"/>
      <c r="I397" s="25"/>
      <c r="J397" s="25"/>
      <c r="K397" s="25"/>
      <c r="N397" s="28"/>
      <c r="O397" s="28"/>
      <c r="AF397" s="5"/>
    </row>
    <row r="398" spans="3:32" x14ac:dyDescent="0.25">
      <c r="C398" s="5"/>
      <c r="D398" s="15"/>
      <c r="E398" s="5"/>
      <c r="F398" s="5"/>
      <c r="G398" s="4"/>
      <c r="H398" s="25"/>
      <c r="I398" s="25"/>
      <c r="J398" s="25"/>
      <c r="K398" s="25"/>
      <c r="N398" s="28"/>
      <c r="O398" s="28"/>
      <c r="AF398" s="5"/>
    </row>
    <row r="399" spans="3:32" x14ac:dyDescent="0.25">
      <c r="C399" s="5"/>
      <c r="D399" s="15"/>
      <c r="E399" s="5"/>
      <c r="F399" s="5"/>
      <c r="G399" s="4"/>
      <c r="H399" s="25"/>
      <c r="I399" s="25"/>
      <c r="J399" s="25"/>
      <c r="K399" s="25"/>
      <c r="N399" s="28"/>
      <c r="O399" s="28"/>
      <c r="AF399" s="5"/>
    </row>
    <row r="400" spans="3:32" x14ac:dyDescent="0.25">
      <c r="C400" s="5"/>
      <c r="D400" s="15"/>
      <c r="E400" s="5"/>
      <c r="F400" s="5"/>
      <c r="G400" s="4"/>
      <c r="H400" s="25"/>
      <c r="I400" s="25"/>
      <c r="J400" s="25"/>
      <c r="K400" s="25"/>
      <c r="N400" s="28"/>
      <c r="O400" s="28"/>
      <c r="AF400" s="5"/>
    </row>
    <row r="401" spans="3:32" x14ac:dyDescent="0.25">
      <c r="C401" s="5"/>
      <c r="D401" s="15"/>
      <c r="E401" s="5"/>
      <c r="F401" s="5"/>
      <c r="G401" s="4"/>
      <c r="H401" s="25"/>
      <c r="I401" s="25"/>
      <c r="J401" s="25"/>
      <c r="K401" s="25"/>
      <c r="N401" s="28"/>
      <c r="O401" s="28"/>
      <c r="AF401" s="5"/>
    </row>
    <row r="402" spans="3:32" x14ac:dyDescent="0.25">
      <c r="C402" s="5"/>
      <c r="D402" s="15"/>
      <c r="E402" s="5"/>
      <c r="F402" s="5"/>
      <c r="G402" s="4"/>
      <c r="H402" s="25"/>
      <c r="I402" s="25"/>
      <c r="J402" s="25"/>
      <c r="K402" s="25"/>
      <c r="N402" s="28"/>
      <c r="O402" s="28"/>
      <c r="AF402" s="5"/>
    </row>
    <row r="403" spans="3:32" x14ac:dyDescent="0.25">
      <c r="C403" s="5"/>
      <c r="D403" s="15"/>
      <c r="E403" s="5"/>
      <c r="F403" s="5"/>
      <c r="G403" s="4"/>
      <c r="H403" s="25"/>
      <c r="I403" s="25"/>
      <c r="J403" s="25"/>
      <c r="K403" s="25"/>
      <c r="N403" s="28"/>
      <c r="O403" s="28"/>
      <c r="AF403" s="5"/>
    </row>
    <row r="404" spans="3:32" x14ac:dyDescent="0.25">
      <c r="C404" s="5"/>
      <c r="D404" s="15"/>
      <c r="E404" s="5"/>
      <c r="F404" s="5"/>
      <c r="G404" s="4"/>
      <c r="H404" s="25"/>
      <c r="I404" s="25"/>
      <c r="J404" s="25"/>
      <c r="K404" s="25"/>
      <c r="N404" s="28"/>
      <c r="O404" s="28"/>
      <c r="AF404" s="5"/>
    </row>
    <row r="405" spans="3:32" x14ac:dyDescent="0.25">
      <c r="C405" s="5"/>
      <c r="D405" s="15"/>
      <c r="E405" s="5"/>
      <c r="F405" s="5"/>
      <c r="G405" s="4"/>
      <c r="H405" s="25"/>
      <c r="I405" s="25"/>
      <c r="J405" s="25"/>
      <c r="K405" s="25"/>
      <c r="N405" s="28"/>
      <c r="O405" s="28"/>
      <c r="AF405" s="5"/>
    </row>
    <row r="406" spans="3:32" x14ac:dyDescent="0.25">
      <c r="C406" s="5"/>
      <c r="D406" s="15"/>
      <c r="E406" s="5"/>
      <c r="F406" s="5"/>
      <c r="G406" s="4"/>
      <c r="H406" s="25"/>
      <c r="I406" s="25"/>
      <c r="J406" s="25"/>
      <c r="K406" s="25"/>
      <c r="L406" s="5"/>
      <c r="N406" s="28"/>
      <c r="O406" s="28"/>
      <c r="P406" s="5"/>
      <c r="AF406" s="5"/>
    </row>
    <row r="407" spans="3:32" x14ac:dyDescent="0.25">
      <c r="C407" s="5"/>
      <c r="D407" s="15"/>
      <c r="E407" s="5"/>
      <c r="F407" s="5"/>
      <c r="G407" s="4"/>
      <c r="H407" s="25"/>
      <c r="I407" s="25"/>
      <c r="J407" s="25"/>
      <c r="K407" s="25"/>
      <c r="N407" s="28"/>
      <c r="O407" s="28"/>
      <c r="AF407" s="5"/>
    </row>
    <row r="408" spans="3:32" x14ac:dyDescent="0.25">
      <c r="C408" s="5"/>
      <c r="D408" s="15"/>
      <c r="E408" s="5"/>
      <c r="F408" s="5"/>
      <c r="G408" s="4"/>
      <c r="H408" s="25"/>
      <c r="I408" s="25"/>
      <c r="J408" s="25"/>
      <c r="K408" s="25"/>
      <c r="N408" s="28"/>
      <c r="O408" s="28"/>
      <c r="AF408" s="5"/>
    </row>
    <row r="409" spans="3:32" x14ac:dyDescent="0.25">
      <c r="C409" s="5"/>
      <c r="D409" s="15"/>
      <c r="E409" s="5"/>
      <c r="F409" s="5"/>
      <c r="G409" s="4"/>
      <c r="H409" s="25"/>
      <c r="I409" s="25"/>
      <c r="J409" s="25"/>
      <c r="K409" s="25"/>
      <c r="N409" s="28"/>
      <c r="O409" s="28"/>
      <c r="AF409" s="5"/>
    </row>
    <row r="410" spans="3:32" x14ac:dyDescent="0.25">
      <c r="C410" s="5"/>
      <c r="D410" s="15"/>
      <c r="E410" s="5"/>
      <c r="F410" s="5"/>
      <c r="G410" s="4"/>
      <c r="H410" s="25"/>
      <c r="I410" s="25"/>
      <c r="J410" s="25"/>
      <c r="K410" s="25"/>
      <c r="N410" s="28"/>
      <c r="O410" s="28"/>
      <c r="AF410" s="5"/>
    </row>
    <row r="411" spans="3:32" x14ac:dyDescent="0.25">
      <c r="C411" s="5"/>
      <c r="D411" s="15"/>
      <c r="E411" s="5"/>
      <c r="F411" s="5"/>
      <c r="G411" s="4"/>
      <c r="H411" s="25"/>
      <c r="I411" s="25"/>
      <c r="J411" s="25"/>
      <c r="K411" s="25"/>
      <c r="N411" s="28"/>
      <c r="O411" s="28"/>
      <c r="AF411" s="5"/>
    </row>
    <row r="412" spans="3:32" x14ac:dyDescent="0.25">
      <c r="C412" s="5"/>
      <c r="D412" s="15"/>
      <c r="E412" s="5"/>
      <c r="F412" s="5"/>
      <c r="G412" s="4"/>
      <c r="H412" s="25"/>
      <c r="I412" s="25"/>
      <c r="J412" s="25"/>
      <c r="K412" s="25"/>
      <c r="N412" s="28"/>
      <c r="O412" s="28"/>
      <c r="AF412" s="5"/>
    </row>
    <row r="413" spans="3:32" x14ac:dyDescent="0.25">
      <c r="C413" s="5"/>
      <c r="D413" s="15"/>
      <c r="E413" s="5"/>
      <c r="F413" s="5"/>
      <c r="G413" s="4"/>
      <c r="H413" s="25"/>
      <c r="I413" s="25"/>
      <c r="J413" s="25"/>
      <c r="K413" s="25"/>
      <c r="N413" s="28"/>
      <c r="O413" s="28"/>
      <c r="AF413" s="5"/>
    </row>
    <row r="414" spans="3:32" x14ac:dyDescent="0.25">
      <c r="C414" s="5"/>
      <c r="D414" s="15"/>
      <c r="E414" s="5"/>
      <c r="F414" s="5"/>
      <c r="G414" s="4"/>
      <c r="H414" s="25"/>
      <c r="I414" s="25"/>
      <c r="J414" s="25"/>
      <c r="K414" s="25"/>
      <c r="N414" s="28"/>
      <c r="O414" s="28"/>
      <c r="AF414" s="5"/>
    </row>
    <row r="415" spans="3:32" x14ac:dyDescent="0.25">
      <c r="C415" s="5"/>
      <c r="D415" s="15"/>
      <c r="E415" s="5"/>
      <c r="F415" s="5"/>
      <c r="G415" s="4"/>
      <c r="H415" s="25"/>
      <c r="I415" s="25"/>
      <c r="J415" s="25"/>
      <c r="K415" s="25"/>
      <c r="N415" s="28"/>
      <c r="O415" s="28"/>
      <c r="AF415" s="5"/>
    </row>
    <row r="416" spans="3:32" x14ac:dyDescent="0.25">
      <c r="C416" s="5"/>
      <c r="D416" s="15"/>
      <c r="E416" s="5"/>
      <c r="F416" s="5"/>
      <c r="G416" s="4"/>
      <c r="H416" s="25"/>
      <c r="I416" s="25"/>
      <c r="J416" s="25"/>
      <c r="K416" s="25"/>
      <c r="N416" s="28"/>
      <c r="O416" s="28"/>
    </row>
    <row r="417" spans="3:15" x14ac:dyDescent="0.25">
      <c r="C417" s="5"/>
      <c r="D417" s="15"/>
      <c r="E417" s="5"/>
      <c r="F417" s="5"/>
      <c r="G417" s="4"/>
      <c r="H417" s="25"/>
      <c r="I417" s="25"/>
      <c r="J417" s="25"/>
      <c r="K417" s="25"/>
      <c r="N417" s="28"/>
      <c r="O417" s="28"/>
    </row>
    <row r="418" spans="3:15" x14ac:dyDescent="0.25">
      <c r="C418" s="5"/>
      <c r="D418" s="15"/>
      <c r="E418" s="5"/>
      <c r="F418" s="5"/>
      <c r="G418" s="4"/>
      <c r="H418" s="25"/>
      <c r="I418" s="25"/>
      <c r="J418" s="25"/>
      <c r="K418" s="25"/>
      <c r="N418" s="28"/>
      <c r="O418" s="28"/>
    </row>
    <row r="419" spans="3:15" x14ac:dyDescent="0.25">
      <c r="C419" s="5"/>
      <c r="D419" s="15"/>
      <c r="E419" s="5"/>
      <c r="F419" s="5"/>
      <c r="G419" s="4"/>
      <c r="H419" s="25"/>
      <c r="I419" s="25"/>
      <c r="J419" s="25"/>
      <c r="K419" s="25"/>
      <c r="N419" s="28"/>
      <c r="O419" s="28"/>
    </row>
    <row r="420" spans="3:15" x14ac:dyDescent="0.25">
      <c r="C420" s="5"/>
      <c r="D420" s="15"/>
      <c r="E420" s="5"/>
      <c r="F420" s="5"/>
      <c r="G420" s="4"/>
      <c r="H420" s="25"/>
      <c r="I420" s="25"/>
      <c r="J420" s="25"/>
      <c r="K420" s="25"/>
      <c r="N420" s="28"/>
      <c r="O420" s="28"/>
    </row>
    <row r="421" spans="3:15" x14ac:dyDescent="0.25">
      <c r="C421" s="5"/>
      <c r="D421" s="15"/>
      <c r="E421" s="5"/>
      <c r="F421" s="5"/>
      <c r="G421" s="4"/>
      <c r="H421" s="25"/>
      <c r="I421" s="25"/>
      <c r="J421" s="25"/>
      <c r="K421" s="25"/>
      <c r="N421" s="28"/>
      <c r="O421" s="28"/>
    </row>
    <row r="422" spans="3:15" x14ac:dyDescent="0.25">
      <c r="C422" s="5"/>
      <c r="D422" s="15"/>
      <c r="E422" s="5"/>
      <c r="F422" s="5"/>
      <c r="G422" s="4"/>
      <c r="H422" s="25"/>
      <c r="I422" s="25"/>
      <c r="J422" s="25"/>
      <c r="K422" s="25"/>
      <c r="N422" s="28"/>
      <c r="O422" s="28"/>
    </row>
    <row r="423" spans="3:15" x14ac:dyDescent="0.25">
      <c r="C423" s="5"/>
      <c r="D423" s="15"/>
      <c r="E423" s="5"/>
      <c r="F423" s="5"/>
      <c r="G423" s="4"/>
      <c r="H423" s="25"/>
      <c r="I423" s="25"/>
      <c r="J423" s="25"/>
      <c r="K423" s="25"/>
      <c r="N423" s="28"/>
      <c r="O423" s="28"/>
    </row>
    <row r="424" spans="3:15" x14ac:dyDescent="0.25">
      <c r="C424" s="5"/>
      <c r="D424" s="15"/>
      <c r="E424" s="5"/>
      <c r="F424" s="5"/>
      <c r="G424" s="4"/>
      <c r="H424" s="25"/>
      <c r="I424" s="25"/>
      <c r="J424" s="25"/>
      <c r="K424" s="25"/>
      <c r="N424" s="28"/>
      <c r="O424" s="28"/>
    </row>
    <row r="425" spans="3:15" x14ac:dyDescent="0.25">
      <c r="C425" s="5"/>
      <c r="D425" s="15"/>
      <c r="E425" s="5"/>
      <c r="F425" s="5"/>
      <c r="G425" s="4"/>
      <c r="H425" s="25"/>
      <c r="I425" s="25"/>
      <c r="J425" s="25"/>
      <c r="K425" s="25"/>
      <c r="N425" s="28"/>
      <c r="O425" s="28"/>
    </row>
    <row r="426" spans="3:15" x14ac:dyDescent="0.25">
      <c r="C426" s="5"/>
      <c r="D426" s="15"/>
      <c r="E426" s="5"/>
      <c r="F426" s="5"/>
      <c r="G426" s="4"/>
      <c r="H426" s="25"/>
      <c r="I426" s="25"/>
      <c r="J426" s="25"/>
      <c r="K426" s="25"/>
      <c r="N426" s="28"/>
      <c r="O426" s="28"/>
    </row>
    <row r="427" spans="3:15" x14ac:dyDescent="0.25">
      <c r="C427" s="5"/>
      <c r="D427" s="15"/>
      <c r="E427" s="5"/>
      <c r="F427" s="5"/>
      <c r="G427" s="4"/>
      <c r="H427" s="25"/>
      <c r="I427" s="25"/>
      <c r="J427" s="25"/>
      <c r="K427" s="25"/>
      <c r="N427" s="28"/>
      <c r="O427" s="28"/>
    </row>
    <row r="428" spans="3:15" x14ac:dyDescent="0.25">
      <c r="C428" s="5"/>
      <c r="D428" s="15"/>
      <c r="E428" s="5"/>
      <c r="F428" s="5"/>
      <c r="G428" s="4"/>
      <c r="H428" s="25"/>
      <c r="I428" s="25"/>
      <c r="J428" s="25"/>
      <c r="K428" s="25"/>
      <c r="N428" s="28"/>
      <c r="O428" s="28"/>
    </row>
    <row r="429" spans="3:15" x14ac:dyDescent="0.25">
      <c r="C429" s="5"/>
      <c r="D429" s="15"/>
      <c r="E429" s="5"/>
      <c r="F429" s="5"/>
      <c r="G429" s="4"/>
      <c r="H429" s="25"/>
      <c r="I429" s="25"/>
      <c r="J429" s="25"/>
      <c r="K429" s="25"/>
      <c r="N429" s="28"/>
      <c r="O429" s="28"/>
    </row>
    <row r="430" spans="3:15" x14ac:dyDescent="0.25">
      <c r="C430" s="5"/>
      <c r="D430" s="15"/>
      <c r="E430" s="5"/>
      <c r="F430" s="5"/>
      <c r="G430" s="4"/>
      <c r="H430" s="25"/>
      <c r="I430" s="25"/>
      <c r="J430" s="25"/>
      <c r="K430" s="25"/>
      <c r="N430" s="28"/>
      <c r="O430" s="28"/>
    </row>
    <row r="431" spans="3:15" x14ac:dyDescent="0.25">
      <c r="C431" s="5"/>
      <c r="D431" s="15"/>
      <c r="E431" s="5"/>
      <c r="F431" s="5"/>
      <c r="G431" s="4"/>
      <c r="H431" s="25"/>
      <c r="I431" s="25"/>
      <c r="J431" s="25"/>
      <c r="K431" s="25"/>
      <c r="N431" s="28"/>
      <c r="O431" s="28"/>
    </row>
    <row r="432" spans="3:15" x14ac:dyDescent="0.25">
      <c r="C432" s="5"/>
      <c r="D432" s="15"/>
      <c r="E432" s="5"/>
      <c r="F432" s="5"/>
      <c r="G432" s="4"/>
      <c r="H432" s="25"/>
      <c r="I432" s="25"/>
      <c r="J432" s="25"/>
      <c r="K432" s="25"/>
      <c r="N432" s="28"/>
      <c r="O432" s="28"/>
    </row>
    <row r="433" spans="3:17" x14ac:dyDescent="0.25">
      <c r="C433" s="5"/>
      <c r="D433" s="15"/>
      <c r="E433" s="5"/>
      <c r="F433" s="5"/>
      <c r="G433" s="4"/>
      <c r="H433" s="25"/>
      <c r="I433" s="25"/>
      <c r="J433" s="25"/>
      <c r="K433" s="25"/>
      <c r="N433" s="28"/>
      <c r="O433" s="28"/>
    </row>
    <row r="434" spans="3:17" x14ac:dyDescent="0.25">
      <c r="C434" s="5"/>
      <c r="D434" s="15"/>
      <c r="E434" s="5"/>
      <c r="F434" s="5"/>
      <c r="G434" s="4"/>
      <c r="H434" s="25"/>
      <c r="I434" s="25"/>
      <c r="J434" s="25"/>
      <c r="K434" s="25"/>
      <c r="L434" s="5"/>
      <c r="N434" s="28"/>
      <c r="O434" s="28"/>
      <c r="P434" s="5"/>
    </row>
    <row r="435" spans="3:17" x14ac:dyDescent="0.25">
      <c r="C435" s="5"/>
      <c r="D435" s="15"/>
      <c r="E435" s="5"/>
      <c r="F435" s="5"/>
      <c r="G435" s="4"/>
      <c r="H435" s="25"/>
      <c r="I435" s="25"/>
      <c r="J435" s="25"/>
      <c r="K435" s="25"/>
      <c r="N435" s="28"/>
      <c r="O435" s="28"/>
    </row>
    <row r="436" spans="3:17" x14ac:dyDescent="0.25">
      <c r="C436" s="5"/>
      <c r="D436" s="15"/>
      <c r="E436" s="5"/>
      <c r="F436" s="5"/>
      <c r="G436" s="4"/>
      <c r="H436" s="25"/>
      <c r="I436" s="25"/>
      <c r="J436" s="25"/>
      <c r="K436" s="25"/>
      <c r="N436" s="28"/>
      <c r="O436" s="28"/>
    </row>
    <row r="437" spans="3:17" x14ac:dyDescent="0.25">
      <c r="C437" s="5"/>
      <c r="D437" s="15"/>
      <c r="E437" s="5"/>
      <c r="F437" s="5"/>
      <c r="G437" s="4"/>
      <c r="H437" s="25"/>
      <c r="I437" s="25"/>
      <c r="J437" s="25"/>
      <c r="K437" s="25"/>
      <c r="N437" s="28"/>
      <c r="O437" s="28"/>
    </row>
    <row r="438" spans="3:17" x14ac:dyDescent="0.25">
      <c r="C438" s="5"/>
      <c r="D438" s="15"/>
      <c r="E438" s="5"/>
      <c r="F438" s="5"/>
      <c r="G438" s="4"/>
      <c r="H438" s="25"/>
      <c r="I438" s="25"/>
      <c r="J438" s="25"/>
      <c r="K438" s="25"/>
      <c r="N438" s="28"/>
      <c r="O438" s="28"/>
      <c r="Q438" s="5"/>
    </row>
    <row r="439" spans="3:17" x14ac:dyDescent="0.25">
      <c r="C439" s="5"/>
      <c r="D439" s="15"/>
      <c r="E439" s="5"/>
      <c r="F439" s="5"/>
      <c r="G439" s="4"/>
      <c r="H439" s="25"/>
      <c r="I439" s="25"/>
      <c r="J439" s="25"/>
      <c r="K439" s="25"/>
      <c r="M439" s="5"/>
      <c r="N439" s="28"/>
      <c r="O439" s="28"/>
    </row>
    <row r="440" spans="3:17" x14ac:dyDescent="0.25">
      <c r="C440" s="5"/>
      <c r="D440" s="15"/>
      <c r="E440" s="5"/>
      <c r="F440" s="5"/>
      <c r="G440" s="4"/>
      <c r="H440" s="25"/>
      <c r="I440" s="25"/>
      <c r="J440" s="25"/>
      <c r="K440" s="25"/>
      <c r="N440" s="28"/>
      <c r="O440" s="28"/>
    </row>
    <row r="441" spans="3:17" x14ac:dyDescent="0.25">
      <c r="C441" s="5"/>
      <c r="D441" s="15"/>
      <c r="E441" s="5"/>
      <c r="F441" s="5"/>
      <c r="G441" s="4"/>
      <c r="H441" s="25"/>
      <c r="I441" s="25"/>
      <c r="J441" s="25"/>
      <c r="K441" s="25"/>
      <c r="N441" s="28"/>
      <c r="O441" s="28"/>
    </row>
    <row r="442" spans="3:17" x14ac:dyDescent="0.25">
      <c r="C442" s="5"/>
      <c r="D442" s="15"/>
      <c r="E442" s="5"/>
      <c r="F442" s="5"/>
      <c r="G442" s="4"/>
      <c r="H442" s="25"/>
      <c r="I442" s="25"/>
      <c r="J442" s="25"/>
      <c r="K442" s="25"/>
      <c r="N442" s="28"/>
      <c r="O442" s="28"/>
    </row>
    <row r="443" spans="3:17" x14ac:dyDescent="0.25">
      <c r="C443" s="5"/>
      <c r="D443" s="15"/>
      <c r="E443" s="5"/>
      <c r="F443" s="5"/>
      <c r="G443" s="4"/>
      <c r="H443" s="25"/>
      <c r="I443" s="25"/>
      <c r="J443" s="25"/>
      <c r="K443" s="25"/>
      <c r="N443" s="28"/>
      <c r="O443" s="28"/>
    </row>
    <row r="444" spans="3:17" x14ac:dyDescent="0.25">
      <c r="C444" s="5"/>
      <c r="D444" s="15"/>
      <c r="E444" s="5"/>
      <c r="F444" s="5"/>
      <c r="G444" s="4"/>
      <c r="H444" s="25"/>
      <c r="I444" s="25"/>
      <c r="J444" s="25"/>
      <c r="K444" s="25"/>
      <c r="N444" s="28"/>
      <c r="O444" s="28"/>
    </row>
    <row r="445" spans="3:17" x14ac:dyDescent="0.25">
      <c r="C445" s="5"/>
      <c r="D445" s="15"/>
      <c r="E445" s="5"/>
      <c r="F445" s="5"/>
      <c r="G445" s="4"/>
      <c r="H445" s="25"/>
      <c r="I445" s="25"/>
      <c r="J445" s="25"/>
      <c r="K445" s="25"/>
      <c r="N445" s="28"/>
      <c r="O445" s="28"/>
    </row>
    <row r="446" spans="3:17" x14ac:dyDescent="0.25">
      <c r="C446" s="5"/>
      <c r="D446" s="15"/>
      <c r="E446" s="5"/>
      <c r="F446" s="5"/>
      <c r="G446" s="4"/>
      <c r="H446" s="25"/>
      <c r="I446" s="25"/>
      <c r="J446" s="25"/>
      <c r="K446" s="25"/>
      <c r="N446" s="28"/>
      <c r="O446" s="28"/>
    </row>
    <row r="447" spans="3:17" x14ac:dyDescent="0.25">
      <c r="C447" s="5"/>
      <c r="D447" s="15"/>
      <c r="E447" s="5"/>
      <c r="F447" s="5"/>
      <c r="G447" s="4"/>
      <c r="H447" s="25"/>
      <c r="I447" s="25"/>
      <c r="J447" s="25"/>
      <c r="K447" s="25"/>
      <c r="N447" s="28"/>
      <c r="O447" s="28"/>
    </row>
    <row r="448" spans="3:17" x14ac:dyDescent="0.25">
      <c r="C448" s="5"/>
      <c r="D448" s="15"/>
      <c r="E448" s="5"/>
      <c r="F448" s="5"/>
      <c r="G448" s="4"/>
      <c r="H448" s="25"/>
      <c r="I448" s="25"/>
      <c r="J448" s="25"/>
      <c r="K448" s="25"/>
      <c r="N448" s="28"/>
      <c r="O448" s="28"/>
    </row>
    <row r="449" spans="3:15" x14ac:dyDescent="0.25">
      <c r="C449" s="5"/>
      <c r="D449" s="15"/>
      <c r="E449" s="5"/>
      <c r="F449" s="5"/>
      <c r="G449" s="4"/>
      <c r="H449" s="25"/>
      <c r="I449" s="25"/>
      <c r="J449" s="25"/>
      <c r="K449" s="25"/>
      <c r="L449" s="5"/>
      <c r="M449" s="5"/>
      <c r="N449" s="28"/>
      <c r="O449" s="28"/>
    </row>
    <row r="450" spans="3:15" x14ac:dyDescent="0.25">
      <c r="C450" s="5"/>
      <c r="D450" s="15"/>
      <c r="E450" s="5"/>
      <c r="F450" s="5"/>
      <c r="G450" s="4"/>
      <c r="H450" s="25"/>
      <c r="I450" s="25"/>
      <c r="J450" s="25"/>
      <c r="K450" s="25"/>
      <c r="L450" s="5"/>
      <c r="M450" s="5"/>
      <c r="N450" s="28"/>
      <c r="O450" s="28"/>
    </row>
    <row r="451" spans="3:15" x14ac:dyDescent="0.25">
      <c r="C451" s="5"/>
      <c r="D451" s="15"/>
      <c r="E451" s="5"/>
      <c r="F451" s="5"/>
      <c r="G451" s="4"/>
      <c r="H451" s="25"/>
      <c r="I451" s="25"/>
      <c r="J451" s="25"/>
      <c r="K451" s="25"/>
      <c r="L451" s="5"/>
      <c r="M451" s="5"/>
      <c r="N451" s="28"/>
      <c r="O451" s="28"/>
    </row>
    <row r="452" spans="3:15" x14ac:dyDescent="0.25">
      <c r="C452" s="5"/>
      <c r="D452" s="15"/>
      <c r="E452" s="5"/>
      <c r="F452" s="5"/>
      <c r="G452" s="4"/>
      <c r="H452" s="25"/>
      <c r="I452" s="25"/>
      <c r="J452" s="25"/>
      <c r="K452" s="25"/>
      <c r="L452" s="5"/>
      <c r="M452" s="5"/>
      <c r="N452" s="28"/>
      <c r="O452" s="28"/>
    </row>
    <row r="453" spans="3:15" x14ac:dyDescent="0.25">
      <c r="C453" s="5"/>
      <c r="D453" s="15"/>
      <c r="E453" s="5"/>
      <c r="F453" s="5"/>
      <c r="G453" s="4"/>
      <c r="H453" s="25"/>
      <c r="I453" s="25"/>
      <c r="J453" s="25"/>
      <c r="K453" s="25"/>
      <c r="L453" s="5"/>
      <c r="M453" s="5"/>
    </row>
    <row r="454" spans="3:15" x14ac:dyDescent="0.25">
      <c r="C454" s="5"/>
      <c r="D454" s="15"/>
      <c r="E454" s="5"/>
      <c r="F454" s="5"/>
      <c r="G454" s="4"/>
      <c r="H454" s="25"/>
      <c r="I454" s="25"/>
      <c r="J454" s="25"/>
      <c r="K454" s="25"/>
    </row>
    <row r="455" spans="3:15" x14ac:dyDescent="0.25">
      <c r="C455" s="5"/>
      <c r="D455" s="15"/>
      <c r="E455" s="5"/>
      <c r="F455" s="5"/>
      <c r="G455" s="4"/>
      <c r="H455" s="25"/>
      <c r="I455" s="25"/>
      <c r="J455" s="25"/>
      <c r="K455" s="25"/>
      <c r="L455" s="5"/>
      <c r="M455" s="5"/>
    </row>
    <row r="456" spans="3:15" x14ac:dyDescent="0.25">
      <c r="C456" s="5"/>
      <c r="D456" s="15"/>
      <c r="E456" s="5"/>
      <c r="F456" s="5"/>
      <c r="G456" s="4"/>
      <c r="H456" s="25"/>
      <c r="I456" s="25"/>
      <c r="J456" s="25"/>
      <c r="K456" s="25"/>
      <c r="L456" s="5"/>
      <c r="M456" s="5"/>
    </row>
    <row r="457" spans="3:15" x14ac:dyDescent="0.25">
      <c r="C457" s="5"/>
      <c r="D457" s="15"/>
      <c r="E457" s="5"/>
      <c r="F457" s="5"/>
      <c r="G457" s="4"/>
      <c r="H457" s="25"/>
      <c r="I457" s="25"/>
      <c r="J457" s="25"/>
      <c r="K457" s="25"/>
      <c r="L457" s="5"/>
      <c r="M457" s="5"/>
    </row>
    <row r="458" spans="3:15" x14ac:dyDescent="0.25">
      <c r="C458" s="5"/>
      <c r="D458" s="15"/>
      <c r="E458" s="5"/>
      <c r="F458" s="5"/>
      <c r="G458" s="4"/>
      <c r="H458" s="25"/>
      <c r="I458" s="25"/>
      <c r="J458" s="25"/>
      <c r="K458" s="25"/>
      <c r="L458" s="5"/>
      <c r="M458" s="5"/>
    </row>
    <row r="459" spans="3:15" x14ac:dyDescent="0.25">
      <c r="C459" s="5"/>
      <c r="D459" s="15"/>
      <c r="E459" s="5"/>
      <c r="F459" s="5"/>
      <c r="G459" s="4"/>
      <c r="H459" s="25"/>
      <c r="I459" s="25"/>
      <c r="J459" s="25"/>
      <c r="K459" s="25"/>
      <c r="L459" s="5"/>
      <c r="M459" s="5"/>
    </row>
    <row r="460" spans="3:15" x14ac:dyDescent="0.25">
      <c r="C460" s="5"/>
      <c r="D460" s="15"/>
      <c r="E460" s="5"/>
      <c r="F460" s="5"/>
      <c r="G460" s="4"/>
      <c r="H460" s="25"/>
      <c r="I460" s="25"/>
      <c r="J460" s="25"/>
      <c r="K460" s="25"/>
      <c r="L460" s="5"/>
      <c r="M460" s="5"/>
    </row>
    <row r="461" spans="3:15" x14ac:dyDescent="0.25">
      <c r="C461" s="5"/>
      <c r="D461" s="15"/>
      <c r="E461" s="5"/>
      <c r="F461" s="5"/>
      <c r="G461" s="4"/>
      <c r="H461" s="25"/>
      <c r="I461" s="25"/>
      <c r="J461" s="25"/>
      <c r="K461" s="25"/>
    </row>
    <row r="462" spans="3:15" x14ac:dyDescent="0.25">
      <c r="C462" s="5"/>
      <c r="D462" s="15"/>
      <c r="E462" s="5"/>
      <c r="F462" s="5"/>
      <c r="G462" s="4"/>
      <c r="H462" s="25"/>
      <c r="I462" s="25"/>
      <c r="J462" s="25"/>
      <c r="K462" s="25"/>
    </row>
    <row r="463" spans="3:15" x14ac:dyDescent="0.25">
      <c r="C463" s="5"/>
      <c r="D463" s="15"/>
      <c r="E463" s="5"/>
      <c r="F463" s="5"/>
      <c r="G463" s="4"/>
      <c r="H463" s="5"/>
      <c r="I463" s="5"/>
      <c r="J463" s="5"/>
      <c r="L463" s="5"/>
      <c r="M463" s="5"/>
    </row>
    <row r="464" spans="3:15" x14ac:dyDescent="0.25">
      <c r="C464" s="5"/>
      <c r="D464" s="15"/>
      <c r="E464" s="5"/>
      <c r="F464" s="5"/>
      <c r="G464" s="4"/>
      <c r="H464" s="5"/>
      <c r="I464" s="5"/>
      <c r="J464" s="5"/>
    </row>
    <row r="465" spans="3:36" x14ac:dyDescent="0.25">
      <c r="C465" s="5"/>
      <c r="D465" s="15"/>
      <c r="E465" s="5"/>
      <c r="F465" s="5"/>
      <c r="G465" s="4"/>
      <c r="H465" s="5"/>
      <c r="I465" s="5"/>
      <c r="J465" s="5"/>
      <c r="L465" s="5"/>
      <c r="M465" s="5"/>
    </row>
    <row r="466" spans="3:36" x14ac:dyDescent="0.25">
      <c r="C466" s="5"/>
      <c r="D466" s="15"/>
      <c r="E466" s="5"/>
      <c r="F466" s="5"/>
      <c r="G466" s="4"/>
      <c r="H466" s="5"/>
      <c r="I466" s="5"/>
      <c r="J466" s="5"/>
      <c r="L466" s="5"/>
      <c r="M466" s="5"/>
    </row>
    <row r="467" spans="3:36" x14ac:dyDescent="0.25">
      <c r="C467" s="5"/>
      <c r="D467" s="15"/>
      <c r="E467" s="5"/>
      <c r="F467" s="5"/>
      <c r="G467" s="4"/>
      <c r="H467" s="5"/>
      <c r="I467" s="5"/>
      <c r="J467" s="5"/>
      <c r="L467" s="5"/>
      <c r="M467" s="5"/>
    </row>
    <row r="468" spans="3:36" x14ac:dyDescent="0.25">
      <c r="C468" s="5"/>
      <c r="D468" s="15"/>
      <c r="E468" s="5"/>
      <c r="F468" s="5"/>
      <c r="G468" s="4"/>
      <c r="H468" s="5"/>
      <c r="I468" s="5"/>
      <c r="J468" s="5"/>
      <c r="L468" s="5"/>
      <c r="M468" s="5"/>
    </row>
    <row r="469" spans="3:36" x14ac:dyDescent="0.25">
      <c r="C469" s="5"/>
      <c r="D469" s="15"/>
      <c r="E469" s="5"/>
      <c r="F469" s="5"/>
      <c r="G469" s="4"/>
      <c r="H469" s="5"/>
      <c r="I469" s="5"/>
      <c r="J469" s="5"/>
      <c r="L469" s="5"/>
      <c r="M469" s="5"/>
    </row>
    <row r="470" spans="3:36" x14ac:dyDescent="0.25">
      <c r="C470" s="5"/>
      <c r="D470" s="15"/>
      <c r="E470" s="5"/>
      <c r="F470" s="5"/>
      <c r="G470" s="4"/>
      <c r="H470" s="5"/>
      <c r="I470" s="5"/>
      <c r="J470" s="5"/>
      <c r="L470" s="5"/>
      <c r="M470" s="5"/>
    </row>
    <row r="471" spans="3:36" x14ac:dyDescent="0.25">
      <c r="C471" s="5"/>
      <c r="D471" s="15"/>
      <c r="E471" s="5"/>
      <c r="F471" s="5"/>
      <c r="G471" s="4"/>
      <c r="H471" s="5"/>
      <c r="I471" s="5"/>
      <c r="J471" s="5"/>
      <c r="L471" s="5"/>
      <c r="M471" s="5"/>
    </row>
    <row r="472" spans="3:36" x14ac:dyDescent="0.25">
      <c r="C472" s="5"/>
      <c r="D472" s="15"/>
      <c r="E472" s="5"/>
      <c r="F472" s="5"/>
      <c r="G472" s="4"/>
      <c r="H472" s="5"/>
      <c r="I472" s="5"/>
      <c r="J472" s="5"/>
      <c r="L472" s="5"/>
      <c r="M472" s="5"/>
    </row>
    <row r="473" spans="3:36" x14ac:dyDescent="0.25">
      <c r="C473" s="5"/>
      <c r="D473" s="15"/>
      <c r="E473" s="5"/>
      <c r="F473" s="5"/>
      <c r="G473" s="4"/>
      <c r="H473" s="5"/>
      <c r="I473" s="5"/>
      <c r="J473" s="5"/>
      <c r="L473" s="5"/>
      <c r="M473" s="5"/>
    </row>
    <row r="474" spans="3:36" x14ac:dyDescent="0.25">
      <c r="C474" s="5"/>
      <c r="D474" s="15"/>
      <c r="E474" s="5"/>
      <c r="F474" s="5"/>
      <c r="G474" s="4"/>
      <c r="H474" s="5"/>
      <c r="I474" s="5"/>
      <c r="J474" s="5"/>
      <c r="L474" s="5"/>
      <c r="M474" s="5"/>
    </row>
    <row r="475" spans="3:36" x14ac:dyDescent="0.25">
      <c r="C475" s="5"/>
      <c r="D475" s="15"/>
      <c r="E475" s="5"/>
      <c r="F475" s="5"/>
      <c r="G475" s="4"/>
      <c r="H475" s="5"/>
      <c r="I475" s="5"/>
      <c r="J475" s="5"/>
      <c r="L475" s="5"/>
      <c r="M475" s="5"/>
    </row>
    <row r="476" spans="3:36" x14ac:dyDescent="0.25">
      <c r="C476" s="5"/>
      <c r="D476" s="15"/>
      <c r="E476" s="5"/>
      <c r="F476" s="5"/>
      <c r="G476" s="4"/>
      <c r="H476" s="5"/>
      <c r="I476" s="5"/>
      <c r="J476" s="5"/>
    </row>
    <row r="477" spans="3:36" x14ac:dyDescent="0.25">
      <c r="C477" s="5"/>
      <c r="D477" s="15"/>
      <c r="E477" s="5"/>
      <c r="F477" s="5"/>
      <c r="G477" s="4"/>
      <c r="H477" s="5"/>
      <c r="I477" s="5"/>
      <c r="J477" s="5"/>
      <c r="L477" s="5"/>
      <c r="M477" s="5"/>
    </row>
    <row r="478" spans="3:36" x14ac:dyDescent="0.25">
      <c r="C478" s="5"/>
      <c r="D478" s="15"/>
      <c r="E478" s="5"/>
      <c r="F478" s="5"/>
      <c r="G478" s="4"/>
      <c r="H478" s="5"/>
      <c r="I478" s="5"/>
      <c r="J478" s="5"/>
      <c r="N478" s="5"/>
      <c r="Q478" s="5"/>
      <c r="R478" s="5"/>
      <c r="S478" s="5"/>
      <c r="T478" s="5"/>
      <c r="AF478" s="5"/>
      <c r="AJ478" s="5"/>
    </row>
    <row r="479" spans="3:36" x14ac:dyDescent="0.25">
      <c r="C479" s="5"/>
      <c r="D479" s="15"/>
      <c r="E479" s="5"/>
      <c r="F479" s="5"/>
      <c r="G479" s="4"/>
      <c r="H479" s="5"/>
      <c r="I479" s="5"/>
      <c r="J479" s="5"/>
      <c r="L479" s="5"/>
      <c r="M479" s="5"/>
    </row>
    <row r="480" spans="3:36" x14ac:dyDescent="0.25">
      <c r="C480" s="5"/>
      <c r="D480" s="15"/>
      <c r="E480" s="5"/>
      <c r="F480" s="5"/>
      <c r="G480" s="4"/>
      <c r="H480" s="5"/>
      <c r="I480" s="5"/>
      <c r="J480" s="5"/>
    </row>
    <row r="481" spans="3:16" x14ac:dyDescent="0.25">
      <c r="C481" s="5"/>
      <c r="D481" s="15"/>
      <c r="E481" s="5"/>
      <c r="F481" s="5"/>
      <c r="G481" s="4"/>
      <c r="H481" s="5"/>
      <c r="I481" s="5"/>
      <c r="J481" s="5"/>
      <c r="L481" s="5"/>
      <c r="M481" s="5"/>
    </row>
    <row r="482" spans="3:16" x14ac:dyDescent="0.25">
      <c r="C482" s="5"/>
      <c r="D482" s="15"/>
      <c r="E482" s="5"/>
      <c r="F482" s="5"/>
      <c r="G482" s="4"/>
      <c r="H482" s="5"/>
      <c r="I482" s="5"/>
      <c r="J482" s="5"/>
      <c r="L482" s="5"/>
      <c r="M482" s="5"/>
    </row>
    <row r="483" spans="3:16" x14ac:dyDescent="0.25">
      <c r="C483" s="5"/>
      <c r="D483" s="15"/>
      <c r="E483" s="5"/>
      <c r="F483" s="5"/>
      <c r="G483" s="4"/>
      <c r="H483" s="5"/>
      <c r="I483" s="5"/>
      <c r="J483" s="5"/>
      <c r="L483" s="5"/>
      <c r="M483" s="5"/>
    </row>
    <row r="484" spans="3:16" x14ac:dyDescent="0.25">
      <c r="C484" s="5"/>
      <c r="D484" s="15"/>
      <c r="E484" s="5"/>
      <c r="F484" s="5"/>
      <c r="G484" s="4"/>
      <c r="H484" s="5"/>
      <c r="I484" s="5"/>
      <c r="J484" s="5"/>
      <c r="L484" s="5"/>
      <c r="M484" s="5"/>
    </row>
    <row r="485" spans="3:16" x14ac:dyDescent="0.25">
      <c r="C485" s="5"/>
      <c r="D485" s="15"/>
      <c r="E485" s="5"/>
      <c r="F485" s="5"/>
      <c r="G485" s="4"/>
      <c r="H485" s="5"/>
      <c r="I485" s="5"/>
      <c r="J485" s="5"/>
      <c r="L485" s="5"/>
      <c r="M485" s="5"/>
    </row>
    <row r="486" spans="3:16" x14ac:dyDescent="0.25">
      <c r="C486" s="5"/>
      <c r="D486" s="15"/>
      <c r="E486" s="5"/>
      <c r="F486" s="5"/>
      <c r="G486" s="4"/>
      <c r="H486" s="5"/>
      <c r="I486" s="5"/>
      <c r="J486" s="5"/>
      <c r="L486" s="5"/>
      <c r="M486" s="5"/>
    </row>
    <row r="487" spans="3:16" x14ac:dyDescent="0.25">
      <c r="C487" s="5"/>
      <c r="D487" s="15"/>
      <c r="E487" s="5"/>
      <c r="F487" s="5"/>
      <c r="G487" s="4"/>
      <c r="H487" s="5"/>
      <c r="I487" s="5"/>
      <c r="J487" s="5"/>
      <c r="L487" s="5"/>
      <c r="M487" s="5"/>
      <c r="P487" s="5"/>
    </row>
    <row r="488" spans="3:16" x14ac:dyDescent="0.25">
      <c r="C488" s="5"/>
      <c r="D488" s="15"/>
      <c r="E488" s="5"/>
      <c r="F488" s="5"/>
      <c r="G488" s="4"/>
      <c r="H488" s="5"/>
      <c r="I488" s="5"/>
      <c r="J488" s="5"/>
      <c r="L488" s="5"/>
      <c r="M488" s="5"/>
    </row>
    <row r="489" spans="3:16" x14ac:dyDescent="0.25">
      <c r="C489" s="5"/>
      <c r="D489" s="15"/>
      <c r="E489" s="5"/>
      <c r="F489" s="5"/>
      <c r="G489" s="4"/>
      <c r="H489" s="5"/>
      <c r="I489" s="5"/>
      <c r="J489" s="5"/>
      <c r="L489" s="5"/>
      <c r="M489" s="5"/>
    </row>
    <row r="490" spans="3:16" x14ac:dyDescent="0.25">
      <c r="C490" s="5"/>
      <c r="D490" s="15"/>
      <c r="E490" s="5"/>
      <c r="F490" s="5"/>
      <c r="G490" s="4"/>
      <c r="H490" s="5"/>
      <c r="I490" s="5"/>
      <c r="J490" s="5"/>
    </row>
    <row r="491" spans="3:16" x14ac:dyDescent="0.25">
      <c r="C491" s="5"/>
      <c r="D491" s="15"/>
      <c r="E491" s="5"/>
      <c r="F491" s="5"/>
      <c r="G491" s="4"/>
      <c r="H491" s="5"/>
      <c r="I491" s="5"/>
      <c r="J491" s="5"/>
      <c r="L491" s="5"/>
      <c r="M491" s="5"/>
    </row>
    <row r="492" spans="3:16" x14ac:dyDescent="0.25">
      <c r="C492" s="5"/>
      <c r="D492" s="15"/>
      <c r="E492" s="5"/>
      <c r="F492" s="5"/>
      <c r="G492" s="4"/>
      <c r="H492" s="5"/>
      <c r="I492" s="5"/>
      <c r="J492" s="5"/>
      <c r="L492" s="5"/>
      <c r="M492" s="5"/>
    </row>
    <row r="493" spans="3:16" x14ac:dyDescent="0.25">
      <c r="C493" s="5"/>
      <c r="D493" s="15"/>
      <c r="E493" s="5"/>
      <c r="F493" s="5"/>
      <c r="G493" s="4"/>
      <c r="H493" s="5"/>
      <c r="I493" s="5"/>
      <c r="J493" s="5"/>
      <c r="L493" s="5"/>
      <c r="M493" s="5"/>
    </row>
    <row r="494" spans="3:16" x14ac:dyDescent="0.25">
      <c r="C494" s="5"/>
      <c r="D494" s="15"/>
      <c r="E494" s="5"/>
      <c r="F494" s="5"/>
      <c r="G494" s="4"/>
      <c r="H494" s="5"/>
      <c r="I494" s="5"/>
      <c r="J494" s="5"/>
      <c r="L494" s="5"/>
      <c r="M494" s="5"/>
    </row>
    <row r="495" spans="3:16" x14ac:dyDescent="0.25">
      <c r="C495" s="5"/>
      <c r="D495" s="15"/>
      <c r="E495" s="5"/>
      <c r="F495" s="5"/>
      <c r="G495" s="4"/>
      <c r="H495" s="5"/>
      <c r="I495" s="5"/>
      <c r="J495" s="5"/>
      <c r="L495" s="5"/>
      <c r="M495" s="5"/>
    </row>
    <row r="496" spans="3:16" x14ac:dyDescent="0.25">
      <c r="C496" s="5"/>
      <c r="D496" s="15"/>
      <c r="E496" s="5"/>
      <c r="F496" s="5"/>
      <c r="G496" s="4"/>
      <c r="H496" s="5"/>
      <c r="I496" s="5"/>
      <c r="J496" s="5"/>
      <c r="L496" s="5"/>
      <c r="M496" s="5"/>
    </row>
    <row r="497" spans="3:13" x14ac:dyDescent="0.25">
      <c r="C497" s="5"/>
      <c r="D497" s="15"/>
      <c r="E497" s="5"/>
      <c r="F497" s="5"/>
      <c r="G497" s="4"/>
      <c r="H497" s="5"/>
      <c r="I497" s="5"/>
      <c r="J497" s="5"/>
      <c r="L497" s="5"/>
      <c r="M497" s="5"/>
    </row>
    <row r="498" spans="3:13" x14ac:dyDescent="0.25">
      <c r="C498" s="5"/>
      <c r="D498" s="15"/>
      <c r="E498" s="5"/>
      <c r="F498" s="5"/>
      <c r="G498" s="4"/>
      <c r="H498" s="5"/>
      <c r="I498" s="5"/>
      <c r="J498" s="5"/>
      <c r="L498" s="5"/>
      <c r="M498" s="5"/>
    </row>
    <row r="499" spans="3:13" x14ac:dyDescent="0.25">
      <c r="C499" s="5"/>
      <c r="D499" s="15"/>
      <c r="E499" s="5"/>
      <c r="F499" s="5"/>
      <c r="G499" s="4"/>
      <c r="H499" s="5"/>
      <c r="I499" s="5"/>
      <c r="J499" s="5"/>
      <c r="L499" s="5"/>
      <c r="M499" s="5"/>
    </row>
    <row r="500" spans="3:13" x14ac:dyDescent="0.25">
      <c r="C500" s="5"/>
      <c r="D500" s="15"/>
      <c r="E500" s="5"/>
      <c r="F500" s="5"/>
      <c r="G500" s="4"/>
      <c r="H500" s="5"/>
      <c r="I500" s="5"/>
      <c r="J500" s="5"/>
      <c r="L500" s="5"/>
      <c r="M500" s="5"/>
    </row>
    <row r="501" spans="3:13" x14ac:dyDescent="0.25">
      <c r="C501" s="5"/>
      <c r="D501" s="15"/>
      <c r="E501" s="5"/>
      <c r="F501" s="5"/>
      <c r="G501" s="4"/>
      <c r="H501" s="5"/>
      <c r="I501" s="5"/>
      <c r="J501" s="5"/>
      <c r="L501" s="5"/>
      <c r="M501" s="5"/>
    </row>
    <row r="502" spans="3:13" x14ac:dyDescent="0.25">
      <c r="C502" s="5"/>
      <c r="D502" s="15"/>
      <c r="E502" s="5"/>
      <c r="F502" s="5"/>
      <c r="G502" s="4"/>
      <c r="H502" s="5"/>
      <c r="I502" s="5"/>
      <c r="J502" s="5"/>
      <c r="L502" s="5"/>
      <c r="M502" s="5"/>
    </row>
    <row r="503" spans="3:13" x14ac:dyDescent="0.25">
      <c r="C503" s="5"/>
      <c r="D503" s="15"/>
      <c r="E503" s="5"/>
      <c r="F503" s="5"/>
      <c r="G503" s="4"/>
      <c r="H503" s="5"/>
      <c r="I503" s="5"/>
      <c r="J503" s="5"/>
      <c r="L503" s="5"/>
      <c r="M503" s="5"/>
    </row>
    <row r="504" spans="3:13" x14ac:dyDescent="0.25">
      <c r="C504" s="5"/>
      <c r="D504" s="15"/>
      <c r="E504" s="5"/>
      <c r="F504" s="5"/>
      <c r="G504" s="4"/>
      <c r="H504" s="5"/>
      <c r="I504" s="5"/>
      <c r="J504" s="5"/>
      <c r="L504" s="5"/>
      <c r="M504" s="5"/>
    </row>
    <row r="505" spans="3:13" x14ac:dyDescent="0.25">
      <c r="C505" s="5"/>
      <c r="D505" s="15"/>
      <c r="E505" s="5"/>
      <c r="F505" s="5"/>
      <c r="G505" s="4"/>
      <c r="H505" s="5"/>
      <c r="I505" s="5"/>
      <c r="J505" s="5"/>
      <c r="L505" s="5"/>
      <c r="M505" s="5"/>
    </row>
    <row r="506" spans="3:13" x14ac:dyDescent="0.25">
      <c r="C506" s="5"/>
      <c r="D506" s="15"/>
      <c r="E506" s="5"/>
      <c r="F506" s="5"/>
      <c r="G506" s="4"/>
      <c r="H506" s="5"/>
      <c r="I506" s="5"/>
      <c r="J506" s="5"/>
    </row>
    <row r="507" spans="3:13" x14ac:dyDescent="0.25">
      <c r="C507" s="5"/>
      <c r="D507" s="15"/>
      <c r="E507" s="5"/>
      <c r="F507" s="5"/>
      <c r="G507" s="4"/>
      <c r="H507" s="5"/>
      <c r="I507" s="5"/>
      <c r="J507" s="5"/>
    </row>
    <row r="508" spans="3:13" x14ac:dyDescent="0.25">
      <c r="C508" s="5"/>
      <c r="D508" s="15"/>
      <c r="E508" s="5"/>
      <c r="F508" s="5"/>
      <c r="G508" s="4"/>
      <c r="H508" s="5"/>
      <c r="I508" s="5"/>
      <c r="J508" s="5"/>
      <c r="L508" s="5"/>
      <c r="M508" s="5"/>
    </row>
    <row r="509" spans="3:13" x14ac:dyDescent="0.25">
      <c r="C509" s="5"/>
      <c r="D509" s="15"/>
      <c r="E509" s="5"/>
      <c r="F509" s="5"/>
      <c r="G509" s="4"/>
      <c r="H509" s="5"/>
      <c r="I509" s="5"/>
      <c r="J509" s="5"/>
      <c r="L509" s="5"/>
      <c r="M509" s="5"/>
    </row>
    <row r="510" spans="3:13" x14ac:dyDescent="0.25">
      <c r="C510" s="5"/>
      <c r="D510" s="15"/>
      <c r="E510" s="5"/>
      <c r="F510" s="5"/>
      <c r="G510" s="4"/>
      <c r="H510" s="5"/>
      <c r="I510" s="5"/>
      <c r="J510" s="5"/>
      <c r="L510" s="5"/>
      <c r="M510" s="5"/>
    </row>
    <row r="511" spans="3:13" x14ac:dyDescent="0.25">
      <c r="C511" s="5"/>
      <c r="D511" s="15"/>
      <c r="E511" s="5"/>
      <c r="F511" s="5"/>
      <c r="G511" s="4"/>
      <c r="H511" s="5"/>
      <c r="I511" s="5"/>
      <c r="J511" s="5"/>
      <c r="L511" s="5"/>
      <c r="M511" s="5"/>
    </row>
    <row r="512" spans="3:13" x14ac:dyDescent="0.25">
      <c r="C512" s="5"/>
      <c r="D512" s="15"/>
      <c r="E512" s="5"/>
      <c r="F512" s="5"/>
      <c r="G512" s="4"/>
      <c r="H512" s="5"/>
      <c r="I512" s="5"/>
      <c r="J512" s="5"/>
      <c r="L512" s="5"/>
      <c r="M512" s="5"/>
    </row>
    <row r="513" spans="3:36" x14ac:dyDescent="0.25">
      <c r="C513" s="5"/>
      <c r="D513" s="15"/>
      <c r="E513" s="5"/>
      <c r="F513" s="5"/>
      <c r="G513" s="4"/>
      <c r="H513" s="5"/>
      <c r="I513" s="5"/>
      <c r="J513" s="5"/>
      <c r="L513" s="5"/>
      <c r="M513" s="5"/>
    </row>
    <row r="514" spans="3:36" x14ac:dyDescent="0.25">
      <c r="C514" s="5"/>
      <c r="D514" s="15"/>
      <c r="E514" s="5"/>
      <c r="F514" s="5"/>
      <c r="G514" s="4"/>
      <c r="H514" s="5"/>
      <c r="I514" s="5"/>
      <c r="J514" s="5"/>
      <c r="L514" s="5"/>
      <c r="M514" s="5"/>
    </row>
    <row r="515" spans="3:36" x14ac:dyDescent="0.25">
      <c r="C515" s="5"/>
      <c r="D515" s="15"/>
      <c r="E515" s="5"/>
      <c r="F515" s="5"/>
      <c r="G515" s="4"/>
      <c r="H515" s="5"/>
      <c r="I515" s="5"/>
      <c r="J515" s="5"/>
      <c r="L515" s="5"/>
      <c r="M515" s="5"/>
    </row>
    <row r="516" spans="3:36" x14ac:dyDescent="0.25">
      <c r="C516" s="5"/>
      <c r="D516" s="15"/>
      <c r="E516" s="5"/>
      <c r="F516" s="5"/>
      <c r="G516" s="4"/>
      <c r="H516" s="5"/>
      <c r="I516" s="5"/>
      <c r="J516" s="5"/>
      <c r="L516" s="5"/>
      <c r="M516" s="5"/>
    </row>
    <row r="517" spans="3:36" x14ac:dyDescent="0.25">
      <c r="C517" s="5"/>
      <c r="D517" s="15"/>
      <c r="E517" s="5"/>
      <c r="F517" s="5"/>
      <c r="G517" s="4"/>
      <c r="H517" s="5"/>
      <c r="I517" s="5"/>
      <c r="J517" s="5"/>
      <c r="L517" s="5"/>
      <c r="M517" s="5"/>
    </row>
    <row r="518" spans="3:36" x14ac:dyDescent="0.25">
      <c r="C518" s="5"/>
      <c r="D518" s="15"/>
      <c r="E518" s="5"/>
      <c r="F518" s="5"/>
      <c r="G518" s="4"/>
      <c r="H518" s="5"/>
      <c r="I518" s="5"/>
      <c r="J518" s="5"/>
      <c r="L518" s="5"/>
      <c r="M518" s="5"/>
    </row>
    <row r="519" spans="3:36" x14ac:dyDescent="0.25">
      <c r="C519" s="5"/>
      <c r="D519" s="15"/>
      <c r="E519" s="5"/>
      <c r="F519" s="5"/>
      <c r="G519" s="4"/>
      <c r="H519" s="5"/>
      <c r="I519" s="5"/>
      <c r="J519" s="5"/>
      <c r="L519" s="5"/>
      <c r="M519" s="5"/>
      <c r="N519" s="5"/>
      <c r="Q519" s="5"/>
      <c r="R519" s="5"/>
      <c r="S519" s="5"/>
      <c r="T519" s="5"/>
      <c r="AF519" s="5"/>
      <c r="AJ519" s="5"/>
    </row>
    <row r="520" spans="3:36" x14ac:dyDescent="0.25">
      <c r="C520" s="5"/>
      <c r="D520" s="15"/>
      <c r="E520" s="5"/>
      <c r="F520" s="5"/>
      <c r="G520" s="4"/>
      <c r="H520" s="5"/>
      <c r="I520" s="5"/>
      <c r="J520" s="5"/>
      <c r="L520" s="5"/>
      <c r="M520" s="5"/>
    </row>
    <row r="521" spans="3:36" x14ac:dyDescent="0.25">
      <c r="C521" s="5"/>
      <c r="D521" s="15"/>
      <c r="E521" s="5"/>
      <c r="F521" s="5"/>
      <c r="G521" s="4"/>
      <c r="H521" s="5"/>
      <c r="I521" s="5"/>
      <c r="J521" s="5"/>
      <c r="L521" s="5"/>
      <c r="M521" s="5"/>
    </row>
    <row r="522" spans="3:36" x14ac:dyDescent="0.25">
      <c r="C522" s="5"/>
      <c r="D522" s="15"/>
      <c r="E522" s="5"/>
      <c r="F522" s="5"/>
      <c r="G522" s="4"/>
      <c r="H522" s="5"/>
      <c r="I522" s="5"/>
      <c r="J522" s="5"/>
      <c r="L522" s="5"/>
      <c r="M522" s="5"/>
    </row>
    <row r="523" spans="3:36" x14ac:dyDescent="0.25">
      <c r="C523" s="5"/>
      <c r="D523" s="15"/>
      <c r="E523" s="5"/>
      <c r="F523" s="5"/>
      <c r="G523" s="4"/>
      <c r="H523" s="5"/>
      <c r="I523" s="5"/>
      <c r="J523" s="5"/>
      <c r="L523" s="5"/>
      <c r="M523" s="5"/>
    </row>
    <row r="524" spans="3:36" x14ac:dyDescent="0.25">
      <c r="C524" s="5"/>
      <c r="D524" s="15"/>
      <c r="E524" s="5"/>
      <c r="F524" s="5"/>
      <c r="G524" s="4"/>
      <c r="H524" s="5"/>
      <c r="I524" s="5"/>
      <c r="J524" s="5"/>
      <c r="L524" s="5"/>
      <c r="M524" s="5"/>
    </row>
    <row r="525" spans="3:36" x14ac:dyDescent="0.25">
      <c r="C525" s="5"/>
      <c r="D525" s="15"/>
      <c r="E525" s="5"/>
      <c r="F525" s="5"/>
      <c r="G525" s="4"/>
      <c r="H525" s="5"/>
      <c r="I525" s="5"/>
      <c r="J525" s="5"/>
      <c r="L525" s="5"/>
      <c r="M525" s="5"/>
    </row>
    <row r="526" spans="3:36" x14ac:dyDescent="0.25">
      <c r="C526" s="5"/>
      <c r="D526" s="15"/>
      <c r="E526" s="5"/>
      <c r="F526" s="5"/>
      <c r="G526" s="4"/>
      <c r="H526" s="5"/>
      <c r="I526" s="5"/>
      <c r="J526" s="5"/>
      <c r="L526" s="5"/>
      <c r="M526" s="5"/>
    </row>
    <row r="527" spans="3:36" x14ac:dyDescent="0.25">
      <c r="C527" s="5"/>
      <c r="D527" s="15"/>
      <c r="E527" s="5"/>
      <c r="F527" s="5"/>
      <c r="G527" s="4"/>
      <c r="H527" s="5"/>
      <c r="I527" s="5"/>
      <c r="J527" s="5"/>
      <c r="L527" s="5"/>
      <c r="M527" s="5"/>
    </row>
    <row r="528" spans="3:36" x14ac:dyDescent="0.25">
      <c r="C528" s="5"/>
      <c r="D528" s="15"/>
      <c r="E528" s="5"/>
      <c r="F528" s="5"/>
      <c r="G528" s="4"/>
      <c r="H528" s="5"/>
      <c r="I528" s="5"/>
      <c r="J528" s="5"/>
      <c r="L528" s="5"/>
      <c r="M528" s="5"/>
    </row>
    <row r="529" spans="3:36" x14ac:dyDescent="0.25">
      <c r="C529" s="5"/>
      <c r="D529" s="15"/>
      <c r="E529" s="5"/>
      <c r="F529" s="5"/>
      <c r="G529" s="4"/>
      <c r="H529" s="5"/>
      <c r="I529" s="5"/>
      <c r="J529" s="5"/>
    </row>
    <row r="530" spans="3:36" x14ac:dyDescent="0.25">
      <c r="C530" s="5"/>
      <c r="D530" s="15"/>
      <c r="E530" s="5"/>
      <c r="F530" s="5"/>
      <c r="G530" s="4"/>
      <c r="H530" s="5"/>
      <c r="I530" s="5"/>
      <c r="J530" s="5"/>
      <c r="L530" s="5"/>
      <c r="M530" s="5"/>
    </row>
    <row r="531" spans="3:36" x14ac:dyDescent="0.25">
      <c r="C531" s="5"/>
      <c r="D531" s="15"/>
      <c r="E531" s="5"/>
      <c r="F531" s="5"/>
      <c r="G531" s="4"/>
      <c r="H531" s="5"/>
      <c r="I531" s="5"/>
      <c r="J531" s="5"/>
      <c r="L531" s="5"/>
      <c r="M531" s="5"/>
    </row>
    <row r="532" spans="3:36" x14ac:dyDescent="0.25">
      <c r="C532" s="5"/>
      <c r="D532" s="15"/>
      <c r="E532" s="5"/>
      <c r="F532" s="5"/>
      <c r="G532" s="4"/>
      <c r="H532" s="5"/>
      <c r="I532" s="5"/>
      <c r="J532" s="5"/>
      <c r="L532" s="5"/>
      <c r="M532" s="5"/>
    </row>
    <row r="533" spans="3:36" x14ac:dyDescent="0.25">
      <c r="C533" s="5"/>
      <c r="D533" s="15"/>
      <c r="E533" s="5"/>
      <c r="F533" s="5"/>
      <c r="G533" s="4"/>
      <c r="H533" s="5"/>
      <c r="I533" s="5"/>
      <c r="J533" s="5"/>
      <c r="L533" s="5"/>
      <c r="M533" s="5"/>
    </row>
    <row r="534" spans="3:36" x14ac:dyDescent="0.25">
      <c r="C534" s="5"/>
      <c r="D534" s="15"/>
      <c r="E534" s="5"/>
      <c r="F534" s="5"/>
      <c r="G534" s="4"/>
      <c r="H534" s="5"/>
      <c r="I534" s="5"/>
      <c r="J534" s="5"/>
      <c r="L534" s="5"/>
      <c r="M534" s="5"/>
    </row>
    <row r="535" spans="3:36" x14ac:dyDescent="0.25">
      <c r="C535" s="5"/>
      <c r="D535" s="15"/>
      <c r="E535" s="5"/>
      <c r="F535" s="5"/>
      <c r="G535" s="4"/>
      <c r="H535" s="5"/>
      <c r="I535" s="5"/>
      <c r="J535" s="5"/>
      <c r="L535" s="5"/>
      <c r="M535" s="5"/>
    </row>
    <row r="536" spans="3:36" x14ac:dyDescent="0.25">
      <c r="C536" s="5"/>
      <c r="D536" s="15"/>
      <c r="E536" s="5"/>
      <c r="F536" s="5"/>
      <c r="G536" s="4"/>
      <c r="H536" s="5"/>
      <c r="I536" s="5"/>
      <c r="J536" s="5"/>
      <c r="L536" s="5"/>
      <c r="M536" s="5"/>
    </row>
    <row r="537" spans="3:36" x14ac:dyDescent="0.25">
      <c r="C537" s="5"/>
      <c r="D537" s="15"/>
      <c r="E537" s="5"/>
      <c r="F537" s="5"/>
      <c r="G537" s="4"/>
      <c r="H537" s="5"/>
      <c r="I537" s="5"/>
      <c r="J537" s="5"/>
      <c r="L537" s="5"/>
      <c r="M537" s="5"/>
    </row>
    <row r="538" spans="3:36" x14ac:dyDescent="0.25">
      <c r="C538" s="5"/>
      <c r="D538" s="15"/>
      <c r="E538" s="5"/>
      <c r="F538" s="5"/>
      <c r="G538" s="4"/>
      <c r="H538" s="5"/>
      <c r="I538" s="5"/>
      <c r="J538" s="5"/>
      <c r="L538" s="5"/>
      <c r="M538" s="5"/>
    </row>
    <row r="539" spans="3:36" x14ac:dyDescent="0.25">
      <c r="C539" s="5"/>
      <c r="D539" s="15"/>
      <c r="E539" s="5"/>
      <c r="F539" s="5"/>
      <c r="G539" s="4"/>
      <c r="H539" s="5"/>
      <c r="I539" s="5"/>
      <c r="J539" s="5"/>
      <c r="L539" s="5"/>
      <c r="M539" s="5"/>
    </row>
    <row r="540" spans="3:36" x14ac:dyDescent="0.25">
      <c r="C540" s="5"/>
      <c r="D540" s="15"/>
      <c r="E540" s="5"/>
      <c r="F540" s="5"/>
      <c r="G540" s="4"/>
      <c r="H540" s="5"/>
      <c r="I540" s="5"/>
      <c r="J540" s="5"/>
      <c r="L540" s="5"/>
      <c r="M540" s="5"/>
    </row>
    <row r="541" spans="3:36" x14ac:dyDescent="0.25">
      <c r="C541" s="5"/>
      <c r="D541" s="15"/>
      <c r="E541" s="5"/>
      <c r="F541" s="5"/>
      <c r="G541" s="4"/>
      <c r="H541" s="5"/>
      <c r="I541" s="5"/>
      <c r="J541" s="5"/>
      <c r="L541" s="5"/>
      <c r="M541" s="5"/>
      <c r="N541" s="5"/>
      <c r="Q541" s="5"/>
      <c r="R541" s="5"/>
      <c r="S541" s="5"/>
      <c r="T541" s="5"/>
      <c r="AF541" s="5"/>
      <c r="AJ541" s="5"/>
    </row>
    <row r="542" spans="3:36" x14ac:dyDescent="0.25">
      <c r="C542" s="5"/>
      <c r="D542" s="15"/>
      <c r="E542" s="5"/>
      <c r="F542" s="5"/>
      <c r="G542" s="4"/>
      <c r="H542" s="5"/>
      <c r="I542" s="5"/>
      <c r="J542" s="5"/>
      <c r="L542" s="5"/>
      <c r="M542" s="5"/>
    </row>
    <row r="543" spans="3:36" x14ac:dyDescent="0.25">
      <c r="C543" s="5"/>
      <c r="D543" s="15"/>
      <c r="E543" s="5"/>
      <c r="F543" s="5"/>
      <c r="G543" s="4"/>
      <c r="H543" s="5"/>
      <c r="I543" s="5"/>
      <c r="J543" s="5"/>
      <c r="L543" s="5"/>
      <c r="M543" s="5"/>
    </row>
    <row r="544" spans="3:36" x14ac:dyDescent="0.25">
      <c r="C544" s="5"/>
      <c r="D544" s="15"/>
      <c r="E544" s="5"/>
      <c r="F544" s="5"/>
      <c r="G544" s="4"/>
      <c r="H544" s="5"/>
      <c r="I544" s="5"/>
      <c r="J544" s="5"/>
      <c r="L544" s="5"/>
      <c r="M544" s="5"/>
    </row>
    <row r="545" spans="3:36" x14ac:dyDescent="0.25">
      <c r="C545" s="5"/>
      <c r="D545" s="15"/>
      <c r="E545" s="5"/>
      <c r="F545" s="5"/>
      <c r="G545" s="4"/>
      <c r="H545" s="5"/>
      <c r="I545" s="5"/>
      <c r="J545" s="5"/>
      <c r="L545" s="5"/>
      <c r="M545" s="5"/>
    </row>
    <row r="546" spans="3:36" x14ac:dyDescent="0.25">
      <c r="C546" s="5"/>
      <c r="D546" s="15"/>
      <c r="E546" s="5"/>
      <c r="F546" s="5"/>
      <c r="G546" s="4"/>
      <c r="H546" s="5"/>
      <c r="I546" s="5"/>
      <c r="J546" s="5"/>
      <c r="L546" s="5"/>
      <c r="M546" s="5"/>
    </row>
    <row r="547" spans="3:36" x14ac:dyDescent="0.25">
      <c r="C547" s="5"/>
      <c r="D547" s="15"/>
      <c r="E547" s="5"/>
      <c r="F547" s="5"/>
      <c r="G547" s="4"/>
      <c r="H547" s="5"/>
      <c r="I547" s="5"/>
      <c r="J547" s="5"/>
      <c r="L547" s="5"/>
      <c r="M547" s="5"/>
    </row>
    <row r="548" spans="3:36" x14ac:dyDescent="0.25">
      <c r="C548" s="5"/>
      <c r="D548" s="15"/>
      <c r="E548" s="5"/>
      <c r="F548" s="5"/>
      <c r="G548" s="4"/>
      <c r="H548" s="5"/>
      <c r="I548" s="5"/>
      <c r="J548" s="5"/>
      <c r="L548" s="5"/>
      <c r="M548" s="5"/>
    </row>
    <row r="549" spans="3:36" x14ac:dyDescent="0.25">
      <c r="C549" s="5"/>
      <c r="D549" s="15"/>
      <c r="E549" s="5"/>
      <c r="F549" s="5"/>
      <c r="G549" s="4"/>
      <c r="H549" s="5"/>
      <c r="I549" s="5"/>
      <c r="J549" s="5"/>
      <c r="L549" s="5"/>
      <c r="M549" s="5"/>
    </row>
    <row r="550" spans="3:36" x14ac:dyDescent="0.25">
      <c r="C550" s="5"/>
      <c r="D550" s="15"/>
      <c r="E550" s="5"/>
      <c r="F550" s="5"/>
      <c r="G550" s="4"/>
      <c r="H550" s="5"/>
      <c r="I550" s="5"/>
      <c r="J550" s="5"/>
      <c r="L550" s="5"/>
      <c r="M550" s="5"/>
    </row>
    <row r="551" spans="3:36" x14ac:dyDescent="0.25">
      <c r="C551" s="5"/>
      <c r="D551" s="15"/>
      <c r="E551" s="5"/>
      <c r="F551" s="5"/>
      <c r="G551" s="4"/>
      <c r="H551" s="5"/>
      <c r="I551" s="5"/>
      <c r="J551" s="5"/>
      <c r="L551" s="5"/>
      <c r="M551" s="5"/>
    </row>
    <row r="552" spans="3:36" x14ac:dyDescent="0.25">
      <c r="C552" s="5"/>
      <c r="D552" s="15"/>
      <c r="E552" s="5"/>
      <c r="F552" s="5"/>
      <c r="G552" s="4"/>
      <c r="H552" s="5"/>
      <c r="I552" s="5"/>
      <c r="J552" s="5"/>
      <c r="L552" s="5"/>
      <c r="M552" s="5"/>
    </row>
    <row r="553" spans="3:36" x14ac:dyDescent="0.25">
      <c r="C553" s="5"/>
      <c r="D553" s="15"/>
      <c r="E553" s="5"/>
      <c r="F553" s="5"/>
      <c r="G553" s="4"/>
      <c r="H553" s="5"/>
      <c r="I553" s="5"/>
      <c r="J553" s="5"/>
      <c r="L553" s="5"/>
      <c r="M553" s="5"/>
    </row>
    <row r="554" spans="3:36" x14ac:dyDescent="0.25">
      <c r="C554" s="5"/>
      <c r="D554" s="15"/>
      <c r="E554" s="5"/>
      <c r="F554" s="5"/>
      <c r="G554" s="4"/>
      <c r="H554" s="5"/>
      <c r="I554" s="5"/>
      <c r="J554" s="5"/>
      <c r="L554" s="5"/>
      <c r="M554" s="5"/>
    </row>
    <row r="555" spans="3:36" x14ac:dyDescent="0.25">
      <c r="C555" s="5"/>
      <c r="D555" s="15"/>
      <c r="E555" s="5"/>
      <c r="F555" s="5"/>
      <c r="G555" s="4"/>
      <c r="H555" s="5"/>
      <c r="I555" s="5"/>
      <c r="J555" s="5"/>
      <c r="L555" s="5"/>
      <c r="M555" s="5"/>
      <c r="N555" s="5"/>
      <c r="P555" s="5"/>
    </row>
    <row r="556" spans="3:36" x14ac:dyDescent="0.25">
      <c r="C556" s="5"/>
      <c r="D556" s="15"/>
      <c r="E556" s="5"/>
      <c r="F556" s="5"/>
      <c r="G556" s="4"/>
      <c r="H556" s="5"/>
      <c r="I556" s="5"/>
      <c r="J556" s="5"/>
      <c r="L556" s="5"/>
      <c r="M556" s="5"/>
    </row>
    <row r="557" spans="3:36" x14ac:dyDescent="0.25">
      <c r="C557" s="5"/>
      <c r="D557" s="15"/>
      <c r="E557" s="5"/>
      <c r="F557" s="5"/>
      <c r="G557" s="4"/>
      <c r="H557" s="5"/>
      <c r="I557" s="5"/>
      <c r="J557" s="5"/>
      <c r="L557" s="5"/>
      <c r="M557" s="5"/>
    </row>
    <row r="558" spans="3:36" x14ac:dyDescent="0.25">
      <c r="C558" s="5"/>
      <c r="D558" s="15"/>
      <c r="E558" s="5"/>
      <c r="F558" s="5"/>
      <c r="G558" s="4"/>
      <c r="H558" s="5"/>
      <c r="I558" s="5"/>
      <c r="J558" s="5"/>
      <c r="L558" s="5"/>
      <c r="M558" s="5"/>
      <c r="N558" s="5"/>
      <c r="Q558" s="5"/>
      <c r="R558" s="5"/>
      <c r="S558" s="5"/>
      <c r="T558" s="5"/>
      <c r="AF558" s="5"/>
      <c r="AJ558" s="5"/>
    </row>
    <row r="559" spans="3:36" x14ac:dyDescent="0.25">
      <c r="C559" s="5"/>
      <c r="D559" s="15"/>
      <c r="E559" s="5"/>
      <c r="F559" s="5"/>
      <c r="G559" s="4"/>
      <c r="H559" s="5"/>
      <c r="I559" s="5"/>
      <c r="J559" s="5"/>
      <c r="L559" s="5"/>
      <c r="M559" s="5"/>
    </row>
    <row r="560" spans="3:36" x14ac:dyDescent="0.25">
      <c r="C560" s="5"/>
      <c r="D560" s="15"/>
      <c r="E560" s="5"/>
      <c r="F560" s="5"/>
      <c r="G560" s="4"/>
      <c r="H560" s="5"/>
      <c r="I560" s="5"/>
      <c r="J560" s="5"/>
      <c r="L560" s="5"/>
      <c r="M560" s="5"/>
      <c r="N560" s="5"/>
    </row>
    <row r="561" spans="3:13" x14ac:dyDescent="0.25">
      <c r="C561" s="5"/>
      <c r="D561" s="15"/>
      <c r="E561" s="5"/>
      <c r="F561" s="5"/>
      <c r="G561" s="4"/>
      <c r="H561" s="5"/>
      <c r="I561" s="5"/>
      <c r="J561" s="5"/>
      <c r="L561" s="5"/>
      <c r="M561" s="5"/>
    </row>
    <row r="562" spans="3:13" x14ac:dyDescent="0.25">
      <c r="C562" s="5"/>
      <c r="D562" s="15"/>
      <c r="E562" s="5"/>
      <c r="F562" s="5"/>
      <c r="G562" s="4"/>
      <c r="H562" s="5"/>
      <c r="I562" s="5"/>
      <c r="J562" s="5"/>
      <c r="L562" s="5"/>
      <c r="M562" s="5"/>
    </row>
    <row r="563" spans="3:13" x14ac:dyDescent="0.25">
      <c r="C563" s="5"/>
      <c r="D563" s="15"/>
      <c r="E563" s="5"/>
      <c r="F563" s="5"/>
      <c r="G563" s="4"/>
      <c r="H563" s="5"/>
      <c r="I563" s="5"/>
      <c r="J563" s="5"/>
      <c r="L563" s="5"/>
      <c r="M563" s="5"/>
    </row>
    <row r="564" spans="3:13" x14ac:dyDescent="0.25">
      <c r="C564" s="5"/>
      <c r="D564" s="15"/>
      <c r="E564" s="5"/>
      <c r="F564" s="5"/>
      <c r="G564" s="4"/>
      <c r="H564" s="5"/>
      <c r="I564" s="5"/>
      <c r="J564" s="5"/>
      <c r="L564" s="5"/>
      <c r="M564" s="5"/>
    </row>
    <row r="565" spans="3:13" x14ac:dyDescent="0.25">
      <c r="C565" s="5"/>
      <c r="D565" s="15"/>
      <c r="E565" s="5"/>
      <c r="F565" s="5"/>
      <c r="G565" s="4"/>
      <c r="H565" s="5"/>
      <c r="I565" s="5"/>
      <c r="J565" s="5"/>
      <c r="L565" s="5"/>
      <c r="M565" s="5"/>
    </row>
    <row r="566" spans="3:13" x14ac:dyDescent="0.25">
      <c r="C566" s="5"/>
      <c r="D566" s="15"/>
      <c r="E566" s="5"/>
      <c r="F566" s="5"/>
      <c r="G566" s="4"/>
      <c r="H566" s="5"/>
      <c r="I566" s="5"/>
      <c r="J566" s="5"/>
      <c r="L566" s="5"/>
      <c r="M566" s="5"/>
    </row>
    <row r="567" spans="3:13" x14ac:dyDescent="0.25">
      <c r="C567" s="5"/>
      <c r="D567" s="15"/>
      <c r="E567" s="5"/>
      <c r="F567" s="5"/>
      <c r="G567" s="4"/>
      <c r="H567" s="5"/>
      <c r="I567" s="5"/>
      <c r="J567" s="5"/>
      <c r="L567" s="5"/>
      <c r="M567" s="5"/>
    </row>
    <row r="568" spans="3:13" x14ac:dyDescent="0.25">
      <c r="C568" s="5"/>
      <c r="D568" s="15"/>
      <c r="E568" s="5"/>
      <c r="F568" s="5"/>
      <c r="G568" s="4"/>
      <c r="H568" s="5"/>
      <c r="I568" s="5"/>
      <c r="J568" s="5"/>
      <c r="L568" s="5"/>
      <c r="M568" s="5"/>
    </row>
    <row r="569" spans="3:13" x14ac:dyDescent="0.25">
      <c r="C569" s="5"/>
      <c r="D569" s="15"/>
      <c r="E569" s="5"/>
      <c r="F569" s="5"/>
      <c r="G569" s="4"/>
      <c r="H569" s="5"/>
      <c r="I569" s="5"/>
      <c r="J569" s="5"/>
      <c r="L569" s="5"/>
      <c r="M569" s="5"/>
    </row>
    <row r="570" spans="3:13" x14ac:dyDescent="0.25">
      <c r="C570" s="5"/>
      <c r="D570" s="15"/>
      <c r="E570" s="5"/>
      <c r="F570" s="5"/>
      <c r="G570" s="4"/>
      <c r="H570" s="5"/>
      <c r="I570" s="5"/>
      <c r="J570" s="5"/>
      <c r="L570" s="5"/>
      <c r="M570" s="5"/>
    </row>
    <row r="571" spans="3:13" x14ac:dyDescent="0.25">
      <c r="C571" s="5"/>
      <c r="D571" s="15"/>
      <c r="E571" s="5"/>
      <c r="F571" s="5"/>
      <c r="G571" s="4"/>
      <c r="H571" s="5"/>
      <c r="I571" s="5"/>
      <c r="J571" s="5"/>
      <c r="L571" s="5"/>
      <c r="M571" s="5"/>
    </row>
    <row r="572" spans="3:13" x14ac:dyDescent="0.25">
      <c r="C572" s="5"/>
      <c r="D572" s="15"/>
      <c r="E572" s="5"/>
      <c r="F572" s="5"/>
      <c r="G572" s="4"/>
      <c r="H572" s="5"/>
      <c r="I572" s="5"/>
      <c r="J572" s="5"/>
      <c r="L572" s="5"/>
      <c r="M572" s="5"/>
    </row>
    <row r="573" spans="3:13" x14ac:dyDescent="0.25">
      <c r="C573" s="5"/>
      <c r="D573" s="15"/>
      <c r="E573" s="5"/>
      <c r="F573" s="5"/>
      <c r="G573" s="4"/>
      <c r="H573" s="5"/>
      <c r="I573" s="5"/>
      <c r="J573" s="5"/>
      <c r="L573" s="5"/>
      <c r="M573" s="5"/>
    </row>
    <row r="574" spans="3:13" x14ac:dyDescent="0.25">
      <c r="C574" s="5"/>
      <c r="D574" s="15"/>
      <c r="E574" s="5"/>
      <c r="F574" s="5"/>
      <c r="G574" s="4"/>
      <c r="H574" s="5"/>
      <c r="I574" s="5"/>
      <c r="J574" s="5"/>
      <c r="L574" s="5"/>
      <c r="M574" s="5"/>
    </row>
    <row r="575" spans="3:13" x14ac:dyDescent="0.25">
      <c r="C575" s="5"/>
      <c r="D575" s="15"/>
      <c r="E575" s="5"/>
      <c r="F575" s="5"/>
      <c r="G575" s="4"/>
      <c r="H575" s="5"/>
      <c r="I575" s="5"/>
      <c r="J575" s="5"/>
      <c r="L575" s="5"/>
      <c r="M575" s="5"/>
    </row>
    <row r="576" spans="3:13" x14ac:dyDescent="0.25">
      <c r="C576" s="5"/>
      <c r="D576" s="15"/>
      <c r="E576" s="5"/>
      <c r="F576" s="5"/>
      <c r="G576" s="4"/>
      <c r="H576" s="5"/>
      <c r="I576" s="5"/>
      <c r="J576" s="5"/>
      <c r="L576" s="5"/>
      <c r="M576" s="5"/>
    </row>
    <row r="577" spans="3:16" x14ac:dyDescent="0.25">
      <c r="C577" s="5"/>
      <c r="D577" s="15"/>
      <c r="E577" s="5"/>
      <c r="F577" s="5"/>
      <c r="G577" s="4"/>
      <c r="H577" s="5"/>
      <c r="I577" s="5"/>
      <c r="J577" s="5"/>
      <c r="L577" s="5"/>
      <c r="M577" s="5"/>
    </row>
    <row r="578" spans="3:16" x14ac:dyDescent="0.25">
      <c r="C578" s="5"/>
      <c r="D578" s="15"/>
      <c r="E578" s="5"/>
      <c r="F578" s="5"/>
      <c r="G578" s="4"/>
      <c r="H578" s="5"/>
      <c r="I578" s="5"/>
      <c r="J578" s="5"/>
      <c r="K578" s="5"/>
      <c r="L578" s="5"/>
      <c r="M578" s="5"/>
    </row>
    <row r="579" spans="3:16" x14ac:dyDescent="0.25">
      <c r="C579" s="5"/>
      <c r="D579" s="15"/>
      <c r="E579" s="5"/>
      <c r="F579" s="5"/>
      <c r="G579" s="4"/>
      <c r="H579" s="5"/>
      <c r="I579" s="5"/>
      <c r="J579" s="5"/>
      <c r="L579" s="5"/>
      <c r="M579" s="5"/>
    </row>
    <row r="580" spans="3:16" x14ac:dyDescent="0.25">
      <c r="C580" s="5"/>
      <c r="D580" s="15"/>
      <c r="E580" s="5"/>
      <c r="F580" s="5"/>
      <c r="G580" s="4"/>
      <c r="H580" s="5"/>
      <c r="I580" s="5"/>
      <c r="J580" s="5"/>
      <c r="L580" s="5"/>
      <c r="M580" s="5"/>
    </row>
    <row r="581" spans="3:16" x14ac:dyDescent="0.25">
      <c r="C581" s="5"/>
      <c r="D581" s="15"/>
      <c r="E581" s="5"/>
      <c r="F581" s="5"/>
      <c r="G581" s="4"/>
      <c r="H581" s="5"/>
      <c r="I581" s="5"/>
      <c r="J581" s="5"/>
      <c r="L581" s="5"/>
      <c r="M581" s="5"/>
      <c r="P581" s="5"/>
    </row>
    <row r="582" spans="3:16" x14ac:dyDescent="0.25">
      <c r="C582" s="5"/>
      <c r="D582" s="15"/>
      <c r="E582" s="5"/>
      <c r="F582" s="5"/>
      <c r="G582" s="4"/>
      <c r="H582" s="5"/>
      <c r="I582" s="5"/>
      <c r="J582" s="5"/>
      <c r="L582" s="5"/>
      <c r="M582" s="5"/>
    </row>
    <row r="583" spans="3:16" x14ac:dyDescent="0.25">
      <c r="C583" s="5"/>
      <c r="D583" s="15"/>
      <c r="E583" s="5"/>
      <c r="F583" s="5"/>
      <c r="G583" s="4"/>
      <c r="H583" s="5"/>
      <c r="I583" s="5"/>
      <c r="J583" s="5"/>
      <c r="L583" s="5"/>
      <c r="M583" s="5"/>
    </row>
    <row r="584" spans="3:16" x14ac:dyDescent="0.25">
      <c r="C584" s="5"/>
      <c r="D584" s="15"/>
      <c r="E584" s="5"/>
      <c r="F584" s="5"/>
      <c r="G584" s="4"/>
      <c r="H584" s="5"/>
      <c r="I584" s="5"/>
      <c r="J584" s="5"/>
      <c r="L584" s="5"/>
      <c r="M584" s="5"/>
    </row>
    <row r="585" spans="3:16" x14ac:dyDescent="0.25">
      <c r="C585" s="5"/>
      <c r="D585" s="15"/>
      <c r="E585" s="5"/>
      <c r="F585" s="5"/>
      <c r="G585" s="4"/>
      <c r="H585" s="5"/>
      <c r="I585" s="5"/>
      <c r="J585" s="5"/>
      <c r="L585" s="5"/>
      <c r="M585" s="5"/>
    </row>
    <row r="586" spans="3:16" x14ac:dyDescent="0.25">
      <c r="C586" s="5"/>
      <c r="D586" s="15"/>
      <c r="E586" s="5"/>
      <c r="F586" s="5"/>
      <c r="G586" s="4"/>
      <c r="H586" s="5"/>
      <c r="I586" s="5"/>
      <c r="J586" s="5"/>
      <c r="L586" s="5"/>
      <c r="M586" s="5"/>
    </row>
    <row r="587" spans="3:16" x14ac:dyDescent="0.25">
      <c r="C587" s="5"/>
      <c r="D587" s="15"/>
      <c r="E587" s="5"/>
      <c r="F587" s="5"/>
      <c r="G587" s="4"/>
      <c r="H587" s="5"/>
      <c r="I587" s="5"/>
      <c r="J587" s="5"/>
      <c r="L587" s="5"/>
      <c r="M587" s="5"/>
    </row>
    <row r="588" spans="3:16" x14ac:dyDescent="0.25">
      <c r="C588" s="5"/>
      <c r="D588" s="15"/>
      <c r="E588" s="5"/>
      <c r="F588" s="5"/>
      <c r="G588" s="4"/>
      <c r="H588" s="5"/>
      <c r="I588" s="5"/>
      <c r="J588" s="5"/>
      <c r="L588" s="5"/>
      <c r="M588" s="5"/>
    </row>
    <row r="589" spans="3:16" x14ac:dyDescent="0.25">
      <c r="C589" s="5"/>
      <c r="D589" s="15"/>
      <c r="E589" s="5"/>
      <c r="F589" s="5"/>
      <c r="G589" s="4"/>
      <c r="H589" s="5"/>
      <c r="I589" s="5"/>
      <c r="J589" s="5"/>
      <c r="L589" s="5"/>
      <c r="M589" s="5"/>
    </row>
    <row r="590" spans="3:16" x14ac:dyDescent="0.25">
      <c r="C590" s="5"/>
      <c r="D590" s="15"/>
      <c r="E590" s="5"/>
      <c r="F590" s="5"/>
      <c r="G590" s="4"/>
      <c r="H590" s="5"/>
      <c r="I590" s="5"/>
      <c r="J590" s="5"/>
      <c r="L590" s="5"/>
      <c r="M590" s="5"/>
    </row>
    <row r="591" spans="3:16" x14ac:dyDescent="0.25">
      <c r="C591" s="5"/>
      <c r="D591" s="15"/>
      <c r="E591" s="5"/>
      <c r="F591" s="5"/>
      <c r="G591" s="4"/>
      <c r="H591" s="5"/>
      <c r="I591" s="5"/>
      <c r="J591" s="5"/>
      <c r="L591" s="5"/>
      <c r="M591" s="5"/>
    </row>
    <row r="592" spans="3:16" x14ac:dyDescent="0.25">
      <c r="C592" s="5"/>
      <c r="D592" s="15"/>
      <c r="E592" s="5"/>
      <c r="F592" s="5"/>
      <c r="G592" s="4"/>
      <c r="H592" s="5"/>
      <c r="I592" s="5"/>
      <c r="J592" s="5"/>
      <c r="L592" s="5"/>
      <c r="M592" s="5"/>
    </row>
    <row r="593" spans="3:36" x14ac:dyDescent="0.25">
      <c r="C593" s="5"/>
      <c r="D593" s="15"/>
      <c r="E593" s="5"/>
      <c r="F593" s="5"/>
      <c r="G593" s="4"/>
      <c r="H593" s="5"/>
      <c r="I593" s="5"/>
      <c r="J593" s="5"/>
      <c r="L593" s="5"/>
      <c r="M593" s="5"/>
    </row>
    <row r="594" spans="3:36" x14ac:dyDescent="0.25">
      <c r="C594" s="5"/>
      <c r="D594" s="15"/>
      <c r="E594" s="5"/>
      <c r="F594" s="5"/>
      <c r="G594" s="4"/>
      <c r="H594" s="5"/>
      <c r="I594" s="5"/>
      <c r="J594" s="5"/>
    </row>
    <row r="595" spans="3:36" x14ac:dyDescent="0.25">
      <c r="C595" s="5"/>
      <c r="D595" s="15"/>
      <c r="E595" s="5"/>
      <c r="F595" s="5"/>
      <c r="G595" s="4"/>
      <c r="H595" s="5"/>
      <c r="I595" s="5"/>
      <c r="J595" s="5"/>
      <c r="L595" s="5"/>
      <c r="M595" s="5"/>
    </row>
    <row r="596" spans="3:36" x14ac:dyDescent="0.25">
      <c r="C596" s="5"/>
      <c r="D596" s="15"/>
      <c r="E596" s="5"/>
      <c r="F596" s="5"/>
      <c r="G596" s="4"/>
      <c r="H596" s="5"/>
      <c r="I596" s="5"/>
      <c r="J596" s="5"/>
      <c r="L596" s="5"/>
      <c r="M596" s="5"/>
    </row>
    <row r="597" spans="3:36" x14ac:dyDescent="0.25">
      <c r="C597" s="5"/>
      <c r="D597" s="15"/>
      <c r="E597" s="5"/>
      <c r="F597" s="5"/>
      <c r="G597" s="4"/>
      <c r="H597" s="5"/>
      <c r="I597" s="5"/>
      <c r="J597" s="5"/>
      <c r="L597" s="5"/>
      <c r="M597" s="5"/>
    </row>
    <row r="598" spans="3:36" x14ac:dyDescent="0.25">
      <c r="C598" s="5"/>
      <c r="D598" s="15"/>
      <c r="E598" s="5"/>
      <c r="F598" s="5"/>
      <c r="G598" s="4"/>
      <c r="H598" s="5"/>
      <c r="I598" s="5"/>
      <c r="J598" s="5"/>
      <c r="L598" s="5"/>
      <c r="M598" s="5"/>
    </row>
    <row r="599" spans="3:36" x14ac:dyDescent="0.25">
      <c r="C599" s="5"/>
      <c r="D599" s="15"/>
      <c r="E599" s="5"/>
      <c r="F599" s="5"/>
      <c r="G599" s="4"/>
      <c r="H599" s="5"/>
      <c r="I599" s="5"/>
      <c r="J599" s="5"/>
      <c r="L599" s="5"/>
      <c r="M599" s="5"/>
    </row>
    <row r="600" spans="3:36" x14ac:dyDescent="0.25">
      <c r="C600" s="5"/>
      <c r="D600" s="15"/>
      <c r="E600" s="5"/>
      <c r="F600" s="5"/>
      <c r="G600" s="4"/>
      <c r="H600" s="5"/>
      <c r="I600" s="5"/>
      <c r="J600" s="5"/>
    </row>
    <row r="601" spans="3:36" x14ac:dyDescent="0.25">
      <c r="C601" s="5"/>
      <c r="D601" s="15"/>
      <c r="E601" s="5"/>
      <c r="F601" s="5"/>
      <c r="G601" s="4"/>
      <c r="H601" s="5"/>
      <c r="I601" s="5"/>
      <c r="J601" s="5"/>
      <c r="L601" s="5"/>
      <c r="M601" s="5"/>
    </row>
    <row r="602" spans="3:36" x14ac:dyDescent="0.25">
      <c r="C602" s="5"/>
      <c r="D602" s="15"/>
      <c r="E602" s="5"/>
      <c r="F602" s="5"/>
      <c r="G602" s="4"/>
      <c r="H602" s="5"/>
      <c r="I602" s="5"/>
      <c r="J602" s="5"/>
      <c r="L602" s="5"/>
      <c r="M602" s="5"/>
    </row>
    <row r="603" spans="3:36" x14ac:dyDescent="0.25">
      <c r="C603" s="5"/>
      <c r="D603" s="15"/>
      <c r="E603" s="5"/>
      <c r="F603" s="5"/>
      <c r="G603" s="4"/>
      <c r="H603" s="5"/>
      <c r="I603" s="5"/>
      <c r="J603" s="5"/>
      <c r="L603" s="5"/>
      <c r="M603" s="5"/>
    </row>
    <row r="604" spans="3:36" x14ac:dyDescent="0.25">
      <c r="C604" s="5"/>
      <c r="D604" s="15"/>
      <c r="E604" s="5"/>
      <c r="F604" s="5"/>
      <c r="G604" s="4"/>
      <c r="H604" s="5"/>
      <c r="I604" s="5"/>
      <c r="J604" s="5"/>
      <c r="L604" s="5"/>
      <c r="M604" s="5"/>
    </row>
    <row r="605" spans="3:36" x14ac:dyDescent="0.25">
      <c r="C605" s="5"/>
      <c r="D605" s="15"/>
      <c r="E605" s="5"/>
      <c r="F605" s="5"/>
      <c r="G605" s="4"/>
      <c r="H605" s="5"/>
      <c r="I605" s="5"/>
      <c r="J605" s="5"/>
      <c r="L605" s="5"/>
      <c r="M605" s="5"/>
      <c r="N605" s="5"/>
      <c r="P605" s="5"/>
      <c r="Q605" s="5"/>
      <c r="R605" s="5"/>
      <c r="S605" s="5"/>
      <c r="T605" s="5"/>
      <c r="AF605" s="5"/>
      <c r="AJ605" s="5"/>
    </row>
    <row r="606" spans="3:36" x14ac:dyDescent="0.25">
      <c r="C606" s="5"/>
      <c r="D606" s="15"/>
      <c r="E606" s="5"/>
      <c r="F606" s="5"/>
      <c r="G606" s="4"/>
      <c r="H606" s="5"/>
      <c r="I606" s="5"/>
      <c r="J606" s="5"/>
      <c r="L606" s="5"/>
      <c r="M606" s="5"/>
    </row>
    <row r="607" spans="3:36" x14ac:dyDescent="0.25">
      <c r="C607" s="5"/>
      <c r="D607" s="15"/>
      <c r="E607" s="5"/>
      <c r="F607" s="5"/>
      <c r="G607" s="4"/>
      <c r="H607" s="5"/>
      <c r="I607" s="5"/>
      <c r="J607" s="5"/>
      <c r="L607" s="5"/>
      <c r="M607" s="5"/>
    </row>
    <row r="608" spans="3:36" x14ac:dyDescent="0.25">
      <c r="C608" s="5"/>
      <c r="D608" s="15"/>
      <c r="E608" s="5"/>
      <c r="F608" s="5"/>
      <c r="G608" s="4"/>
      <c r="H608" s="5"/>
      <c r="I608" s="5"/>
      <c r="J608" s="5"/>
      <c r="L608" s="5"/>
      <c r="M608" s="5"/>
    </row>
    <row r="609" spans="3:16" x14ac:dyDescent="0.25">
      <c r="C609" s="5"/>
      <c r="D609" s="15"/>
      <c r="E609" s="5"/>
      <c r="F609" s="5"/>
      <c r="G609" s="4"/>
      <c r="H609" s="5"/>
      <c r="I609" s="5"/>
      <c r="J609" s="5"/>
      <c r="L609" s="5"/>
      <c r="M609" s="5"/>
    </row>
    <row r="610" spans="3:16" x14ac:dyDescent="0.25">
      <c r="C610" s="5"/>
      <c r="D610" s="15"/>
      <c r="E610" s="5"/>
      <c r="F610" s="5"/>
      <c r="G610" s="4"/>
      <c r="H610" s="5"/>
      <c r="I610" s="5"/>
      <c r="J610" s="5"/>
      <c r="L610" s="5"/>
      <c r="M610" s="5"/>
    </row>
    <row r="611" spans="3:16" x14ac:dyDescent="0.25">
      <c r="C611" s="5"/>
      <c r="D611" s="15"/>
      <c r="E611" s="5"/>
      <c r="F611" s="5"/>
      <c r="G611" s="4"/>
      <c r="H611" s="5"/>
      <c r="I611" s="5"/>
      <c r="J611" s="5"/>
      <c r="L611" s="5"/>
      <c r="M611" s="5"/>
    </row>
    <row r="612" spans="3:16" x14ac:dyDescent="0.25">
      <c r="C612" s="5"/>
      <c r="D612" s="15"/>
      <c r="E612" s="5"/>
      <c r="F612" s="5"/>
      <c r="G612" s="4"/>
      <c r="H612" s="5"/>
      <c r="I612" s="5"/>
      <c r="J612" s="5"/>
      <c r="L612" s="5"/>
      <c r="M612" s="5"/>
    </row>
    <row r="613" spans="3:16" x14ac:dyDescent="0.25">
      <c r="C613" s="5"/>
      <c r="D613" s="15"/>
      <c r="E613" s="5"/>
      <c r="F613" s="5"/>
      <c r="G613" s="4"/>
      <c r="H613" s="5"/>
      <c r="I613" s="5"/>
      <c r="J613" s="5"/>
      <c r="L613" s="5"/>
      <c r="M613" s="5"/>
      <c r="P613" s="5"/>
    </row>
    <row r="614" spans="3:16" x14ac:dyDescent="0.25">
      <c r="C614" s="5"/>
      <c r="D614" s="15"/>
      <c r="E614" s="5"/>
      <c r="F614" s="5"/>
      <c r="G614" s="4"/>
      <c r="H614" s="5"/>
      <c r="I614" s="5"/>
      <c r="J614" s="5"/>
      <c r="L614" s="5"/>
      <c r="M614" s="5"/>
    </row>
    <row r="615" spans="3:16" x14ac:dyDescent="0.25">
      <c r="C615" s="5"/>
      <c r="D615" s="15"/>
      <c r="E615" s="5"/>
      <c r="F615" s="5"/>
      <c r="G615" s="4"/>
      <c r="H615" s="5"/>
      <c r="I615" s="5"/>
      <c r="J615" s="5"/>
      <c r="L615" s="5"/>
      <c r="M615" s="5"/>
    </row>
    <row r="616" spans="3:16" x14ac:dyDescent="0.25">
      <c r="C616" s="5"/>
      <c r="D616" s="15"/>
      <c r="E616" s="5"/>
      <c r="F616" s="5"/>
      <c r="G616" s="4"/>
      <c r="H616" s="5"/>
      <c r="I616" s="5"/>
      <c r="J616" s="5"/>
      <c r="L616" s="5"/>
      <c r="M616" s="5"/>
    </row>
    <row r="617" spans="3:16" x14ac:dyDescent="0.25">
      <c r="C617" s="5"/>
      <c r="D617" s="15"/>
      <c r="E617" s="5"/>
      <c r="F617" s="5"/>
      <c r="G617" s="4"/>
      <c r="H617" s="5"/>
      <c r="I617" s="5"/>
      <c r="J617" s="5"/>
      <c r="L617" s="5"/>
      <c r="M617" s="5"/>
    </row>
    <row r="618" spans="3:16" x14ac:dyDescent="0.25">
      <c r="C618" s="5"/>
      <c r="D618" s="15"/>
      <c r="E618" s="5"/>
      <c r="F618" s="5"/>
      <c r="G618" s="4"/>
      <c r="H618" s="5"/>
      <c r="I618" s="5"/>
      <c r="J618" s="5"/>
      <c r="L618" s="5"/>
      <c r="M618" s="5"/>
    </row>
    <row r="619" spans="3:16" x14ac:dyDescent="0.25">
      <c r="C619" s="5"/>
      <c r="D619" s="15"/>
      <c r="E619" s="5"/>
      <c r="F619" s="5"/>
      <c r="G619" s="4"/>
      <c r="H619" s="5"/>
      <c r="I619" s="5"/>
      <c r="J619" s="5"/>
      <c r="L619" s="5"/>
      <c r="M619" s="5"/>
    </row>
    <row r="620" spans="3:16" x14ac:dyDescent="0.25">
      <c r="C620" s="5"/>
      <c r="D620" s="15"/>
      <c r="E620" s="5"/>
      <c r="F620" s="5"/>
      <c r="G620" s="4"/>
      <c r="H620" s="5"/>
      <c r="I620" s="5"/>
      <c r="J620" s="5"/>
      <c r="L620" s="5"/>
      <c r="M620" s="5"/>
    </row>
    <row r="621" spans="3:16" x14ac:dyDescent="0.25">
      <c r="C621" s="5"/>
      <c r="D621" s="15"/>
      <c r="E621" s="5"/>
      <c r="F621" s="5"/>
      <c r="G621" s="4"/>
      <c r="H621" s="5"/>
      <c r="I621" s="5"/>
      <c r="J621" s="5"/>
      <c r="L621" s="5"/>
      <c r="M621" s="5"/>
    </row>
    <row r="622" spans="3:16" x14ac:dyDescent="0.25">
      <c r="C622" s="5"/>
      <c r="D622" s="15"/>
      <c r="E622" s="5"/>
      <c r="F622" s="5"/>
      <c r="G622" s="4"/>
      <c r="H622" s="5"/>
      <c r="I622" s="5"/>
      <c r="J622" s="5"/>
      <c r="L622" s="5"/>
      <c r="M622" s="5"/>
    </row>
    <row r="623" spans="3:16" x14ac:dyDescent="0.25">
      <c r="C623" s="5"/>
      <c r="D623" s="15"/>
      <c r="E623" s="5"/>
      <c r="F623" s="5"/>
      <c r="G623" s="4"/>
      <c r="H623" s="5"/>
      <c r="I623" s="5"/>
      <c r="J623" s="5"/>
      <c r="L623" s="5"/>
      <c r="M623" s="5"/>
    </row>
    <row r="624" spans="3:16" x14ac:dyDescent="0.25">
      <c r="C624" s="5"/>
      <c r="D624" s="15"/>
      <c r="E624" s="5"/>
      <c r="F624" s="5"/>
      <c r="G624" s="4"/>
      <c r="H624" s="5"/>
      <c r="I624" s="5"/>
      <c r="J624" s="5"/>
      <c r="L624" s="5"/>
      <c r="M624" s="5"/>
    </row>
    <row r="625" spans="3:16" x14ac:dyDescent="0.25">
      <c r="C625" s="5"/>
      <c r="D625" s="15"/>
      <c r="E625" s="5"/>
      <c r="F625" s="5"/>
      <c r="G625" s="4"/>
      <c r="H625" s="5"/>
      <c r="I625" s="5"/>
      <c r="J625" s="5"/>
    </row>
    <row r="626" spans="3:16" x14ac:dyDescent="0.25">
      <c r="C626" s="5"/>
      <c r="D626" s="15"/>
      <c r="E626" s="5"/>
      <c r="F626" s="5"/>
      <c r="G626" s="4"/>
      <c r="H626" s="5"/>
      <c r="I626" s="5"/>
      <c r="J626" s="5"/>
      <c r="L626" s="5"/>
      <c r="M626" s="5"/>
    </row>
    <row r="627" spans="3:16" x14ac:dyDescent="0.25">
      <c r="C627" s="5"/>
      <c r="D627" s="15"/>
      <c r="E627" s="5"/>
      <c r="F627" s="5"/>
      <c r="G627" s="4"/>
      <c r="H627" s="5"/>
      <c r="I627" s="5"/>
      <c r="J627" s="5"/>
      <c r="L627" s="5"/>
      <c r="M627" s="5"/>
    </row>
    <row r="628" spans="3:16" x14ac:dyDescent="0.25">
      <c r="C628" s="5"/>
      <c r="D628" s="15"/>
      <c r="E628" s="5"/>
      <c r="F628" s="5"/>
      <c r="G628" s="4"/>
      <c r="H628" s="5"/>
      <c r="I628" s="5"/>
      <c r="J628" s="5"/>
      <c r="L628" s="5"/>
      <c r="M628" s="5"/>
    </row>
    <row r="629" spans="3:16" x14ac:dyDescent="0.25">
      <c r="C629" s="5"/>
      <c r="D629" s="15"/>
      <c r="E629" s="5"/>
      <c r="F629" s="5"/>
      <c r="G629" s="4"/>
      <c r="H629" s="5"/>
      <c r="I629" s="5"/>
      <c r="J629" s="5"/>
      <c r="L629" s="5"/>
      <c r="M629" s="5"/>
    </row>
    <row r="630" spans="3:16" x14ac:dyDescent="0.25">
      <c r="C630" s="5"/>
      <c r="D630" s="15"/>
      <c r="E630" s="5"/>
      <c r="F630" s="5"/>
      <c r="G630" s="4"/>
      <c r="H630" s="5"/>
      <c r="I630" s="5"/>
      <c r="J630" s="5"/>
      <c r="L630" s="5"/>
      <c r="M630" s="5"/>
    </row>
    <row r="631" spans="3:16" x14ac:dyDescent="0.25">
      <c r="C631" s="5"/>
      <c r="D631" s="15"/>
      <c r="E631" s="5"/>
      <c r="F631" s="5"/>
      <c r="G631" s="4"/>
      <c r="H631" s="5"/>
      <c r="I631" s="5"/>
      <c r="J631" s="5"/>
      <c r="L631" s="5"/>
      <c r="M631" s="5"/>
    </row>
    <row r="632" spans="3:16" x14ac:dyDescent="0.25">
      <c r="C632" s="5"/>
      <c r="D632" s="15"/>
      <c r="E632" s="5"/>
      <c r="F632" s="5"/>
      <c r="G632" s="4"/>
      <c r="H632" s="5"/>
      <c r="I632" s="5"/>
      <c r="J632" s="5"/>
      <c r="L632" s="5"/>
      <c r="M632" s="5"/>
    </row>
    <row r="633" spans="3:16" x14ac:dyDescent="0.25">
      <c r="C633" s="5"/>
      <c r="D633" s="15"/>
      <c r="E633" s="5"/>
      <c r="F633" s="5"/>
      <c r="G633" s="4"/>
      <c r="H633" s="5"/>
      <c r="I633" s="5"/>
      <c r="J633" s="5"/>
      <c r="L633" s="5"/>
      <c r="M633" s="5"/>
    </row>
    <row r="634" spans="3:16" x14ac:dyDescent="0.25">
      <c r="C634" s="5"/>
      <c r="D634" s="15"/>
      <c r="E634" s="5"/>
      <c r="F634" s="5"/>
      <c r="G634" s="4"/>
      <c r="H634" s="5"/>
      <c r="I634" s="5"/>
      <c r="J634" s="5"/>
      <c r="L634" s="5"/>
      <c r="M634" s="5"/>
    </row>
    <row r="635" spans="3:16" x14ac:dyDescent="0.25">
      <c r="C635" s="5"/>
      <c r="D635" s="15"/>
      <c r="E635" s="5"/>
      <c r="F635" s="5"/>
      <c r="G635" s="4"/>
      <c r="H635" s="5"/>
      <c r="I635" s="5"/>
      <c r="J635" s="5"/>
      <c r="L635" s="5"/>
      <c r="M635" s="5"/>
    </row>
    <row r="636" spans="3:16" x14ac:dyDescent="0.25">
      <c r="C636" s="5"/>
      <c r="D636" s="15"/>
      <c r="E636" s="5"/>
      <c r="F636" s="5"/>
      <c r="G636" s="4"/>
      <c r="H636" s="5"/>
      <c r="I636" s="5"/>
      <c r="J636" s="5"/>
      <c r="P636" s="5"/>
    </row>
    <row r="637" spans="3:16" x14ac:dyDescent="0.25">
      <c r="C637" s="5"/>
      <c r="D637" s="15"/>
      <c r="E637" s="5"/>
      <c r="F637" s="5"/>
      <c r="G637" s="4"/>
      <c r="H637" s="5"/>
      <c r="I637" s="5"/>
      <c r="J637" s="5"/>
      <c r="L637" s="5"/>
      <c r="M637" s="5"/>
    </row>
    <row r="638" spans="3:16" x14ac:dyDescent="0.25">
      <c r="C638" s="5"/>
      <c r="D638" s="15"/>
      <c r="E638" s="5"/>
      <c r="F638" s="5"/>
      <c r="G638" s="4"/>
      <c r="H638" s="5"/>
      <c r="I638" s="5"/>
      <c r="J638" s="5"/>
      <c r="L638" s="5"/>
      <c r="M638" s="5"/>
    </row>
    <row r="639" spans="3:16" x14ac:dyDescent="0.25">
      <c r="C639" s="5"/>
      <c r="D639" s="15"/>
      <c r="E639" s="5"/>
      <c r="F639" s="5"/>
      <c r="G639" s="4"/>
      <c r="H639" s="5"/>
      <c r="I639" s="5"/>
      <c r="J639" s="5"/>
      <c r="L639" s="5"/>
      <c r="M639" s="5"/>
    </row>
    <row r="640" spans="3:16" x14ac:dyDescent="0.25">
      <c r="C640" s="5"/>
      <c r="D640" s="15"/>
      <c r="E640" s="5"/>
      <c r="F640" s="5"/>
      <c r="G640" s="4"/>
      <c r="H640" s="5"/>
      <c r="I640" s="5"/>
      <c r="J640" s="5"/>
      <c r="L640" s="5"/>
      <c r="M640" s="5"/>
    </row>
    <row r="641" spans="3:36" x14ac:dyDescent="0.25">
      <c r="C641" s="5"/>
      <c r="D641" s="15"/>
      <c r="E641" s="5"/>
      <c r="F641" s="5"/>
      <c r="G641" s="4"/>
      <c r="H641" s="5"/>
      <c r="I641" s="5"/>
      <c r="J641" s="5"/>
      <c r="L641" s="5"/>
      <c r="M641" s="5"/>
    </row>
    <row r="642" spans="3:36" x14ac:dyDescent="0.25">
      <c r="C642" s="5"/>
      <c r="D642" s="15"/>
      <c r="E642" s="5"/>
      <c r="F642" s="5"/>
      <c r="G642" s="4"/>
      <c r="H642" s="5"/>
      <c r="I642" s="5"/>
      <c r="J642" s="5"/>
    </row>
    <row r="643" spans="3:36" x14ac:dyDescent="0.25">
      <c r="C643" s="5"/>
      <c r="D643" s="15"/>
      <c r="E643" s="5"/>
      <c r="F643" s="5"/>
      <c r="G643" s="4"/>
      <c r="H643" s="5"/>
      <c r="I643" s="5"/>
      <c r="J643" s="5"/>
    </row>
    <row r="644" spans="3:36" x14ac:dyDescent="0.25">
      <c r="C644" s="5"/>
      <c r="D644" s="15"/>
      <c r="E644" s="5"/>
      <c r="F644" s="5"/>
      <c r="G644" s="4"/>
      <c r="H644" s="5"/>
      <c r="I644" s="5"/>
      <c r="J644" s="5"/>
      <c r="L644" s="5"/>
      <c r="M644" s="5"/>
    </row>
    <row r="645" spans="3:36" x14ac:dyDescent="0.25">
      <c r="C645" s="5"/>
      <c r="D645" s="15"/>
      <c r="E645" s="5"/>
      <c r="F645" s="5"/>
      <c r="G645" s="4"/>
      <c r="H645" s="5"/>
      <c r="I645" s="5"/>
      <c r="J645" s="5"/>
      <c r="L645" s="5"/>
      <c r="M645" s="5"/>
    </row>
    <row r="646" spans="3:36" x14ac:dyDescent="0.25">
      <c r="C646" s="5"/>
      <c r="D646" s="15"/>
      <c r="E646" s="5"/>
      <c r="F646" s="5"/>
      <c r="G646" s="4"/>
      <c r="H646" s="5"/>
      <c r="I646" s="5"/>
      <c r="J646" s="5"/>
      <c r="L646" s="5"/>
      <c r="M646" s="5"/>
    </row>
    <row r="647" spans="3:36" x14ac:dyDescent="0.25">
      <c r="C647" s="5"/>
      <c r="D647" s="15"/>
      <c r="E647" s="5"/>
      <c r="F647" s="5"/>
      <c r="G647" s="4"/>
      <c r="H647" s="5"/>
      <c r="I647" s="5"/>
      <c r="J647" s="5"/>
      <c r="L647" s="5"/>
      <c r="M647" s="5"/>
    </row>
    <row r="648" spans="3:36" x14ac:dyDescent="0.25">
      <c r="C648" s="5"/>
      <c r="D648" s="15"/>
      <c r="E648" s="5"/>
      <c r="F648" s="5"/>
      <c r="G648" s="4"/>
      <c r="H648" s="5"/>
      <c r="I648" s="5"/>
      <c r="J648" s="5"/>
      <c r="L648" s="5"/>
      <c r="M648" s="5"/>
    </row>
    <row r="649" spans="3:36" x14ac:dyDescent="0.25">
      <c r="C649" s="5"/>
      <c r="D649" s="15"/>
      <c r="E649" s="5"/>
      <c r="F649" s="5"/>
      <c r="G649" s="4"/>
      <c r="H649" s="5"/>
      <c r="I649" s="5"/>
      <c r="J649" s="5"/>
      <c r="L649" s="5"/>
      <c r="M649" s="5"/>
    </row>
    <row r="650" spans="3:36" x14ac:dyDescent="0.25">
      <c r="C650" s="5"/>
      <c r="D650" s="15"/>
      <c r="E650" s="5"/>
      <c r="F650" s="5"/>
      <c r="G650" s="4"/>
      <c r="H650" s="5"/>
      <c r="I650" s="5"/>
      <c r="J650" s="5"/>
      <c r="L650" s="5"/>
      <c r="M650" s="5"/>
    </row>
    <row r="651" spans="3:36" x14ac:dyDescent="0.25">
      <c r="C651" s="5"/>
      <c r="D651" s="15"/>
      <c r="E651" s="5"/>
      <c r="F651" s="5"/>
      <c r="G651" s="4"/>
      <c r="H651" s="5"/>
      <c r="I651" s="5"/>
      <c r="J651" s="5"/>
      <c r="L651" s="5"/>
      <c r="M651" s="5"/>
    </row>
    <row r="652" spans="3:36" x14ac:dyDescent="0.25">
      <c r="C652" s="5"/>
      <c r="D652" s="15"/>
      <c r="E652" s="5"/>
      <c r="F652" s="5"/>
      <c r="G652" s="4"/>
      <c r="H652" s="5"/>
      <c r="I652" s="5"/>
      <c r="J652" s="5"/>
      <c r="L652" s="5"/>
      <c r="M652" s="5"/>
    </row>
    <row r="653" spans="3:36" x14ac:dyDescent="0.25">
      <c r="C653" s="5"/>
      <c r="D653" s="15"/>
      <c r="E653" s="5"/>
      <c r="F653" s="5"/>
      <c r="G653" s="4"/>
      <c r="H653" s="5"/>
      <c r="I653" s="5"/>
      <c r="J653" s="5"/>
      <c r="L653" s="5"/>
      <c r="M653" s="5"/>
    </row>
    <row r="654" spans="3:36" x14ac:dyDescent="0.25">
      <c r="C654" s="5"/>
      <c r="D654" s="15"/>
      <c r="E654" s="5"/>
      <c r="F654" s="5"/>
      <c r="G654" s="4"/>
      <c r="H654" s="5"/>
      <c r="I654" s="5"/>
      <c r="J654" s="5"/>
      <c r="L654" s="5"/>
      <c r="M654" s="5"/>
      <c r="N654" s="5"/>
      <c r="Q654" s="5"/>
      <c r="R654" s="5"/>
      <c r="S654" s="5"/>
      <c r="T654" s="5"/>
      <c r="AF654" s="5"/>
      <c r="AJ654" s="5"/>
    </row>
    <row r="655" spans="3:36" x14ac:dyDescent="0.25">
      <c r="C655" s="5"/>
      <c r="D655" s="15"/>
      <c r="E655" s="5"/>
      <c r="F655" s="5"/>
      <c r="G655" s="4"/>
      <c r="H655" s="5"/>
      <c r="I655" s="5"/>
      <c r="J655" s="5"/>
      <c r="L655" s="5"/>
      <c r="M655" s="5"/>
    </row>
    <row r="656" spans="3:36" x14ac:dyDescent="0.25">
      <c r="C656" s="5"/>
      <c r="D656" s="15"/>
      <c r="E656" s="5"/>
      <c r="F656" s="5"/>
      <c r="G656" s="4"/>
      <c r="H656" s="5"/>
      <c r="I656" s="5"/>
      <c r="J656" s="5"/>
      <c r="L656" s="5"/>
      <c r="M656" s="5"/>
    </row>
    <row r="657" spans="3:13" x14ac:dyDescent="0.25">
      <c r="C657" s="5"/>
      <c r="D657" s="15"/>
      <c r="E657" s="5"/>
      <c r="F657" s="5"/>
      <c r="G657" s="4"/>
      <c r="H657" s="5"/>
      <c r="I657" s="5"/>
      <c r="J657" s="5"/>
      <c r="L657" s="5"/>
      <c r="M657" s="5"/>
    </row>
    <row r="658" spans="3:13" x14ac:dyDescent="0.25">
      <c r="C658" s="5"/>
      <c r="D658" s="15"/>
      <c r="E658" s="5"/>
      <c r="F658" s="5"/>
      <c r="G658" s="4"/>
      <c r="H658" s="5"/>
      <c r="I658" s="5"/>
      <c r="J658" s="5"/>
      <c r="L658" s="5"/>
      <c r="M658" s="5"/>
    </row>
    <row r="659" spans="3:13" x14ac:dyDescent="0.25">
      <c r="C659" s="5"/>
      <c r="D659" s="15"/>
      <c r="E659" s="5"/>
      <c r="F659" s="5"/>
      <c r="G659" s="4"/>
      <c r="H659" s="5"/>
      <c r="I659" s="5"/>
      <c r="J659" s="5"/>
      <c r="L659" s="5"/>
      <c r="M659" s="5"/>
    </row>
    <row r="660" spans="3:13" x14ac:dyDescent="0.25">
      <c r="C660" s="5"/>
      <c r="D660" s="15"/>
      <c r="E660" s="5"/>
      <c r="F660" s="5"/>
      <c r="G660" s="4"/>
      <c r="H660" s="5"/>
      <c r="I660" s="5"/>
      <c r="J660" s="5"/>
      <c r="L660" s="5"/>
      <c r="M660" s="5"/>
    </row>
    <row r="661" spans="3:13" x14ac:dyDescent="0.25">
      <c r="C661" s="5"/>
      <c r="D661" s="15"/>
      <c r="E661" s="5"/>
      <c r="F661" s="5"/>
      <c r="G661" s="4"/>
      <c r="H661" s="5"/>
      <c r="I661" s="5"/>
      <c r="J661" s="5"/>
      <c r="L661" s="5"/>
      <c r="M661" s="5"/>
    </row>
    <row r="662" spans="3:13" x14ac:dyDescent="0.25">
      <c r="C662" s="5"/>
      <c r="D662" s="15"/>
      <c r="E662" s="5"/>
      <c r="F662" s="5"/>
      <c r="G662" s="4"/>
      <c r="H662" s="5"/>
      <c r="I662" s="5"/>
      <c r="J662" s="5"/>
      <c r="L662" s="5"/>
      <c r="M662" s="5"/>
    </row>
    <row r="663" spans="3:13" x14ac:dyDescent="0.25">
      <c r="C663" s="5"/>
      <c r="D663" s="15"/>
      <c r="E663" s="5"/>
      <c r="F663" s="5"/>
      <c r="G663" s="4"/>
      <c r="H663" s="5"/>
      <c r="I663" s="5"/>
      <c r="J663" s="5"/>
      <c r="L663" s="5"/>
      <c r="M663" s="5"/>
    </row>
    <row r="664" spans="3:13" x14ac:dyDescent="0.25">
      <c r="C664" s="5"/>
      <c r="D664" s="15"/>
      <c r="E664" s="5"/>
      <c r="F664" s="5"/>
      <c r="G664" s="4"/>
      <c r="H664" s="5"/>
      <c r="I664" s="5"/>
      <c r="J664" s="5"/>
      <c r="L664" s="5"/>
      <c r="M664" s="5"/>
    </row>
    <row r="665" spans="3:13" x14ac:dyDescent="0.25">
      <c r="C665" s="5"/>
      <c r="D665" s="15"/>
      <c r="E665" s="5"/>
      <c r="F665" s="5"/>
      <c r="G665" s="4"/>
      <c r="H665" s="5"/>
      <c r="I665" s="5"/>
      <c r="J665" s="5"/>
      <c r="L665" s="5"/>
      <c r="M665" s="5"/>
    </row>
    <row r="666" spans="3:13" x14ac:dyDescent="0.25">
      <c r="C666" s="5"/>
      <c r="D666" s="15"/>
      <c r="E666" s="5"/>
      <c r="F666" s="5"/>
      <c r="G666" s="4"/>
      <c r="H666" s="5"/>
      <c r="I666" s="5"/>
      <c r="J666" s="5"/>
      <c r="L666" s="5"/>
      <c r="M666" s="5"/>
    </row>
    <row r="667" spans="3:13" x14ac:dyDescent="0.25">
      <c r="C667" s="5"/>
      <c r="D667" s="15"/>
      <c r="E667" s="5"/>
      <c r="F667" s="5"/>
      <c r="G667" s="4"/>
      <c r="H667" s="5"/>
      <c r="I667" s="5"/>
      <c r="J667" s="5"/>
      <c r="L667" s="5"/>
      <c r="M667" s="5"/>
    </row>
    <row r="668" spans="3:13" x14ac:dyDescent="0.25">
      <c r="C668" s="5"/>
      <c r="D668" s="15"/>
      <c r="E668" s="5"/>
      <c r="F668" s="5"/>
      <c r="G668" s="4"/>
      <c r="H668" s="5"/>
      <c r="I668" s="5"/>
      <c r="J668" s="5"/>
      <c r="L668" s="5"/>
      <c r="M668" s="5"/>
    </row>
    <row r="669" spans="3:13" x14ac:dyDescent="0.25">
      <c r="C669" s="5"/>
      <c r="D669" s="15"/>
      <c r="E669" s="5"/>
      <c r="F669" s="5"/>
      <c r="G669" s="4"/>
      <c r="H669" s="5"/>
      <c r="I669" s="5"/>
      <c r="J669" s="5"/>
      <c r="L669" s="5"/>
      <c r="M669" s="5"/>
    </row>
    <row r="670" spans="3:13" x14ac:dyDescent="0.25">
      <c r="C670" s="5"/>
      <c r="D670" s="15"/>
      <c r="E670" s="5"/>
      <c r="F670" s="5"/>
      <c r="G670" s="4"/>
      <c r="H670" s="5"/>
      <c r="I670" s="5"/>
      <c r="J670" s="5"/>
      <c r="L670" s="5"/>
      <c r="M670" s="5"/>
    </row>
    <row r="671" spans="3:13" x14ac:dyDescent="0.25">
      <c r="C671" s="5"/>
      <c r="D671" s="15"/>
      <c r="E671" s="5"/>
      <c r="F671" s="5"/>
      <c r="G671" s="4"/>
      <c r="H671" s="5"/>
      <c r="I671" s="5"/>
      <c r="J671" s="5"/>
      <c r="L671" s="5"/>
      <c r="M671" s="5"/>
    </row>
    <row r="672" spans="3:13" x14ac:dyDescent="0.25">
      <c r="C672" s="5"/>
      <c r="D672" s="15"/>
      <c r="E672" s="5"/>
      <c r="F672" s="5"/>
      <c r="G672" s="4"/>
      <c r="H672" s="5"/>
      <c r="I672" s="5"/>
      <c r="J672" s="5"/>
      <c r="L672" s="5"/>
      <c r="M672" s="5"/>
    </row>
    <row r="673" spans="3:13" x14ac:dyDescent="0.25">
      <c r="C673" s="5"/>
      <c r="D673" s="15"/>
      <c r="E673" s="5"/>
      <c r="F673" s="5"/>
      <c r="G673" s="4"/>
      <c r="H673" s="5"/>
      <c r="I673" s="5"/>
      <c r="J673" s="5"/>
      <c r="L673" s="5"/>
      <c r="M673" s="5"/>
    </row>
    <row r="674" spans="3:13" x14ac:dyDescent="0.25">
      <c r="C674" s="5"/>
      <c r="D674" s="15"/>
      <c r="E674" s="5"/>
      <c r="F674" s="5"/>
      <c r="G674" s="4"/>
      <c r="H674" s="5"/>
      <c r="I674" s="5"/>
      <c r="J674" s="5"/>
      <c r="L674" s="5"/>
      <c r="M674" s="5"/>
    </row>
    <row r="675" spans="3:13" x14ac:dyDescent="0.25">
      <c r="C675" s="5"/>
      <c r="D675" s="15"/>
      <c r="E675" s="5"/>
      <c r="F675" s="5"/>
      <c r="G675" s="4"/>
      <c r="H675" s="5"/>
      <c r="I675" s="5"/>
      <c r="J675" s="5"/>
      <c r="L675" s="5"/>
      <c r="M675" s="5"/>
    </row>
    <row r="676" spans="3:13" x14ac:dyDescent="0.25">
      <c r="C676" s="5"/>
      <c r="D676" s="15"/>
      <c r="E676" s="5"/>
      <c r="F676" s="5"/>
      <c r="G676" s="4"/>
      <c r="H676" s="5"/>
      <c r="I676" s="5"/>
      <c r="J676" s="5"/>
    </row>
    <row r="677" spans="3:13" x14ac:dyDescent="0.25">
      <c r="C677" s="5"/>
      <c r="D677" s="15"/>
      <c r="E677" s="5"/>
      <c r="F677" s="5"/>
      <c r="G677" s="4"/>
      <c r="H677" s="5"/>
      <c r="I677" s="5"/>
      <c r="J677" s="5"/>
      <c r="L677" s="5"/>
      <c r="M677" s="5"/>
    </row>
    <row r="678" spans="3:13" x14ac:dyDescent="0.25">
      <c r="C678" s="5"/>
      <c r="D678" s="15"/>
      <c r="E678" s="5"/>
      <c r="F678" s="5"/>
      <c r="G678" s="4"/>
      <c r="H678" s="5"/>
      <c r="I678" s="5"/>
      <c r="J678" s="5"/>
      <c r="L678" s="5"/>
      <c r="M678" s="5"/>
    </row>
    <row r="679" spans="3:13" x14ac:dyDescent="0.25">
      <c r="C679" s="5"/>
      <c r="D679" s="15"/>
      <c r="E679" s="5"/>
      <c r="F679" s="5"/>
      <c r="G679" s="4"/>
      <c r="H679" s="5"/>
      <c r="I679" s="5"/>
      <c r="J679" s="5"/>
      <c r="L679" s="5"/>
      <c r="M679" s="5"/>
    </row>
    <row r="680" spans="3:13" x14ac:dyDescent="0.25">
      <c r="C680" s="5"/>
      <c r="D680" s="15"/>
      <c r="E680" s="5"/>
      <c r="F680" s="5"/>
      <c r="G680" s="4"/>
      <c r="H680" s="5"/>
      <c r="I680" s="5"/>
      <c r="J680" s="5"/>
      <c r="L680" s="5"/>
      <c r="M680" s="5"/>
    </row>
    <row r="681" spans="3:13" x14ac:dyDescent="0.25">
      <c r="C681" s="5"/>
      <c r="D681" s="15"/>
      <c r="E681" s="5"/>
      <c r="F681" s="5"/>
      <c r="G681" s="4"/>
      <c r="H681" s="5"/>
      <c r="I681" s="5"/>
      <c r="J681" s="5"/>
      <c r="L681" s="5"/>
      <c r="M681" s="5"/>
    </row>
    <row r="682" spans="3:13" x14ac:dyDescent="0.25">
      <c r="C682" s="5"/>
      <c r="D682" s="15"/>
      <c r="E682" s="5"/>
      <c r="F682" s="5"/>
      <c r="G682" s="4"/>
      <c r="H682" s="5"/>
      <c r="I682" s="5"/>
      <c r="J682" s="5"/>
      <c r="L682" s="5"/>
      <c r="M682" s="5"/>
    </row>
    <row r="683" spans="3:13" x14ac:dyDescent="0.25">
      <c r="C683" s="5"/>
      <c r="D683" s="15"/>
      <c r="E683" s="5"/>
      <c r="F683" s="5"/>
      <c r="G683" s="4"/>
      <c r="H683" s="5"/>
      <c r="I683" s="5"/>
      <c r="J683" s="5"/>
      <c r="L683" s="5"/>
      <c r="M683" s="5"/>
    </row>
    <row r="684" spans="3:13" x14ac:dyDescent="0.25">
      <c r="C684" s="5"/>
      <c r="D684" s="15"/>
      <c r="E684" s="5"/>
      <c r="F684" s="5"/>
      <c r="G684" s="4"/>
      <c r="H684" s="5"/>
      <c r="I684" s="5"/>
      <c r="J684" s="5"/>
      <c r="L684" s="5"/>
      <c r="M684" s="5"/>
    </row>
    <row r="685" spans="3:13" x14ac:dyDescent="0.25">
      <c r="C685" s="5"/>
      <c r="D685" s="15"/>
      <c r="E685" s="5"/>
      <c r="F685" s="5"/>
      <c r="G685" s="4"/>
      <c r="H685" s="5"/>
      <c r="I685" s="5"/>
      <c r="J685" s="5"/>
      <c r="L685" s="5"/>
      <c r="M685" s="5"/>
    </row>
    <row r="686" spans="3:13" x14ac:dyDescent="0.25">
      <c r="C686" s="5"/>
      <c r="D686" s="15"/>
      <c r="E686" s="5"/>
      <c r="F686" s="5"/>
      <c r="G686" s="4"/>
      <c r="H686" s="5"/>
      <c r="I686" s="5"/>
      <c r="J686" s="5"/>
      <c r="L686" s="5"/>
      <c r="M686" s="5"/>
    </row>
    <row r="687" spans="3:13" x14ac:dyDescent="0.25">
      <c r="C687" s="5"/>
      <c r="D687" s="15"/>
      <c r="E687" s="5"/>
      <c r="F687" s="5"/>
      <c r="G687" s="4"/>
      <c r="H687" s="5"/>
      <c r="I687" s="5"/>
      <c r="J687" s="5"/>
      <c r="L687" s="5"/>
      <c r="M687" s="5"/>
    </row>
    <row r="688" spans="3:13" x14ac:dyDescent="0.25">
      <c r="C688" s="5"/>
      <c r="D688" s="15"/>
      <c r="E688" s="5"/>
      <c r="F688" s="5"/>
      <c r="G688" s="4"/>
      <c r="H688" s="5"/>
      <c r="I688" s="5"/>
      <c r="J688" s="5"/>
      <c r="L688" s="5"/>
      <c r="M688" s="5"/>
    </row>
    <row r="689" spans="3:36" x14ac:dyDescent="0.25">
      <c r="C689" s="5"/>
      <c r="D689" s="15"/>
      <c r="E689" s="5"/>
      <c r="F689" s="5"/>
      <c r="G689" s="4"/>
      <c r="H689" s="5"/>
      <c r="I689" s="5"/>
      <c r="J689" s="5"/>
      <c r="L689" s="5"/>
      <c r="M689" s="5"/>
    </row>
    <row r="690" spans="3:36" x14ac:dyDescent="0.25">
      <c r="C690" s="5"/>
      <c r="D690" s="15"/>
      <c r="E690" s="5"/>
      <c r="F690" s="5"/>
      <c r="G690" s="4"/>
      <c r="H690" s="5"/>
      <c r="I690" s="5"/>
      <c r="J690" s="5"/>
      <c r="L690" s="5"/>
      <c r="M690" s="5"/>
    </row>
    <row r="691" spans="3:36" x14ac:dyDescent="0.25">
      <c r="C691" s="5"/>
      <c r="D691" s="15"/>
      <c r="E691" s="5"/>
      <c r="F691" s="5"/>
      <c r="G691" s="4"/>
      <c r="H691" s="5"/>
      <c r="I691" s="5"/>
      <c r="J691" s="5"/>
      <c r="L691" s="5"/>
      <c r="M691" s="5"/>
    </row>
    <row r="692" spans="3:36" x14ac:dyDescent="0.25">
      <c r="C692" s="5"/>
      <c r="D692" s="15"/>
      <c r="E692" s="5"/>
      <c r="F692" s="5"/>
      <c r="G692" s="4"/>
      <c r="H692" s="5"/>
      <c r="I692" s="5"/>
      <c r="J692" s="5"/>
      <c r="L692" s="5"/>
      <c r="M692" s="5"/>
      <c r="N692" s="5"/>
      <c r="P692" s="5"/>
      <c r="Q692" s="5"/>
      <c r="R692" s="5"/>
      <c r="S692" s="5"/>
      <c r="T692" s="5"/>
      <c r="AF692" s="5"/>
      <c r="AJ692" s="5"/>
    </row>
    <row r="693" spans="3:36" x14ac:dyDescent="0.25">
      <c r="C693" s="5"/>
      <c r="D693" s="15"/>
      <c r="E693" s="5"/>
      <c r="F693" s="5"/>
      <c r="G693" s="4"/>
      <c r="H693" s="5"/>
      <c r="I693" s="5"/>
      <c r="J693" s="5"/>
      <c r="L693" s="5"/>
      <c r="M693" s="5"/>
    </row>
    <row r="694" spans="3:36" x14ac:dyDescent="0.25">
      <c r="C694" s="5"/>
      <c r="D694" s="15"/>
      <c r="E694" s="5"/>
      <c r="F694" s="5"/>
      <c r="G694" s="4"/>
      <c r="H694" s="5"/>
      <c r="I694" s="5"/>
      <c r="J694" s="5"/>
      <c r="L694" s="5"/>
      <c r="M694" s="5"/>
    </row>
    <row r="695" spans="3:36" x14ac:dyDescent="0.25">
      <c r="C695" s="5"/>
      <c r="D695" s="15"/>
      <c r="E695" s="5"/>
      <c r="F695" s="5"/>
      <c r="G695" s="4"/>
      <c r="H695" s="5"/>
      <c r="I695" s="5"/>
      <c r="J695" s="5"/>
      <c r="L695" s="5"/>
      <c r="M695" s="5"/>
    </row>
    <row r="696" spans="3:36" x14ac:dyDescent="0.25">
      <c r="C696" s="5"/>
      <c r="D696" s="15"/>
      <c r="E696" s="5"/>
      <c r="F696" s="5"/>
      <c r="G696" s="4"/>
      <c r="H696" s="5"/>
      <c r="I696" s="5"/>
      <c r="J696" s="5"/>
      <c r="L696" s="5"/>
      <c r="M696" s="5"/>
    </row>
    <row r="697" spans="3:36" x14ac:dyDescent="0.25">
      <c r="C697" s="5"/>
      <c r="D697" s="15"/>
      <c r="E697" s="5"/>
      <c r="F697" s="5"/>
      <c r="G697" s="4"/>
      <c r="H697" s="5"/>
      <c r="I697" s="5"/>
      <c r="J697" s="5"/>
      <c r="L697" s="5"/>
      <c r="M697" s="5"/>
    </row>
    <row r="698" spans="3:36" x14ac:dyDescent="0.25">
      <c r="C698" s="5"/>
      <c r="D698" s="15"/>
      <c r="E698" s="5"/>
      <c r="F698" s="5"/>
      <c r="G698" s="4"/>
      <c r="H698" s="5"/>
      <c r="I698" s="5"/>
      <c r="J698" s="5"/>
      <c r="L698" s="5"/>
      <c r="M698" s="5"/>
    </row>
    <row r="699" spans="3:36" x14ac:dyDescent="0.25">
      <c r="C699" s="5"/>
      <c r="D699" s="15"/>
      <c r="E699" s="5"/>
      <c r="F699" s="5"/>
      <c r="G699" s="4"/>
      <c r="H699" s="5"/>
      <c r="I699" s="5"/>
      <c r="J699" s="5"/>
      <c r="L699" s="5"/>
      <c r="M699" s="5"/>
    </row>
    <row r="700" spans="3:36" x14ac:dyDescent="0.25">
      <c r="C700" s="5"/>
      <c r="D700" s="15"/>
      <c r="E700" s="5"/>
      <c r="F700" s="5"/>
      <c r="G700" s="4"/>
      <c r="H700" s="5"/>
      <c r="I700" s="5"/>
      <c r="J700" s="5"/>
    </row>
    <row r="701" spans="3:36" x14ac:dyDescent="0.25">
      <c r="C701" s="5"/>
      <c r="D701" s="15"/>
      <c r="E701" s="5"/>
      <c r="F701" s="5"/>
      <c r="G701" s="4"/>
      <c r="H701" s="5"/>
      <c r="I701" s="5"/>
      <c r="J701" s="5"/>
      <c r="L701" s="5"/>
      <c r="M701" s="5"/>
    </row>
    <row r="702" spans="3:36" x14ac:dyDescent="0.25">
      <c r="C702" s="5"/>
      <c r="D702" s="15"/>
      <c r="E702" s="5"/>
      <c r="F702" s="5"/>
      <c r="G702" s="4"/>
      <c r="H702" s="5"/>
      <c r="I702" s="5"/>
      <c r="J702" s="5"/>
      <c r="L702" s="5"/>
      <c r="M702" s="5"/>
    </row>
    <row r="703" spans="3:36" x14ac:dyDescent="0.25">
      <c r="C703" s="5"/>
      <c r="D703" s="15"/>
      <c r="E703" s="5"/>
      <c r="F703" s="5"/>
      <c r="G703" s="4"/>
      <c r="H703" s="5"/>
      <c r="I703" s="5"/>
      <c r="J703" s="5"/>
      <c r="L703" s="5"/>
      <c r="M703" s="5"/>
    </row>
    <row r="704" spans="3:36" x14ac:dyDescent="0.25">
      <c r="C704" s="5"/>
      <c r="D704" s="15"/>
      <c r="E704" s="5"/>
      <c r="F704" s="5"/>
      <c r="G704" s="4"/>
      <c r="H704" s="5"/>
      <c r="I704" s="5"/>
      <c r="J704" s="5"/>
      <c r="L704" s="5"/>
      <c r="M704" s="5"/>
    </row>
    <row r="705" spans="3:36" x14ac:dyDescent="0.25">
      <c r="C705" s="5"/>
      <c r="D705" s="15"/>
      <c r="E705" s="5"/>
      <c r="F705" s="5"/>
      <c r="G705" s="4"/>
      <c r="H705" s="5"/>
      <c r="I705" s="5"/>
      <c r="J705" s="5"/>
      <c r="L705" s="5"/>
      <c r="M705" s="5"/>
    </row>
    <row r="706" spans="3:36" x14ac:dyDescent="0.25">
      <c r="C706" s="5"/>
      <c r="D706" s="15"/>
      <c r="E706" s="5"/>
      <c r="F706" s="5"/>
      <c r="G706" s="4"/>
      <c r="H706" s="5"/>
      <c r="I706" s="5"/>
      <c r="J706" s="5"/>
      <c r="L706" s="5"/>
      <c r="M706" s="5"/>
    </row>
    <row r="707" spans="3:36" x14ac:dyDescent="0.25">
      <c r="C707" s="5"/>
      <c r="D707" s="15"/>
      <c r="E707" s="5"/>
      <c r="F707" s="5"/>
      <c r="G707" s="4"/>
      <c r="H707" s="5"/>
      <c r="I707" s="5"/>
      <c r="J707" s="5"/>
      <c r="L707" s="5"/>
      <c r="M707" s="5"/>
    </row>
    <row r="708" spans="3:36" x14ac:dyDescent="0.25">
      <c r="C708" s="5"/>
      <c r="D708" s="15"/>
      <c r="E708" s="5"/>
      <c r="F708" s="5"/>
      <c r="G708" s="4"/>
      <c r="H708" s="5"/>
      <c r="I708" s="5"/>
      <c r="J708" s="5"/>
      <c r="L708" s="5"/>
      <c r="M708" s="5"/>
    </row>
    <row r="709" spans="3:36" x14ac:dyDescent="0.25">
      <c r="C709" s="5"/>
      <c r="D709" s="15"/>
      <c r="E709" s="5"/>
      <c r="F709" s="5"/>
      <c r="G709" s="4"/>
      <c r="H709" s="5"/>
      <c r="I709" s="5"/>
      <c r="J709" s="5"/>
      <c r="L709" s="5"/>
      <c r="M709" s="5"/>
    </row>
    <row r="710" spans="3:36" x14ac:dyDescent="0.25">
      <c r="C710" s="5"/>
      <c r="D710" s="15"/>
      <c r="E710" s="5"/>
      <c r="F710" s="5"/>
      <c r="G710" s="4"/>
      <c r="H710" s="5"/>
      <c r="I710" s="5"/>
      <c r="J710" s="5"/>
    </row>
    <row r="711" spans="3:36" x14ac:dyDescent="0.25">
      <c r="C711" s="5"/>
      <c r="D711" s="15"/>
      <c r="E711" s="5"/>
      <c r="F711" s="5"/>
      <c r="G711" s="4"/>
      <c r="H711" s="5"/>
      <c r="I711" s="5"/>
      <c r="J711" s="5"/>
      <c r="L711" s="5"/>
      <c r="M711" s="5"/>
    </row>
    <row r="712" spans="3:36" x14ac:dyDescent="0.25">
      <c r="C712" s="5"/>
      <c r="D712" s="15"/>
      <c r="E712" s="5"/>
      <c r="F712" s="5"/>
      <c r="G712" s="4"/>
      <c r="H712" s="5"/>
      <c r="I712" s="5"/>
      <c r="J712" s="5"/>
      <c r="L712" s="5"/>
      <c r="M712" s="5"/>
    </row>
    <row r="713" spans="3:36" x14ac:dyDescent="0.25">
      <c r="C713" s="5"/>
      <c r="D713" s="15"/>
      <c r="E713" s="5"/>
      <c r="F713" s="5"/>
      <c r="G713" s="4"/>
      <c r="H713" s="5"/>
      <c r="I713" s="5"/>
      <c r="J713" s="5"/>
      <c r="L713" s="5"/>
      <c r="M713" s="5"/>
    </row>
    <row r="714" spans="3:36" x14ac:dyDescent="0.25">
      <c r="C714" s="5"/>
      <c r="D714" s="15"/>
      <c r="E714" s="5"/>
      <c r="F714" s="5"/>
      <c r="G714" s="4"/>
      <c r="H714" s="5"/>
      <c r="I714" s="5"/>
      <c r="J714" s="5"/>
      <c r="L714" s="5"/>
      <c r="M714" s="5"/>
    </row>
    <row r="715" spans="3:36" x14ac:dyDescent="0.25">
      <c r="C715" s="5"/>
      <c r="D715" s="15"/>
      <c r="E715" s="5"/>
      <c r="F715" s="5"/>
      <c r="G715" s="4"/>
      <c r="H715" s="5"/>
      <c r="I715" s="5"/>
      <c r="J715" s="5"/>
      <c r="L715" s="5"/>
      <c r="M715" s="5"/>
      <c r="N715" s="5"/>
      <c r="Q715" s="5"/>
      <c r="R715" s="5"/>
      <c r="S715" s="5"/>
      <c r="T715" s="5"/>
      <c r="AF715" s="5"/>
      <c r="AJ715" s="5"/>
    </row>
    <row r="716" spans="3:36" x14ac:dyDescent="0.25">
      <c r="C716" s="5"/>
      <c r="D716" s="15"/>
      <c r="E716" s="5"/>
      <c r="F716" s="5"/>
      <c r="G716" s="4"/>
      <c r="H716" s="5"/>
      <c r="I716" s="5"/>
      <c r="J716" s="5"/>
    </row>
    <row r="717" spans="3:36" x14ac:dyDescent="0.25">
      <c r="C717" s="5"/>
      <c r="D717" s="15"/>
      <c r="E717" s="5"/>
      <c r="F717" s="5"/>
      <c r="G717" s="4"/>
      <c r="H717" s="5"/>
      <c r="I717" s="5"/>
      <c r="J717" s="5"/>
      <c r="L717" s="5"/>
      <c r="M717" s="5"/>
    </row>
    <row r="718" spans="3:36" x14ac:dyDescent="0.25">
      <c r="C718" s="5"/>
      <c r="D718" s="15"/>
      <c r="E718" s="5"/>
      <c r="F718" s="5"/>
      <c r="G718" s="4"/>
      <c r="H718" s="5"/>
      <c r="I718" s="5"/>
      <c r="J718" s="5"/>
      <c r="L718" s="5"/>
      <c r="M718" s="5"/>
    </row>
    <row r="719" spans="3:36" x14ac:dyDescent="0.25">
      <c r="C719" s="5"/>
      <c r="D719" s="15"/>
      <c r="E719" s="5"/>
      <c r="F719" s="5"/>
      <c r="G719" s="4"/>
      <c r="H719" s="5"/>
      <c r="I719" s="5"/>
      <c r="J719" s="5"/>
      <c r="L719" s="5"/>
      <c r="M719" s="5"/>
    </row>
    <row r="720" spans="3:36" x14ac:dyDescent="0.25">
      <c r="C720" s="5"/>
      <c r="D720" s="15"/>
      <c r="E720" s="5"/>
      <c r="F720" s="5"/>
      <c r="G720" s="4"/>
      <c r="H720" s="5"/>
      <c r="I720" s="5"/>
      <c r="J720" s="5"/>
      <c r="L720" s="5"/>
      <c r="M720" s="5"/>
    </row>
    <row r="721" spans="3:13" x14ac:dyDescent="0.25">
      <c r="C721" s="5"/>
      <c r="D721" s="15"/>
      <c r="E721" s="5"/>
      <c r="F721" s="5"/>
      <c r="G721" s="4"/>
      <c r="H721" s="5"/>
      <c r="I721" s="5"/>
      <c r="J721" s="5"/>
    </row>
    <row r="722" spans="3:13" x14ac:dyDescent="0.25">
      <c r="C722" s="5"/>
      <c r="D722" s="15"/>
      <c r="E722" s="5"/>
      <c r="F722" s="5"/>
      <c r="G722" s="4"/>
      <c r="H722" s="5"/>
      <c r="I722" s="5"/>
      <c r="J722" s="5"/>
      <c r="L722" s="5"/>
      <c r="M722" s="5"/>
    </row>
    <row r="723" spans="3:13" x14ac:dyDescent="0.25">
      <c r="C723" s="5"/>
      <c r="D723" s="15"/>
      <c r="E723" s="5"/>
      <c r="F723" s="5"/>
      <c r="G723" s="4"/>
      <c r="H723" s="5"/>
      <c r="I723" s="5"/>
      <c r="J723" s="5"/>
      <c r="L723" s="5"/>
      <c r="M723" s="5"/>
    </row>
    <row r="724" spans="3:13" x14ac:dyDescent="0.25">
      <c r="C724" s="5"/>
      <c r="D724" s="15"/>
      <c r="E724" s="5"/>
      <c r="F724" s="5"/>
      <c r="G724" s="4"/>
      <c r="H724" s="5"/>
      <c r="I724" s="5"/>
      <c r="J724" s="5"/>
      <c r="L724" s="5"/>
      <c r="M724" s="5"/>
    </row>
    <row r="725" spans="3:13" x14ac:dyDescent="0.25">
      <c r="C725" s="5"/>
      <c r="D725" s="15"/>
      <c r="E725" s="5"/>
      <c r="F725" s="5"/>
      <c r="G725" s="4"/>
      <c r="H725" s="5"/>
      <c r="I725" s="5"/>
      <c r="J725" s="5"/>
      <c r="L725" s="5"/>
      <c r="M725" s="5"/>
    </row>
    <row r="726" spans="3:13" x14ac:dyDescent="0.25">
      <c r="C726" s="5"/>
      <c r="D726" s="15"/>
      <c r="E726" s="5"/>
      <c r="F726" s="5"/>
      <c r="G726" s="4"/>
      <c r="H726" s="5"/>
      <c r="I726" s="5"/>
      <c r="J726" s="5"/>
      <c r="L726" s="5"/>
      <c r="M726" s="5"/>
    </row>
    <row r="727" spans="3:13" x14ac:dyDescent="0.25">
      <c r="C727" s="5"/>
      <c r="D727" s="15"/>
      <c r="E727" s="5"/>
      <c r="F727" s="5"/>
      <c r="G727" s="4"/>
      <c r="H727" s="5"/>
      <c r="I727" s="5"/>
      <c r="J727" s="5"/>
      <c r="L727" s="5"/>
      <c r="M727" s="5"/>
    </row>
    <row r="728" spans="3:13" x14ac:dyDescent="0.25">
      <c r="C728" s="5"/>
      <c r="D728" s="15"/>
      <c r="E728" s="5"/>
      <c r="F728" s="5"/>
      <c r="G728" s="4"/>
      <c r="H728" s="5"/>
      <c r="I728" s="5"/>
      <c r="J728" s="5"/>
      <c r="L728" s="5"/>
      <c r="M728" s="5"/>
    </row>
    <row r="729" spans="3:13" x14ac:dyDescent="0.25">
      <c r="C729" s="5"/>
      <c r="D729" s="15"/>
      <c r="E729" s="5"/>
      <c r="F729" s="5"/>
      <c r="G729" s="4"/>
      <c r="H729" s="5"/>
      <c r="I729" s="5"/>
      <c r="J729" s="5"/>
      <c r="L729" s="5"/>
      <c r="M729" s="5"/>
    </row>
    <row r="730" spans="3:13" x14ac:dyDescent="0.25">
      <c r="C730" s="5"/>
      <c r="D730" s="15"/>
      <c r="E730" s="5"/>
      <c r="F730" s="5"/>
      <c r="G730" s="4"/>
      <c r="H730" s="5"/>
      <c r="I730" s="5"/>
      <c r="J730" s="5"/>
      <c r="L730" s="5"/>
      <c r="M730" s="5"/>
    </row>
    <row r="731" spans="3:13" x14ac:dyDescent="0.25">
      <c r="C731" s="5"/>
      <c r="D731" s="15"/>
      <c r="E731" s="5"/>
      <c r="F731" s="5"/>
      <c r="G731" s="4"/>
      <c r="H731" s="5"/>
      <c r="I731" s="5"/>
      <c r="J731" s="5"/>
      <c r="L731" s="5"/>
      <c r="M731" s="5"/>
    </row>
    <row r="732" spans="3:13" x14ac:dyDescent="0.25">
      <c r="C732" s="5"/>
      <c r="D732" s="15"/>
      <c r="E732" s="5"/>
      <c r="F732" s="5"/>
      <c r="G732" s="4"/>
      <c r="H732" s="5"/>
      <c r="I732" s="5"/>
      <c r="J732" s="5"/>
    </row>
    <row r="733" spans="3:13" x14ac:dyDescent="0.25">
      <c r="C733" s="5"/>
      <c r="D733" s="15"/>
      <c r="E733" s="5"/>
      <c r="F733" s="5"/>
      <c r="G733" s="4"/>
      <c r="H733" s="5"/>
      <c r="I733" s="5"/>
      <c r="J733" s="5"/>
      <c r="L733" s="5"/>
      <c r="M733" s="5"/>
    </row>
    <row r="734" spans="3:13" x14ac:dyDescent="0.25">
      <c r="C734" s="5"/>
      <c r="D734" s="15"/>
      <c r="E734" s="5"/>
      <c r="F734" s="5"/>
      <c r="G734" s="4"/>
      <c r="H734" s="5"/>
      <c r="I734" s="5"/>
      <c r="J734" s="5"/>
      <c r="L734" s="5"/>
      <c r="M734" s="5"/>
    </row>
    <row r="735" spans="3:13" x14ac:dyDescent="0.25">
      <c r="C735" s="5"/>
      <c r="D735" s="15"/>
      <c r="E735" s="5"/>
      <c r="F735" s="5"/>
      <c r="G735" s="4"/>
      <c r="H735" s="5"/>
      <c r="I735" s="5"/>
      <c r="J735" s="5"/>
      <c r="L735" s="5"/>
      <c r="M735" s="5"/>
    </row>
    <row r="736" spans="3:13" x14ac:dyDescent="0.25">
      <c r="C736" s="5"/>
      <c r="D736" s="15"/>
      <c r="E736" s="5"/>
      <c r="F736" s="5"/>
      <c r="G736" s="4"/>
      <c r="H736" s="5"/>
      <c r="I736" s="5"/>
      <c r="J736" s="5"/>
      <c r="L736" s="5"/>
      <c r="M736" s="5"/>
    </row>
    <row r="737" spans="3:36" x14ac:dyDescent="0.25">
      <c r="C737" s="5"/>
      <c r="D737" s="15"/>
      <c r="E737" s="5"/>
      <c r="F737" s="5"/>
      <c r="G737" s="4"/>
      <c r="H737" s="5"/>
      <c r="I737" s="5"/>
      <c r="J737" s="5"/>
      <c r="L737" s="5"/>
      <c r="M737" s="5"/>
      <c r="N737" s="5"/>
      <c r="Q737" s="5"/>
      <c r="R737" s="5"/>
      <c r="S737" s="5"/>
      <c r="T737" s="5"/>
      <c r="AF737" s="5"/>
      <c r="AJ737" s="5"/>
    </row>
    <row r="738" spans="3:36" x14ac:dyDescent="0.25">
      <c r="C738" s="5"/>
      <c r="D738" s="15"/>
      <c r="E738" s="5"/>
      <c r="F738" s="5"/>
      <c r="G738" s="4"/>
      <c r="H738" s="5"/>
      <c r="I738" s="5"/>
      <c r="J738" s="5"/>
      <c r="L738" s="5"/>
      <c r="M738" s="5"/>
    </row>
    <row r="739" spans="3:36" x14ac:dyDescent="0.25">
      <c r="C739" s="5"/>
      <c r="D739" s="15"/>
      <c r="E739" s="5"/>
      <c r="F739" s="5"/>
      <c r="G739" s="4"/>
      <c r="H739" s="5"/>
      <c r="I739" s="5"/>
      <c r="J739" s="5"/>
      <c r="L739" s="5"/>
      <c r="M739" s="5"/>
    </row>
    <row r="740" spans="3:36" x14ac:dyDescent="0.25">
      <c r="C740" s="5"/>
      <c r="D740" s="15"/>
      <c r="E740" s="5"/>
      <c r="F740" s="5"/>
      <c r="G740" s="4"/>
      <c r="H740" s="5"/>
      <c r="I740" s="5"/>
      <c r="J740" s="5"/>
      <c r="L740" s="5"/>
      <c r="M740" s="5"/>
    </row>
    <row r="741" spans="3:36" x14ac:dyDescent="0.25">
      <c r="C741" s="5"/>
      <c r="D741" s="15"/>
      <c r="E741" s="5"/>
      <c r="F741" s="5"/>
      <c r="G741" s="4"/>
      <c r="H741" s="5"/>
      <c r="I741" s="5"/>
      <c r="J741" s="5"/>
      <c r="L741" s="5"/>
      <c r="M741" s="5"/>
    </row>
    <row r="742" spans="3:36" x14ac:dyDescent="0.25">
      <c r="C742" s="5"/>
      <c r="D742" s="15"/>
      <c r="E742" s="5"/>
      <c r="F742" s="5"/>
      <c r="G742" s="4"/>
      <c r="H742" s="5"/>
      <c r="I742" s="5"/>
      <c r="J742" s="5"/>
      <c r="L742" s="5"/>
      <c r="M742" s="5"/>
    </row>
    <row r="743" spans="3:36" x14ac:dyDescent="0.25">
      <c r="C743" s="5"/>
      <c r="D743" s="15"/>
      <c r="E743" s="5"/>
      <c r="F743" s="5"/>
      <c r="G743" s="4"/>
      <c r="H743" s="5"/>
      <c r="I743" s="5"/>
      <c r="J743" s="5"/>
      <c r="L743" s="5"/>
      <c r="M743" s="5"/>
    </row>
    <row r="744" spans="3:36" x14ac:dyDescent="0.25">
      <c r="C744" s="5"/>
      <c r="D744" s="15"/>
      <c r="E744" s="5"/>
      <c r="F744" s="5"/>
      <c r="G744" s="4"/>
      <c r="H744" s="5"/>
      <c r="I744" s="5"/>
      <c r="J744" s="5"/>
      <c r="L744" s="5"/>
      <c r="M744" s="5"/>
      <c r="P744" s="5"/>
    </row>
    <row r="745" spans="3:36" x14ac:dyDescent="0.25">
      <c r="C745" s="5"/>
      <c r="D745" s="15"/>
      <c r="E745" s="5"/>
      <c r="F745" s="5"/>
      <c r="G745" s="4"/>
      <c r="H745" s="5"/>
      <c r="I745" s="5"/>
      <c r="J745" s="5"/>
      <c r="L745" s="5"/>
      <c r="M745" s="5"/>
    </row>
    <row r="746" spans="3:36" x14ac:dyDescent="0.25">
      <c r="C746" s="5"/>
      <c r="D746" s="15"/>
      <c r="E746" s="5"/>
      <c r="F746" s="5"/>
      <c r="G746" s="4"/>
      <c r="H746" s="5"/>
      <c r="I746" s="5"/>
      <c r="J746" s="5"/>
      <c r="L746" s="5"/>
      <c r="M746" s="5"/>
    </row>
    <row r="747" spans="3:36" x14ac:dyDescent="0.25">
      <c r="C747" s="5"/>
      <c r="D747" s="15"/>
      <c r="E747" s="5"/>
      <c r="F747" s="5"/>
      <c r="G747" s="4"/>
      <c r="H747" s="5"/>
      <c r="I747" s="5"/>
      <c r="J747" s="5"/>
      <c r="L747" s="5"/>
      <c r="M747" s="5"/>
    </row>
    <row r="748" spans="3:36" x14ac:dyDescent="0.25">
      <c r="C748" s="5"/>
      <c r="D748" s="15"/>
      <c r="E748" s="5"/>
      <c r="F748" s="5"/>
      <c r="G748" s="4"/>
      <c r="H748" s="5"/>
      <c r="I748" s="5"/>
      <c r="J748" s="5"/>
      <c r="L748" s="5"/>
      <c r="M748" s="5"/>
    </row>
    <row r="749" spans="3:36" x14ac:dyDescent="0.25">
      <c r="C749" s="5"/>
      <c r="D749" s="15"/>
      <c r="E749" s="5"/>
      <c r="F749" s="5"/>
      <c r="G749" s="4"/>
      <c r="H749" s="5"/>
      <c r="I749" s="5"/>
      <c r="J749" s="5"/>
      <c r="L749" s="5"/>
      <c r="M749" s="5"/>
    </row>
    <row r="750" spans="3:36" x14ac:dyDescent="0.25">
      <c r="C750" s="5"/>
      <c r="D750" s="15"/>
      <c r="E750" s="5"/>
      <c r="F750" s="5"/>
      <c r="G750" s="4"/>
      <c r="H750" s="5"/>
      <c r="I750" s="5"/>
      <c r="J750" s="5"/>
      <c r="L750" s="5"/>
      <c r="M750" s="5"/>
    </row>
    <row r="751" spans="3:36" x14ac:dyDescent="0.25">
      <c r="C751" s="5"/>
      <c r="D751" s="15"/>
      <c r="E751" s="5"/>
      <c r="F751" s="5"/>
      <c r="G751" s="4"/>
      <c r="H751" s="5"/>
      <c r="I751" s="5"/>
      <c r="J751" s="5"/>
      <c r="L751" s="5"/>
      <c r="M751" s="5"/>
    </row>
    <row r="752" spans="3:36" x14ac:dyDescent="0.25">
      <c r="C752" s="5"/>
      <c r="D752" s="15"/>
      <c r="E752" s="5"/>
      <c r="F752" s="5"/>
      <c r="G752" s="4"/>
      <c r="H752" s="5"/>
      <c r="I752" s="5"/>
      <c r="J752" s="5"/>
      <c r="L752" s="5"/>
      <c r="M752" s="5"/>
    </row>
    <row r="753" spans="3:13" x14ac:dyDescent="0.25">
      <c r="C753" s="5"/>
      <c r="D753" s="15"/>
      <c r="E753" s="5"/>
      <c r="F753" s="5"/>
      <c r="G753" s="4"/>
      <c r="H753" s="5"/>
      <c r="I753" s="5"/>
      <c r="J753" s="5"/>
      <c r="L753" s="5"/>
      <c r="M753" s="5"/>
    </row>
    <row r="754" spans="3:13" x14ac:dyDescent="0.25">
      <c r="C754" s="5"/>
      <c r="D754" s="15"/>
      <c r="E754" s="5"/>
      <c r="F754" s="5"/>
      <c r="G754" s="4"/>
      <c r="H754" s="5"/>
      <c r="I754" s="5"/>
      <c r="J754" s="5"/>
      <c r="L754" s="5"/>
      <c r="M754" s="5"/>
    </row>
    <row r="755" spans="3:13" x14ac:dyDescent="0.25">
      <c r="C755" s="5"/>
      <c r="D755" s="15"/>
      <c r="E755" s="5"/>
      <c r="F755" s="5"/>
      <c r="G755" s="4"/>
      <c r="H755" s="5"/>
      <c r="I755" s="5"/>
      <c r="J755" s="5"/>
      <c r="L755" s="5"/>
      <c r="M755" s="5"/>
    </row>
    <row r="756" spans="3:13" x14ac:dyDescent="0.25">
      <c r="C756" s="5"/>
      <c r="D756" s="15"/>
      <c r="E756" s="5"/>
      <c r="F756" s="5"/>
      <c r="G756" s="4"/>
      <c r="H756" s="5"/>
      <c r="I756" s="5"/>
      <c r="J756" s="5"/>
      <c r="L756" s="5"/>
      <c r="M756" s="5"/>
    </row>
    <row r="757" spans="3:13" x14ac:dyDescent="0.25">
      <c r="C757" s="5"/>
      <c r="D757" s="15"/>
      <c r="E757" s="5"/>
      <c r="F757" s="5"/>
      <c r="G757" s="4"/>
      <c r="H757" s="5"/>
      <c r="I757" s="5"/>
      <c r="J757" s="5"/>
      <c r="L757" s="5"/>
      <c r="M757" s="5"/>
    </row>
    <row r="758" spans="3:13" x14ac:dyDescent="0.25">
      <c r="C758" s="5"/>
      <c r="D758" s="15"/>
      <c r="E758" s="5"/>
      <c r="F758" s="5"/>
      <c r="G758" s="4"/>
      <c r="H758" s="5"/>
      <c r="I758" s="5"/>
      <c r="J758" s="5"/>
      <c r="L758" s="5"/>
      <c r="M758" s="5"/>
    </row>
    <row r="759" spans="3:13" x14ac:dyDescent="0.25">
      <c r="C759" s="5"/>
      <c r="D759" s="15"/>
      <c r="E759" s="5"/>
      <c r="F759" s="5"/>
      <c r="G759" s="4"/>
      <c r="H759" s="5"/>
      <c r="I759" s="5"/>
      <c r="J759" s="5"/>
      <c r="L759" s="5"/>
      <c r="M759" s="5"/>
    </row>
    <row r="760" spans="3:13" x14ac:dyDescent="0.25">
      <c r="C760" s="5"/>
      <c r="D760" s="15"/>
      <c r="E760" s="5"/>
      <c r="F760" s="5"/>
      <c r="G760" s="4"/>
      <c r="H760" s="5"/>
      <c r="I760" s="5"/>
      <c r="J760" s="5"/>
      <c r="L760" s="5"/>
      <c r="M760" s="5"/>
    </row>
    <row r="761" spans="3:13" x14ac:dyDescent="0.25">
      <c r="C761" s="5"/>
      <c r="D761" s="15"/>
      <c r="E761" s="5"/>
      <c r="F761" s="5"/>
      <c r="G761" s="4"/>
      <c r="H761" s="5"/>
      <c r="I761" s="5"/>
      <c r="J761" s="5"/>
      <c r="L761" s="5"/>
      <c r="M761" s="5"/>
    </row>
    <row r="762" spans="3:13" x14ac:dyDescent="0.25">
      <c r="C762" s="5"/>
      <c r="D762" s="15"/>
      <c r="E762" s="5"/>
      <c r="F762" s="5"/>
      <c r="G762" s="4"/>
      <c r="H762" s="5"/>
      <c r="I762" s="5"/>
      <c r="J762" s="5"/>
      <c r="L762" s="5"/>
      <c r="M762" s="5"/>
    </row>
    <row r="763" spans="3:13" x14ac:dyDescent="0.25">
      <c r="C763" s="5"/>
      <c r="D763" s="15"/>
      <c r="E763" s="5"/>
      <c r="F763" s="5"/>
      <c r="G763" s="4"/>
      <c r="H763" s="5"/>
      <c r="I763" s="5"/>
      <c r="J763" s="5"/>
      <c r="L763" s="5"/>
      <c r="M763" s="5"/>
    </row>
    <row r="764" spans="3:13" x14ac:dyDescent="0.25">
      <c r="C764" s="5"/>
      <c r="D764" s="15"/>
      <c r="E764" s="5"/>
      <c r="F764" s="5"/>
      <c r="G764" s="4"/>
      <c r="H764" s="5"/>
      <c r="I764" s="5"/>
      <c r="J764" s="5"/>
      <c r="L764" s="5"/>
      <c r="M764" s="5"/>
    </row>
    <row r="765" spans="3:13" x14ac:dyDescent="0.25">
      <c r="C765" s="5"/>
      <c r="D765" s="15"/>
      <c r="E765" s="5"/>
      <c r="F765" s="5"/>
      <c r="G765" s="4"/>
      <c r="H765" s="5"/>
      <c r="I765" s="5"/>
      <c r="J765" s="5"/>
      <c r="L765" s="5"/>
      <c r="M765" s="5"/>
    </row>
    <row r="766" spans="3:13" x14ac:dyDescent="0.25">
      <c r="C766" s="5"/>
      <c r="D766" s="15"/>
      <c r="E766" s="5"/>
      <c r="F766" s="5"/>
      <c r="G766" s="4"/>
      <c r="H766" s="5"/>
      <c r="I766" s="5"/>
      <c r="J766" s="5"/>
      <c r="L766" s="5"/>
      <c r="M766" s="5"/>
    </row>
    <row r="767" spans="3:13" x14ac:dyDescent="0.25">
      <c r="C767" s="5"/>
      <c r="D767" s="15"/>
      <c r="E767" s="5"/>
      <c r="F767" s="5"/>
      <c r="G767" s="4"/>
      <c r="H767" s="5"/>
      <c r="I767" s="5"/>
      <c r="J767" s="5"/>
      <c r="L767" s="5"/>
      <c r="M767" s="5"/>
    </row>
    <row r="768" spans="3:13" x14ac:dyDescent="0.25">
      <c r="C768" s="5"/>
      <c r="D768" s="15"/>
      <c r="E768" s="5"/>
      <c r="F768" s="5"/>
      <c r="G768" s="4"/>
      <c r="H768" s="5"/>
      <c r="I768" s="5"/>
      <c r="J768" s="5"/>
      <c r="L768" s="5"/>
      <c r="M768" s="5"/>
    </row>
    <row r="769" spans="3:36" x14ac:dyDescent="0.25">
      <c r="C769" s="5"/>
      <c r="D769" s="15"/>
      <c r="E769" s="5"/>
      <c r="F769" s="5"/>
      <c r="G769" s="4"/>
      <c r="H769" s="5"/>
      <c r="I769" s="5"/>
      <c r="J769" s="5"/>
      <c r="L769" s="5"/>
      <c r="M769" s="5"/>
      <c r="O769" s="5"/>
    </row>
    <row r="770" spans="3:36" x14ac:dyDescent="0.25">
      <c r="C770" s="5"/>
      <c r="D770" s="15"/>
      <c r="E770" s="5"/>
      <c r="F770" s="5"/>
      <c r="G770" s="4"/>
      <c r="H770" s="5"/>
      <c r="I770" s="5"/>
      <c r="J770" s="5"/>
      <c r="L770" s="5"/>
      <c r="M770" s="5"/>
    </row>
    <row r="771" spans="3:36" x14ac:dyDescent="0.25">
      <c r="C771" s="5"/>
      <c r="D771" s="15"/>
      <c r="E771" s="5"/>
      <c r="F771" s="5"/>
      <c r="G771" s="4"/>
      <c r="H771" s="5"/>
      <c r="I771" s="5"/>
      <c r="J771" s="5"/>
      <c r="L771" s="5"/>
      <c r="M771" s="5"/>
    </row>
    <row r="772" spans="3:36" x14ac:dyDescent="0.25">
      <c r="C772" s="5"/>
      <c r="D772" s="15"/>
      <c r="E772" s="5"/>
      <c r="F772" s="5"/>
      <c r="G772" s="4"/>
      <c r="H772" s="5"/>
      <c r="I772" s="5"/>
      <c r="J772" s="5"/>
      <c r="L772" s="5"/>
      <c r="M772" s="5"/>
    </row>
    <row r="773" spans="3:36" x14ac:dyDescent="0.25">
      <c r="C773" s="5"/>
      <c r="D773" s="15"/>
      <c r="E773" s="5"/>
      <c r="F773" s="5"/>
      <c r="G773" s="4"/>
      <c r="H773" s="5"/>
      <c r="I773" s="5"/>
      <c r="J773" s="5"/>
      <c r="L773" s="5"/>
      <c r="M773" s="5"/>
    </row>
    <row r="774" spans="3:36" x14ac:dyDescent="0.25">
      <c r="C774" s="5"/>
      <c r="D774" s="15"/>
      <c r="E774" s="5"/>
      <c r="F774" s="5"/>
      <c r="G774" s="4"/>
      <c r="H774" s="5"/>
      <c r="I774" s="5"/>
      <c r="J774" s="5"/>
      <c r="L774" s="5"/>
      <c r="M774" s="5"/>
    </row>
    <row r="775" spans="3:36" x14ac:dyDescent="0.25">
      <c r="C775" s="5"/>
      <c r="D775" s="15"/>
      <c r="E775" s="5"/>
      <c r="F775" s="5"/>
      <c r="G775" s="4"/>
      <c r="H775" s="5"/>
      <c r="I775" s="5"/>
      <c r="J775" s="5"/>
      <c r="L775" s="5"/>
      <c r="M775" s="5"/>
    </row>
    <row r="776" spans="3:36" x14ac:dyDescent="0.25">
      <c r="C776" s="5"/>
      <c r="D776" s="15"/>
      <c r="E776" s="5"/>
      <c r="F776" s="5"/>
      <c r="G776" s="4"/>
      <c r="H776" s="5"/>
      <c r="I776" s="5"/>
      <c r="J776" s="5"/>
      <c r="L776" s="5"/>
      <c r="M776" s="5"/>
    </row>
    <row r="777" spans="3:36" x14ac:dyDescent="0.25">
      <c r="C777" s="5"/>
      <c r="D777" s="15"/>
      <c r="E777" s="5"/>
      <c r="F777" s="5"/>
      <c r="G777" s="4"/>
      <c r="H777" s="5"/>
      <c r="I777" s="5"/>
      <c r="J777" s="5"/>
      <c r="L777" s="5"/>
      <c r="M777" s="5"/>
    </row>
    <row r="778" spans="3:36" x14ac:dyDescent="0.25">
      <c r="C778" s="5"/>
      <c r="D778" s="15"/>
      <c r="E778" s="5"/>
      <c r="F778" s="5"/>
      <c r="G778" s="4"/>
      <c r="H778" s="5"/>
      <c r="I778" s="5"/>
      <c r="J778" s="5"/>
      <c r="L778" s="5"/>
      <c r="M778" s="5"/>
    </row>
    <row r="779" spans="3:36" x14ac:dyDescent="0.25">
      <c r="C779" s="5"/>
      <c r="D779" s="15"/>
      <c r="E779" s="5"/>
      <c r="F779" s="5"/>
      <c r="G779" s="4"/>
      <c r="H779" s="5"/>
      <c r="I779" s="5"/>
      <c r="J779" s="5"/>
      <c r="L779" s="5"/>
      <c r="M779" s="5"/>
    </row>
    <row r="780" spans="3:36" x14ac:dyDescent="0.25">
      <c r="C780" s="5"/>
      <c r="D780" s="15"/>
      <c r="E780" s="5"/>
      <c r="F780" s="5"/>
      <c r="G780" s="4"/>
      <c r="H780" s="5"/>
      <c r="I780" s="5"/>
      <c r="J780" s="5"/>
      <c r="L780" s="5"/>
      <c r="M780" s="5"/>
    </row>
    <row r="781" spans="3:36" x14ac:dyDescent="0.25">
      <c r="C781" s="5"/>
      <c r="D781" s="15"/>
      <c r="E781" s="5"/>
      <c r="F781" s="5"/>
      <c r="G781" s="4"/>
      <c r="H781" s="5"/>
      <c r="I781" s="5"/>
      <c r="J781" s="5"/>
      <c r="L781" s="5"/>
      <c r="M781" s="5"/>
      <c r="N781" s="5"/>
      <c r="Q781" s="5"/>
      <c r="R781" s="5"/>
      <c r="S781" s="5"/>
      <c r="T781" s="5"/>
      <c r="AF781" s="5"/>
      <c r="AJ781" s="5"/>
    </row>
    <row r="782" spans="3:36" x14ac:dyDescent="0.25">
      <c r="C782" s="5"/>
      <c r="D782" s="15"/>
      <c r="E782" s="5"/>
      <c r="F782" s="5"/>
      <c r="G782" s="4"/>
      <c r="H782" s="5"/>
      <c r="I782" s="5"/>
      <c r="J782" s="5"/>
      <c r="L782" s="5"/>
      <c r="M782" s="5"/>
    </row>
    <row r="783" spans="3:36" x14ac:dyDescent="0.25">
      <c r="C783" s="5"/>
      <c r="D783" s="15"/>
      <c r="E783" s="5"/>
      <c r="F783" s="5"/>
      <c r="G783" s="4"/>
      <c r="H783" s="5"/>
      <c r="I783" s="5"/>
      <c r="J783" s="5"/>
      <c r="L783" s="5"/>
      <c r="M783" s="5"/>
    </row>
    <row r="784" spans="3:36" x14ac:dyDescent="0.25">
      <c r="C784" s="5"/>
      <c r="D784" s="15"/>
      <c r="E784" s="5"/>
      <c r="F784" s="5"/>
      <c r="G784" s="4"/>
      <c r="H784" s="5"/>
      <c r="I784" s="5"/>
      <c r="J784" s="5"/>
      <c r="L784" s="5"/>
      <c r="M784" s="5"/>
    </row>
    <row r="785" spans="3:16" x14ac:dyDescent="0.25">
      <c r="C785" s="5"/>
      <c r="D785" s="15"/>
      <c r="E785" s="5"/>
      <c r="F785" s="5"/>
      <c r="G785" s="4"/>
      <c r="H785" s="5"/>
      <c r="I785" s="5"/>
      <c r="J785" s="5"/>
      <c r="L785" s="5"/>
      <c r="M785" s="5"/>
    </row>
    <row r="786" spans="3:16" x14ac:dyDescent="0.25">
      <c r="C786" s="5"/>
      <c r="D786" s="15"/>
      <c r="E786" s="5"/>
      <c r="F786" s="5"/>
      <c r="G786" s="4"/>
      <c r="H786" s="5"/>
      <c r="I786" s="5"/>
      <c r="J786" s="5"/>
      <c r="L786" s="5"/>
      <c r="M786" s="5"/>
    </row>
    <row r="787" spans="3:16" x14ac:dyDescent="0.25">
      <c r="C787" s="5"/>
      <c r="D787" s="15"/>
      <c r="E787" s="5"/>
      <c r="F787" s="5"/>
      <c r="G787" s="4"/>
      <c r="H787" s="5"/>
      <c r="I787" s="5"/>
      <c r="J787" s="5"/>
      <c r="L787" s="5"/>
      <c r="M787" s="5"/>
    </row>
    <row r="788" spans="3:16" x14ac:dyDescent="0.25">
      <c r="C788" s="5"/>
      <c r="D788" s="15"/>
      <c r="E788" s="5"/>
      <c r="F788" s="5"/>
      <c r="G788" s="4"/>
      <c r="H788" s="5"/>
      <c r="I788" s="5"/>
      <c r="J788" s="5"/>
      <c r="L788" s="5"/>
      <c r="M788" s="5"/>
    </row>
    <row r="789" spans="3:16" x14ac:dyDescent="0.25">
      <c r="C789" s="5"/>
      <c r="D789" s="15"/>
      <c r="E789" s="5"/>
      <c r="F789" s="5"/>
      <c r="G789" s="4"/>
      <c r="H789" s="5"/>
      <c r="I789" s="5"/>
      <c r="J789" s="5"/>
      <c r="L789" s="5"/>
      <c r="M789" s="5"/>
    </row>
    <row r="790" spans="3:16" x14ac:dyDescent="0.25">
      <c r="C790" s="5"/>
      <c r="D790" s="15"/>
      <c r="E790" s="5"/>
      <c r="F790" s="5"/>
      <c r="G790" s="4"/>
      <c r="H790" s="5"/>
      <c r="I790" s="5"/>
      <c r="J790" s="5"/>
      <c r="L790" s="5"/>
      <c r="M790" s="5"/>
    </row>
    <row r="791" spans="3:16" x14ac:dyDescent="0.25">
      <c r="C791" s="5"/>
      <c r="D791" s="15"/>
      <c r="E791" s="5"/>
      <c r="F791" s="5"/>
      <c r="G791" s="4"/>
      <c r="H791" s="5"/>
      <c r="I791" s="5"/>
      <c r="J791" s="5"/>
      <c r="L791" s="5"/>
      <c r="M791" s="5"/>
    </row>
    <row r="792" spans="3:16" x14ac:dyDescent="0.25">
      <c r="C792" s="5"/>
      <c r="D792" s="15"/>
      <c r="E792" s="5"/>
      <c r="F792" s="5"/>
      <c r="G792" s="4"/>
      <c r="H792" s="5"/>
      <c r="I792" s="5"/>
      <c r="J792" s="5"/>
      <c r="L792" s="5"/>
      <c r="M792" s="5"/>
      <c r="P792" s="5"/>
    </row>
    <row r="793" spans="3:16" x14ac:dyDescent="0.25">
      <c r="C793" s="5"/>
      <c r="D793" s="15"/>
      <c r="E793" s="5"/>
      <c r="F793" s="5"/>
      <c r="G793" s="4"/>
      <c r="H793" s="5"/>
      <c r="I793" s="5"/>
      <c r="J793" s="5"/>
      <c r="L793" s="5"/>
      <c r="M793" s="5"/>
    </row>
    <row r="794" spans="3:16" x14ac:dyDescent="0.25">
      <c r="C794" s="5"/>
      <c r="D794" s="15"/>
      <c r="E794" s="5"/>
      <c r="F794" s="5"/>
      <c r="G794" s="4"/>
      <c r="H794" s="5"/>
      <c r="I794" s="5"/>
      <c r="J794" s="5"/>
      <c r="L794" s="5"/>
      <c r="M794" s="5"/>
    </row>
    <row r="795" spans="3:16" x14ac:dyDescent="0.25">
      <c r="C795" s="5"/>
      <c r="D795" s="15"/>
      <c r="E795" s="5"/>
      <c r="F795" s="5"/>
      <c r="G795" s="4"/>
      <c r="H795" s="5"/>
      <c r="I795" s="5"/>
      <c r="J795" s="5"/>
      <c r="L795" s="5"/>
      <c r="M795" s="5"/>
    </row>
    <row r="796" spans="3:16" x14ac:dyDescent="0.25">
      <c r="C796" s="5"/>
      <c r="D796" s="15"/>
      <c r="E796" s="5"/>
      <c r="F796" s="5"/>
      <c r="G796" s="4"/>
      <c r="H796" s="5"/>
      <c r="I796" s="5"/>
      <c r="J796" s="5"/>
      <c r="L796" s="5"/>
      <c r="M796" s="5"/>
    </row>
    <row r="797" spans="3:16" x14ac:dyDescent="0.25">
      <c r="C797" s="5"/>
      <c r="D797" s="15"/>
      <c r="E797" s="5"/>
      <c r="F797" s="5"/>
      <c r="G797" s="4"/>
      <c r="H797" s="5"/>
      <c r="I797" s="5"/>
      <c r="J797" s="5"/>
      <c r="L797" s="5"/>
      <c r="M797" s="5"/>
    </row>
    <row r="798" spans="3:16" x14ac:dyDescent="0.25">
      <c r="C798" s="5"/>
      <c r="D798" s="15"/>
      <c r="E798" s="5"/>
      <c r="F798" s="5"/>
      <c r="G798" s="4"/>
      <c r="H798" s="5"/>
      <c r="I798" s="5"/>
      <c r="J798" s="5"/>
      <c r="L798" s="5"/>
      <c r="M798" s="5"/>
    </row>
    <row r="799" spans="3:16" x14ac:dyDescent="0.25">
      <c r="C799" s="5"/>
      <c r="D799" s="15"/>
      <c r="E799" s="5"/>
      <c r="F799" s="5"/>
      <c r="G799" s="4"/>
      <c r="H799" s="5"/>
      <c r="I799" s="5"/>
      <c r="J799" s="5"/>
      <c r="L799" s="5"/>
      <c r="M799" s="5"/>
    </row>
    <row r="800" spans="3:16" x14ac:dyDescent="0.25">
      <c r="C800" s="5"/>
      <c r="D800" s="15"/>
      <c r="E800" s="5"/>
      <c r="F800" s="5"/>
      <c r="G800" s="4"/>
      <c r="H800" s="5"/>
      <c r="I800" s="5"/>
      <c r="J800" s="5"/>
      <c r="L800" s="5"/>
      <c r="M800" s="5"/>
    </row>
    <row r="801" spans="3:36" x14ac:dyDescent="0.25">
      <c r="C801" s="5"/>
      <c r="D801" s="15"/>
      <c r="E801" s="5"/>
      <c r="F801" s="5"/>
      <c r="G801" s="4"/>
      <c r="H801" s="5"/>
      <c r="I801" s="5"/>
      <c r="J801" s="5"/>
      <c r="L801" s="5"/>
      <c r="M801" s="5"/>
    </row>
    <row r="802" spans="3:36" x14ac:dyDescent="0.25">
      <c r="C802" s="5"/>
      <c r="D802" s="15"/>
      <c r="E802" s="5"/>
      <c r="F802" s="5"/>
      <c r="G802" s="4"/>
      <c r="H802" s="5"/>
      <c r="I802" s="5"/>
      <c r="J802" s="5"/>
      <c r="L802" s="5"/>
      <c r="M802" s="5"/>
      <c r="N802" s="5"/>
      <c r="Q802" s="5"/>
      <c r="R802" s="5"/>
      <c r="S802" s="5"/>
      <c r="T802" s="5"/>
      <c r="AF802" s="5"/>
      <c r="AJ802" s="5"/>
    </row>
    <row r="803" spans="3:36" x14ac:dyDescent="0.25">
      <c r="C803" s="5"/>
      <c r="D803" s="15"/>
      <c r="E803" s="5"/>
      <c r="F803" s="5"/>
      <c r="G803" s="4"/>
      <c r="H803" s="5"/>
      <c r="I803" s="5"/>
      <c r="J803" s="5"/>
      <c r="L803" s="5"/>
      <c r="M803" s="5"/>
    </row>
    <row r="804" spans="3:36" x14ac:dyDescent="0.25">
      <c r="C804" s="5"/>
      <c r="D804" s="15"/>
      <c r="E804" s="5"/>
      <c r="F804" s="5"/>
      <c r="G804" s="4"/>
      <c r="H804" s="5"/>
      <c r="I804" s="5"/>
      <c r="J804" s="5"/>
      <c r="L804" s="5"/>
      <c r="M804" s="5"/>
      <c r="Q804" s="5"/>
    </row>
    <row r="805" spans="3:36" x14ac:dyDescent="0.25">
      <c r="C805" s="5"/>
      <c r="D805" s="15"/>
      <c r="E805" s="5"/>
      <c r="F805" s="5"/>
      <c r="G805" s="4"/>
      <c r="H805" s="5"/>
      <c r="I805" s="5"/>
      <c r="J805" s="5"/>
      <c r="L805" s="5"/>
      <c r="M805" s="5"/>
    </row>
    <row r="806" spans="3:36" x14ac:dyDescent="0.25">
      <c r="C806" s="5"/>
      <c r="D806" s="15"/>
      <c r="E806" s="5"/>
      <c r="F806" s="5"/>
      <c r="G806" s="4"/>
      <c r="H806" s="5"/>
      <c r="I806" s="5"/>
      <c r="J806" s="5"/>
      <c r="L806" s="5"/>
      <c r="M806" s="5"/>
    </row>
    <row r="807" spans="3:36" x14ac:dyDescent="0.25">
      <c r="C807" s="5"/>
      <c r="D807" s="15"/>
      <c r="E807" s="5"/>
      <c r="F807" s="5"/>
      <c r="G807" s="4"/>
      <c r="H807" s="5"/>
      <c r="I807" s="5"/>
      <c r="J807" s="5"/>
      <c r="L807" s="5"/>
      <c r="M807" s="5"/>
    </row>
    <row r="808" spans="3:36" x14ac:dyDescent="0.25">
      <c r="C808" s="5"/>
      <c r="D808" s="15"/>
      <c r="E808" s="5"/>
      <c r="F808" s="5"/>
      <c r="G808" s="4"/>
      <c r="H808" s="5"/>
      <c r="I808" s="5"/>
      <c r="J808" s="5"/>
      <c r="L808" s="5"/>
      <c r="M808" s="5"/>
    </row>
    <row r="809" spans="3:36" x14ac:dyDescent="0.25">
      <c r="C809" s="5"/>
      <c r="D809" s="15"/>
      <c r="E809" s="5"/>
      <c r="F809" s="5"/>
      <c r="G809" s="4"/>
      <c r="H809" s="5"/>
      <c r="I809" s="5"/>
      <c r="J809" s="5"/>
      <c r="L809" s="5"/>
      <c r="M809" s="5"/>
    </row>
    <row r="810" spans="3:36" x14ac:dyDescent="0.25">
      <c r="C810" s="5"/>
      <c r="D810" s="15"/>
      <c r="E810" s="5"/>
      <c r="F810" s="5"/>
      <c r="G810" s="4"/>
      <c r="H810" s="5"/>
      <c r="I810" s="5"/>
      <c r="J810" s="5"/>
      <c r="L810" s="5"/>
      <c r="M810" s="5"/>
    </row>
    <row r="811" spans="3:36" x14ac:dyDescent="0.25">
      <c r="C811" s="5"/>
      <c r="D811" s="15"/>
      <c r="E811" s="5"/>
      <c r="F811" s="5"/>
      <c r="G811" s="4"/>
      <c r="H811" s="5"/>
      <c r="I811" s="5"/>
      <c r="J811" s="5"/>
      <c r="L811" s="5"/>
      <c r="M811" s="5"/>
    </row>
    <row r="812" spans="3:36" x14ac:dyDescent="0.25">
      <c r="C812" s="5"/>
      <c r="D812" s="15"/>
      <c r="E812" s="5"/>
      <c r="F812" s="5"/>
      <c r="G812" s="4"/>
      <c r="H812" s="5"/>
      <c r="I812" s="5"/>
      <c r="J812" s="5"/>
      <c r="L812" s="5"/>
      <c r="M812" s="5"/>
    </row>
    <row r="813" spans="3:36" x14ac:dyDescent="0.25">
      <c r="C813" s="5"/>
      <c r="D813" s="15"/>
      <c r="E813" s="5"/>
      <c r="F813" s="5"/>
      <c r="G813" s="4"/>
      <c r="H813" s="5"/>
      <c r="I813" s="5"/>
      <c r="J813" s="5"/>
      <c r="L813" s="5"/>
      <c r="M813" s="5"/>
    </row>
    <row r="814" spans="3:36" x14ac:dyDescent="0.25">
      <c r="C814" s="5"/>
      <c r="D814" s="15"/>
      <c r="E814" s="5"/>
      <c r="F814" s="5"/>
      <c r="G814" s="4"/>
      <c r="H814" s="5"/>
      <c r="I814" s="5"/>
      <c r="J814" s="5"/>
      <c r="L814" s="5"/>
      <c r="M814" s="5"/>
    </row>
    <row r="815" spans="3:36" x14ac:dyDescent="0.25">
      <c r="C815" s="5"/>
      <c r="D815" s="15"/>
      <c r="E815" s="5"/>
      <c r="F815" s="5"/>
      <c r="G815" s="4"/>
      <c r="H815" s="5"/>
      <c r="I815" s="5"/>
      <c r="J815" s="5"/>
      <c r="L815" s="5"/>
      <c r="M815" s="5"/>
    </row>
    <row r="816" spans="3:36" x14ac:dyDescent="0.25">
      <c r="C816" s="5"/>
      <c r="D816" s="15"/>
      <c r="E816" s="5"/>
      <c r="F816" s="5"/>
      <c r="G816" s="4"/>
      <c r="H816" s="5"/>
      <c r="I816" s="5"/>
      <c r="J816" s="5"/>
      <c r="L816" s="5"/>
      <c r="M816" s="5"/>
    </row>
    <row r="817" spans="3:36" x14ac:dyDescent="0.25">
      <c r="C817" s="5"/>
      <c r="D817" s="15"/>
      <c r="E817" s="5"/>
      <c r="F817" s="5"/>
      <c r="G817" s="4"/>
      <c r="H817" s="5"/>
      <c r="I817" s="5"/>
      <c r="J817" s="5"/>
      <c r="L817" s="5"/>
      <c r="M817" s="5"/>
    </row>
    <row r="818" spans="3:36" x14ac:dyDescent="0.25">
      <c r="C818" s="5"/>
      <c r="D818" s="15"/>
      <c r="E818" s="5"/>
      <c r="F818" s="5"/>
      <c r="G818" s="4"/>
      <c r="H818" s="5"/>
      <c r="I818" s="5"/>
      <c r="J818" s="5"/>
      <c r="L818" s="5"/>
      <c r="M818" s="5"/>
    </row>
    <row r="819" spans="3:36" x14ac:dyDescent="0.25">
      <c r="C819" s="5"/>
      <c r="D819" s="15"/>
      <c r="E819" s="5"/>
      <c r="F819" s="5"/>
      <c r="G819" s="4"/>
      <c r="H819" s="5"/>
      <c r="I819" s="5"/>
      <c r="J819" s="5"/>
      <c r="L819" s="5"/>
      <c r="M819" s="5"/>
    </row>
    <row r="820" spans="3:36" x14ac:dyDescent="0.25">
      <c r="C820" s="5"/>
      <c r="D820" s="15"/>
      <c r="E820" s="5"/>
      <c r="F820" s="5"/>
      <c r="G820" s="4"/>
      <c r="H820" s="5"/>
      <c r="I820" s="5"/>
      <c r="J820" s="5"/>
      <c r="L820" s="5"/>
      <c r="M820" s="5"/>
    </row>
    <row r="821" spans="3:36" x14ac:dyDescent="0.25">
      <c r="C821" s="5"/>
      <c r="D821" s="15"/>
      <c r="E821" s="5"/>
      <c r="F821" s="5"/>
      <c r="G821" s="4"/>
      <c r="H821" s="5"/>
      <c r="I821" s="5"/>
      <c r="J821" s="5"/>
      <c r="L821" s="5"/>
      <c r="M821" s="5"/>
    </row>
    <row r="822" spans="3:36" x14ac:dyDescent="0.25">
      <c r="C822" s="5"/>
      <c r="D822" s="15"/>
      <c r="E822" s="5"/>
      <c r="F822" s="5"/>
      <c r="G822" s="4"/>
      <c r="H822" s="5"/>
      <c r="I822" s="5"/>
      <c r="J822" s="5"/>
      <c r="L822" s="5"/>
      <c r="M822" s="5"/>
    </row>
    <row r="823" spans="3:36" x14ac:dyDescent="0.25">
      <c r="C823" s="5"/>
      <c r="D823" s="15"/>
      <c r="E823" s="5"/>
      <c r="F823" s="5"/>
      <c r="G823" s="4"/>
      <c r="H823" s="5"/>
      <c r="I823" s="5"/>
      <c r="J823" s="5"/>
      <c r="L823" s="5"/>
      <c r="M823" s="5"/>
    </row>
    <row r="824" spans="3:36" x14ac:dyDescent="0.25">
      <c r="C824" s="5"/>
      <c r="D824" s="15"/>
      <c r="E824" s="5"/>
      <c r="F824" s="5"/>
      <c r="G824" s="4"/>
      <c r="H824" s="5"/>
      <c r="I824" s="5"/>
      <c r="J824" s="5"/>
      <c r="L824" s="5"/>
      <c r="M824" s="5"/>
    </row>
    <row r="825" spans="3:36" x14ac:dyDescent="0.25">
      <c r="C825" s="5"/>
      <c r="D825" s="15"/>
      <c r="E825" s="5"/>
      <c r="F825" s="5"/>
      <c r="G825" s="4"/>
      <c r="H825" s="5"/>
      <c r="I825" s="5"/>
      <c r="J825" s="5"/>
      <c r="L825" s="5"/>
      <c r="M825" s="5"/>
    </row>
    <row r="826" spans="3:36" x14ac:dyDescent="0.25">
      <c r="C826" s="5"/>
      <c r="D826" s="15"/>
      <c r="E826" s="5"/>
      <c r="F826" s="5"/>
      <c r="G826" s="4"/>
      <c r="H826" s="5"/>
      <c r="I826" s="5"/>
      <c r="J826" s="5"/>
      <c r="L826" s="5"/>
      <c r="M826" s="5"/>
    </row>
    <row r="827" spans="3:36" x14ac:dyDescent="0.25">
      <c r="C827" s="5"/>
      <c r="D827" s="15"/>
      <c r="E827" s="5"/>
      <c r="F827" s="5"/>
      <c r="G827" s="4"/>
      <c r="H827" s="5"/>
      <c r="I827" s="5"/>
      <c r="J827" s="5"/>
      <c r="L827" s="5"/>
      <c r="M827" s="5"/>
    </row>
    <row r="828" spans="3:36" x14ac:dyDescent="0.25">
      <c r="C828" s="5"/>
      <c r="D828" s="15"/>
      <c r="E828" s="5"/>
      <c r="F828" s="5"/>
      <c r="G828" s="4"/>
      <c r="H828" s="5"/>
      <c r="I828" s="5"/>
      <c r="J828" s="5"/>
      <c r="L828" s="5"/>
      <c r="M828" s="5"/>
    </row>
    <row r="829" spans="3:36" x14ac:dyDescent="0.25">
      <c r="C829" s="5"/>
      <c r="D829" s="15"/>
      <c r="E829" s="5"/>
      <c r="F829" s="5"/>
      <c r="G829" s="4"/>
      <c r="H829" s="5"/>
      <c r="I829" s="5"/>
      <c r="J829" s="5"/>
      <c r="L829" s="5"/>
      <c r="M829" s="5"/>
    </row>
    <row r="830" spans="3:36" x14ac:dyDescent="0.25">
      <c r="C830" s="5"/>
      <c r="D830" s="15"/>
      <c r="E830" s="5"/>
      <c r="F830" s="5"/>
      <c r="G830" s="4"/>
      <c r="H830" s="5"/>
      <c r="I830" s="5"/>
      <c r="J830" s="5"/>
      <c r="L830" s="5"/>
      <c r="M830" s="5"/>
    </row>
    <row r="831" spans="3:36" x14ac:dyDescent="0.25">
      <c r="C831" s="5"/>
      <c r="D831" s="15"/>
      <c r="E831" s="5"/>
      <c r="F831" s="5"/>
      <c r="G831" s="4"/>
      <c r="H831" s="5"/>
      <c r="I831" s="5"/>
      <c r="J831" s="5"/>
      <c r="L831" s="5"/>
      <c r="M831" s="5"/>
    </row>
    <row r="832" spans="3:36" x14ac:dyDescent="0.25">
      <c r="C832" s="5"/>
      <c r="D832" s="15"/>
      <c r="E832" s="5"/>
      <c r="F832" s="5"/>
      <c r="G832" s="4"/>
      <c r="H832" s="5"/>
      <c r="I832" s="5"/>
      <c r="J832" s="5"/>
      <c r="L832" s="5"/>
      <c r="M832" s="5"/>
      <c r="N832" s="5"/>
      <c r="Q832" s="5"/>
      <c r="R832" s="5"/>
      <c r="S832" s="5"/>
      <c r="T832" s="5"/>
      <c r="AF832" s="5"/>
      <c r="AJ832" s="5"/>
    </row>
    <row r="833" spans="3:13" x14ac:dyDescent="0.25">
      <c r="C833" s="5"/>
      <c r="D833" s="15"/>
      <c r="E833" s="5"/>
      <c r="F833" s="5"/>
      <c r="G833" s="4"/>
      <c r="H833" s="5"/>
      <c r="I833" s="5"/>
      <c r="J833" s="5"/>
      <c r="L833" s="5"/>
      <c r="M833" s="5"/>
    </row>
    <row r="834" spans="3:13" x14ac:dyDescent="0.25">
      <c r="C834" s="5"/>
      <c r="D834" s="15"/>
      <c r="E834" s="5"/>
      <c r="F834" s="5"/>
      <c r="G834" s="4"/>
      <c r="H834" s="5"/>
      <c r="I834" s="5"/>
      <c r="J834" s="5"/>
      <c r="L834" s="5"/>
      <c r="M834" s="5"/>
    </row>
    <row r="835" spans="3:13" x14ac:dyDescent="0.25">
      <c r="C835" s="5"/>
      <c r="D835" s="15"/>
      <c r="E835" s="5"/>
      <c r="F835" s="5"/>
      <c r="G835" s="4"/>
      <c r="H835" s="5"/>
      <c r="I835" s="5"/>
      <c r="J835" s="5"/>
      <c r="L835" s="5"/>
      <c r="M835" s="5"/>
    </row>
    <row r="836" spans="3:13" x14ac:dyDescent="0.25">
      <c r="C836" s="5"/>
      <c r="D836" s="15"/>
      <c r="E836" s="5"/>
      <c r="F836" s="5"/>
      <c r="G836" s="4"/>
      <c r="H836" s="5"/>
      <c r="I836" s="5"/>
      <c r="J836" s="5"/>
      <c r="L836" s="5"/>
      <c r="M836" s="5"/>
    </row>
    <row r="837" spans="3:13" x14ac:dyDescent="0.25">
      <c r="C837" s="5"/>
      <c r="D837" s="15"/>
      <c r="E837" s="5"/>
      <c r="F837" s="5"/>
      <c r="G837" s="4"/>
      <c r="H837" s="5"/>
      <c r="I837" s="5"/>
      <c r="J837" s="5"/>
      <c r="L837" s="5"/>
      <c r="M837" s="5"/>
    </row>
    <row r="838" spans="3:13" x14ac:dyDescent="0.25">
      <c r="C838" s="5"/>
      <c r="D838" s="15"/>
      <c r="E838" s="5"/>
      <c r="F838" s="5"/>
      <c r="G838" s="4"/>
      <c r="H838" s="5"/>
      <c r="I838" s="5"/>
      <c r="J838" s="5"/>
      <c r="L838" s="5"/>
      <c r="M838" s="5"/>
    </row>
    <row r="839" spans="3:13" x14ac:dyDescent="0.25">
      <c r="C839" s="5"/>
      <c r="D839" s="15"/>
      <c r="E839" s="5"/>
      <c r="F839" s="5"/>
      <c r="G839" s="4"/>
      <c r="H839" s="5"/>
      <c r="I839" s="5"/>
      <c r="J839" s="5"/>
      <c r="L839" s="5"/>
      <c r="M839" s="5"/>
    </row>
    <row r="840" spans="3:13" x14ac:dyDescent="0.25">
      <c r="C840" s="5"/>
      <c r="D840" s="15"/>
      <c r="E840" s="5"/>
      <c r="F840" s="5"/>
      <c r="G840" s="4"/>
      <c r="H840" s="5"/>
      <c r="I840" s="5"/>
      <c r="J840" s="5"/>
      <c r="L840" s="5"/>
      <c r="M840" s="5"/>
    </row>
    <row r="841" spans="3:13" x14ac:dyDescent="0.25">
      <c r="C841" s="5"/>
      <c r="D841" s="15"/>
      <c r="E841" s="5"/>
      <c r="F841" s="5"/>
      <c r="G841" s="4"/>
      <c r="H841" s="5"/>
      <c r="I841" s="5"/>
      <c r="J841" s="5"/>
      <c r="L841" s="5"/>
      <c r="M841" s="5"/>
    </row>
    <row r="842" spans="3:13" x14ac:dyDescent="0.25">
      <c r="C842" s="5"/>
      <c r="D842" s="15"/>
      <c r="E842" s="5"/>
      <c r="F842" s="5"/>
      <c r="G842" s="4"/>
      <c r="H842" s="5"/>
      <c r="I842" s="5"/>
      <c r="J842" s="5"/>
      <c r="L842" s="5"/>
      <c r="M842" s="5"/>
    </row>
    <row r="843" spans="3:13" x14ac:dyDescent="0.25">
      <c r="C843" s="5"/>
      <c r="D843" s="15"/>
      <c r="E843" s="5"/>
      <c r="F843" s="5"/>
      <c r="G843" s="4"/>
      <c r="H843" s="5"/>
      <c r="I843" s="5"/>
      <c r="J843" s="5"/>
      <c r="L843" s="5"/>
      <c r="M843" s="5"/>
    </row>
    <row r="844" spans="3:13" x14ac:dyDescent="0.25">
      <c r="C844" s="5"/>
      <c r="D844" s="15"/>
      <c r="E844" s="5"/>
      <c r="F844" s="5"/>
      <c r="G844" s="4"/>
      <c r="H844" s="5"/>
      <c r="I844" s="5"/>
      <c r="J844" s="5"/>
      <c r="L844" s="5"/>
      <c r="M844" s="5"/>
    </row>
    <row r="845" spans="3:13" x14ac:dyDescent="0.25">
      <c r="C845" s="5"/>
      <c r="D845" s="15"/>
      <c r="E845" s="5"/>
      <c r="F845" s="5"/>
      <c r="G845" s="4"/>
      <c r="H845" s="5"/>
      <c r="I845" s="5"/>
      <c r="J845" s="5"/>
      <c r="L845" s="5"/>
      <c r="M845" s="5"/>
    </row>
    <row r="846" spans="3:13" x14ac:dyDescent="0.25">
      <c r="C846" s="5"/>
      <c r="D846" s="15"/>
      <c r="E846" s="5"/>
      <c r="F846" s="5"/>
      <c r="G846" s="4"/>
      <c r="H846" s="5"/>
      <c r="I846" s="5"/>
      <c r="J846" s="5"/>
      <c r="L846" s="5"/>
      <c r="M846" s="5"/>
    </row>
    <row r="847" spans="3:13" x14ac:dyDescent="0.25">
      <c r="C847" s="5"/>
      <c r="D847" s="15"/>
      <c r="E847" s="5"/>
      <c r="F847" s="5"/>
      <c r="G847" s="4"/>
      <c r="H847" s="5"/>
      <c r="I847" s="5"/>
      <c r="J847" s="5"/>
      <c r="L847" s="5"/>
      <c r="M847" s="5"/>
    </row>
    <row r="848" spans="3:13" x14ac:dyDescent="0.25">
      <c r="C848" s="5"/>
      <c r="D848" s="15"/>
      <c r="E848" s="5"/>
      <c r="F848" s="5"/>
      <c r="G848" s="4"/>
      <c r="H848" s="5"/>
      <c r="I848" s="5"/>
      <c r="J848" s="5"/>
      <c r="L848" s="5"/>
      <c r="M848" s="5"/>
    </row>
    <row r="849" spans="3:13" x14ac:dyDescent="0.25">
      <c r="C849" s="5"/>
      <c r="D849" s="15"/>
      <c r="E849" s="5"/>
      <c r="F849" s="5"/>
      <c r="G849" s="4"/>
      <c r="H849" s="5"/>
      <c r="I849" s="5"/>
      <c r="J849" s="5"/>
      <c r="L849" s="5"/>
      <c r="M849" s="5"/>
    </row>
    <row r="850" spans="3:13" x14ac:dyDescent="0.25">
      <c r="C850" s="5"/>
      <c r="D850" s="15"/>
      <c r="E850" s="5"/>
      <c r="F850" s="5"/>
      <c r="G850" s="4"/>
      <c r="H850" s="5"/>
      <c r="I850" s="5"/>
      <c r="J850" s="5"/>
      <c r="L850" s="5"/>
      <c r="M850" s="5"/>
    </row>
    <row r="851" spans="3:13" x14ac:dyDescent="0.25">
      <c r="C851" s="5"/>
      <c r="D851" s="15"/>
      <c r="E851" s="5"/>
      <c r="F851" s="5"/>
      <c r="G851" s="4"/>
      <c r="H851" s="5"/>
      <c r="I851" s="5"/>
      <c r="J851" s="5"/>
      <c r="L851" s="5"/>
      <c r="M851" s="5"/>
    </row>
    <row r="852" spans="3:13" x14ac:dyDescent="0.25">
      <c r="C852" s="5"/>
      <c r="D852" s="15"/>
      <c r="E852" s="5"/>
      <c r="F852" s="5"/>
      <c r="G852" s="4"/>
      <c r="H852" s="5"/>
      <c r="I852" s="5"/>
      <c r="J852" s="5"/>
      <c r="L852" s="5"/>
      <c r="M852" s="5"/>
    </row>
    <row r="853" spans="3:13" x14ac:dyDescent="0.25">
      <c r="C853" s="5"/>
      <c r="D853" s="15"/>
      <c r="E853" s="5"/>
      <c r="F853" s="5"/>
      <c r="G853" s="4"/>
      <c r="H853" s="5"/>
      <c r="I853" s="5"/>
      <c r="J853" s="5"/>
    </row>
    <row r="854" spans="3:13" x14ac:dyDescent="0.25">
      <c r="C854" s="5"/>
      <c r="D854" s="15"/>
      <c r="E854" s="5"/>
      <c r="F854" s="5"/>
      <c r="G854" s="4"/>
      <c r="H854" s="5"/>
      <c r="I854" s="5"/>
      <c r="J854" s="5"/>
      <c r="L854" s="5"/>
      <c r="M854" s="5"/>
    </row>
    <row r="855" spans="3:13" x14ac:dyDescent="0.25">
      <c r="C855" s="5"/>
      <c r="D855" s="15"/>
      <c r="E855" s="5"/>
      <c r="F855" s="5"/>
      <c r="G855" s="4"/>
      <c r="H855" s="5"/>
      <c r="I855" s="5"/>
      <c r="J855" s="5"/>
      <c r="L855" s="5"/>
      <c r="M855" s="5"/>
    </row>
    <row r="856" spans="3:13" x14ac:dyDescent="0.25">
      <c r="C856" s="5"/>
      <c r="D856" s="15"/>
      <c r="E856" s="5"/>
      <c r="F856" s="5"/>
      <c r="G856" s="4"/>
      <c r="H856" s="5"/>
      <c r="I856" s="5"/>
      <c r="J856" s="5"/>
      <c r="L856" s="5"/>
      <c r="M856" s="5"/>
    </row>
    <row r="857" spans="3:13" x14ac:dyDescent="0.25">
      <c r="C857" s="5"/>
      <c r="D857" s="15"/>
      <c r="E857" s="5"/>
      <c r="F857" s="5"/>
      <c r="G857" s="4"/>
      <c r="H857" s="5"/>
      <c r="I857" s="5"/>
      <c r="J857" s="5"/>
      <c r="L857" s="5"/>
      <c r="M857" s="5"/>
    </row>
    <row r="858" spans="3:13" x14ac:dyDescent="0.25">
      <c r="C858" s="5"/>
      <c r="D858" s="15"/>
      <c r="E858" s="5"/>
      <c r="F858" s="5"/>
      <c r="G858" s="4"/>
      <c r="H858" s="5"/>
      <c r="I858" s="5"/>
      <c r="J858" s="5"/>
      <c r="L858" s="5"/>
      <c r="M858" s="5"/>
    </row>
    <row r="859" spans="3:13" x14ac:dyDescent="0.25">
      <c r="C859" s="5"/>
      <c r="D859" s="15"/>
      <c r="E859" s="5"/>
      <c r="F859" s="5"/>
      <c r="G859" s="4"/>
      <c r="H859" s="5"/>
      <c r="I859" s="5"/>
      <c r="J859" s="5"/>
      <c r="K859" s="5"/>
      <c r="L859" s="5"/>
      <c r="M859" s="5"/>
    </row>
    <row r="860" spans="3:13" x14ac:dyDescent="0.25">
      <c r="C860" s="5"/>
      <c r="D860" s="15"/>
      <c r="E860" s="5"/>
      <c r="F860" s="5"/>
      <c r="G860" s="4"/>
      <c r="H860" s="5"/>
      <c r="I860" s="5"/>
      <c r="J860" s="5"/>
      <c r="L860" s="5"/>
      <c r="M860" s="5"/>
    </row>
    <row r="861" spans="3:13" x14ac:dyDescent="0.25">
      <c r="C861" s="5"/>
      <c r="D861" s="15"/>
      <c r="E861" s="5"/>
      <c r="F861" s="5"/>
      <c r="G861" s="4"/>
      <c r="H861" s="5"/>
      <c r="I861" s="5"/>
      <c r="J861" s="5"/>
      <c r="L861" s="5"/>
      <c r="M861" s="5"/>
    </row>
    <row r="862" spans="3:13" x14ac:dyDescent="0.25">
      <c r="C862" s="5"/>
      <c r="D862" s="15"/>
      <c r="E862" s="5"/>
      <c r="F862" s="5"/>
      <c r="G862" s="4"/>
      <c r="H862" s="5"/>
      <c r="I862" s="5"/>
      <c r="J862" s="5"/>
      <c r="L862" s="5"/>
      <c r="M862" s="5"/>
    </row>
    <row r="863" spans="3:13" x14ac:dyDescent="0.25">
      <c r="C863" s="5"/>
      <c r="D863" s="15"/>
      <c r="E863" s="5"/>
      <c r="F863" s="5"/>
      <c r="G863" s="4"/>
      <c r="H863" s="5"/>
      <c r="I863" s="5"/>
      <c r="J863" s="5"/>
      <c r="L863" s="5"/>
      <c r="M863" s="5"/>
    </row>
    <row r="864" spans="3:13" x14ac:dyDescent="0.25">
      <c r="C864" s="5"/>
      <c r="D864" s="15"/>
      <c r="E864" s="5"/>
      <c r="F864" s="5"/>
      <c r="G864" s="4"/>
      <c r="H864" s="5"/>
      <c r="I864" s="5"/>
      <c r="J864" s="5"/>
      <c r="L864" s="5"/>
      <c r="M864" s="5"/>
    </row>
    <row r="865" spans="3:13" x14ac:dyDescent="0.25">
      <c r="C865" s="5"/>
      <c r="D865" s="15"/>
      <c r="E865" s="5"/>
      <c r="F865" s="5"/>
      <c r="G865" s="4"/>
      <c r="H865" s="5"/>
      <c r="I865" s="5"/>
      <c r="J865" s="5"/>
      <c r="L865" s="5"/>
      <c r="M865" s="5"/>
    </row>
    <row r="866" spans="3:13" x14ac:dyDescent="0.25">
      <c r="C866" s="5"/>
      <c r="D866" s="15"/>
      <c r="E866" s="5"/>
      <c r="F866" s="5"/>
      <c r="G866" s="4"/>
      <c r="H866" s="5"/>
      <c r="I866" s="5"/>
      <c r="J866" s="5"/>
      <c r="L866" s="5"/>
      <c r="M866" s="5"/>
    </row>
    <row r="867" spans="3:13" x14ac:dyDescent="0.25">
      <c r="C867" s="5"/>
      <c r="D867" s="15"/>
      <c r="E867" s="5"/>
      <c r="F867" s="5"/>
      <c r="G867" s="4"/>
      <c r="H867" s="5"/>
      <c r="I867" s="5"/>
      <c r="J867" s="5"/>
      <c r="L867" s="5"/>
      <c r="M867" s="5"/>
    </row>
    <row r="868" spans="3:13" x14ac:dyDescent="0.25">
      <c r="C868" s="5"/>
      <c r="D868" s="15"/>
      <c r="E868" s="5"/>
      <c r="F868" s="5"/>
      <c r="G868" s="4"/>
      <c r="H868" s="5"/>
      <c r="I868" s="5"/>
      <c r="J868" s="5"/>
      <c r="L868" s="5"/>
      <c r="M868" s="5"/>
    </row>
    <row r="869" spans="3:13" x14ac:dyDescent="0.25">
      <c r="C869" s="5"/>
      <c r="D869" s="15"/>
      <c r="E869" s="5"/>
      <c r="F869" s="5"/>
      <c r="G869" s="4"/>
      <c r="H869" s="5"/>
      <c r="I869" s="5"/>
      <c r="J869" s="5"/>
      <c r="L869" s="5"/>
      <c r="M869" s="5"/>
    </row>
    <row r="870" spans="3:13" x14ac:dyDescent="0.25">
      <c r="C870" s="5"/>
      <c r="D870" s="15"/>
      <c r="E870" s="5"/>
      <c r="F870" s="5"/>
      <c r="G870" s="4"/>
      <c r="H870" s="5"/>
      <c r="I870" s="5"/>
      <c r="J870" s="5"/>
      <c r="L870" s="5"/>
      <c r="M870" s="5"/>
    </row>
    <row r="871" spans="3:13" x14ac:dyDescent="0.25">
      <c r="C871" s="5"/>
      <c r="D871" s="15"/>
      <c r="E871" s="5"/>
      <c r="F871" s="5"/>
      <c r="G871" s="4"/>
      <c r="H871" s="5"/>
      <c r="I871" s="5"/>
      <c r="J871" s="5"/>
      <c r="L871" s="5"/>
      <c r="M871" s="5"/>
    </row>
    <row r="872" spans="3:13" x14ac:dyDescent="0.25">
      <c r="C872" s="5"/>
      <c r="D872" s="15"/>
      <c r="E872" s="5"/>
      <c r="F872" s="5"/>
      <c r="G872" s="4"/>
      <c r="H872" s="5"/>
      <c r="I872" s="5"/>
      <c r="J872" s="5"/>
      <c r="L872" s="5"/>
      <c r="M872" s="5"/>
    </row>
    <row r="873" spans="3:13" x14ac:dyDescent="0.25">
      <c r="C873" s="5"/>
      <c r="D873" s="15"/>
      <c r="E873" s="5"/>
      <c r="F873" s="5"/>
      <c r="G873" s="4"/>
      <c r="H873" s="5"/>
      <c r="I873" s="5"/>
      <c r="J873" s="5"/>
      <c r="L873" s="5"/>
      <c r="M873" s="5"/>
    </row>
    <row r="874" spans="3:13" x14ac:dyDescent="0.25">
      <c r="C874" s="5"/>
      <c r="D874" s="15"/>
      <c r="E874" s="5"/>
      <c r="F874" s="5"/>
      <c r="G874" s="4"/>
      <c r="H874" s="5"/>
      <c r="I874" s="5"/>
      <c r="J874" s="5"/>
      <c r="L874" s="5"/>
      <c r="M874" s="5"/>
    </row>
    <row r="875" spans="3:13" x14ac:dyDescent="0.25">
      <c r="C875" s="5"/>
      <c r="D875" s="15"/>
      <c r="E875" s="5"/>
      <c r="F875" s="5"/>
      <c r="G875" s="4"/>
      <c r="H875" s="5"/>
      <c r="I875" s="5"/>
      <c r="J875" s="5"/>
      <c r="L875" s="5"/>
      <c r="M875" s="5"/>
    </row>
    <row r="876" spans="3:13" x14ac:dyDescent="0.25">
      <c r="C876" s="5"/>
      <c r="D876" s="15"/>
      <c r="E876" s="5"/>
      <c r="F876" s="5"/>
      <c r="G876" s="4"/>
      <c r="H876" s="5"/>
      <c r="I876" s="5"/>
      <c r="J876" s="5"/>
    </row>
    <row r="877" spans="3:13" x14ac:dyDescent="0.25">
      <c r="C877" s="5"/>
      <c r="D877" s="15"/>
      <c r="E877" s="5"/>
      <c r="F877" s="5"/>
      <c r="G877" s="4"/>
      <c r="H877" s="5"/>
      <c r="I877" s="5"/>
      <c r="J877" s="5"/>
      <c r="L877" s="5"/>
      <c r="M877" s="5"/>
    </row>
    <row r="878" spans="3:13" x14ac:dyDescent="0.25">
      <c r="C878" s="5"/>
      <c r="D878" s="15"/>
      <c r="E878" s="5"/>
      <c r="F878" s="5"/>
      <c r="G878" s="4"/>
      <c r="H878" s="5"/>
      <c r="I878" s="5"/>
      <c r="J878" s="5"/>
      <c r="L878" s="5"/>
      <c r="M878" s="5"/>
    </row>
    <row r="879" spans="3:13" x14ac:dyDescent="0.25">
      <c r="C879" s="5"/>
      <c r="D879" s="15"/>
      <c r="E879" s="5"/>
      <c r="F879" s="5"/>
      <c r="G879" s="4"/>
      <c r="H879" s="5"/>
      <c r="I879" s="5"/>
      <c r="J879" s="5"/>
      <c r="L879" s="5"/>
      <c r="M879" s="5"/>
    </row>
    <row r="880" spans="3:13" x14ac:dyDescent="0.25">
      <c r="C880" s="5"/>
      <c r="D880" s="15"/>
      <c r="E880" s="5"/>
      <c r="F880" s="5"/>
      <c r="G880" s="4"/>
      <c r="H880" s="5"/>
      <c r="I880" s="5"/>
      <c r="J880" s="5"/>
      <c r="L880" s="5"/>
      <c r="M880" s="5"/>
    </row>
    <row r="881" spans="3:16" x14ac:dyDescent="0.25">
      <c r="C881" s="5"/>
      <c r="D881" s="15"/>
      <c r="E881" s="5"/>
      <c r="F881" s="5"/>
      <c r="G881" s="4"/>
      <c r="H881" s="5"/>
      <c r="I881" s="5"/>
      <c r="J881" s="5"/>
      <c r="L881" s="5"/>
      <c r="M881" s="5"/>
    </row>
    <row r="882" spans="3:16" x14ac:dyDescent="0.25">
      <c r="C882" s="5"/>
      <c r="D882" s="15"/>
      <c r="E882" s="5"/>
      <c r="F882" s="5"/>
      <c r="G882" s="4"/>
      <c r="H882" s="5"/>
      <c r="I882" s="5"/>
      <c r="J882" s="5"/>
      <c r="L882" s="5"/>
      <c r="M882" s="5"/>
    </row>
    <row r="883" spans="3:16" x14ac:dyDescent="0.25">
      <c r="C883" s="5"/>
      <c r="D883" s="15"/>
      <c r="E883" s="5"/>
      <c r="F883" s="5"/>
      <c r="G883" s="4"/>
      <c r="H883" s="5"/>
      <c r="I883" s="5"/>
      <c r="J883" s="5"/>
      <c r="L883" s="5"/>
      <c r="M883" s="5"/>
    </row>
    <row r="884" spans="3:16" x14ac:dyDescent="0.25">
      <c r="C884" s="5"/>
      <c r="D884" s="15"/>
      <c r="E884" s="5"/>
      <c r="F884" s="5"/>
      <c r="G884" s="4"/>
      <c r="H884" s="5"/>
      <c r="I884" s="5"/>
      <c r="J884" s="5"/>
      <c r="L884" s="5"/>
      <c r="M884" s="5"/>
    </row>
    <row r="885" spans="3:16" x14ac:dyDescent="0.25">
      <c r="C885" s="5"/>
      <c r="D885" s="15"/>
      <c r="E885" s="5"/>
      <c r="F885" s="5"/>
      <c r="G885" s="4"/>
      <c r="H885" s="5"/>
      <c r="I885" s="5"/>
      <c r="J885" s="5"/>
      <c r="L885" s="5"/>
      <c r="M885" s="5"/>
    </row>
    <row r="886" spans="3:16" x14ac:dyDescent="0.25">
      <c r="C886" s="5"/>
      <c r="D886" s="15"/>
      <c r="E886" s="5"/>
      <c r="F886" s="5"/>
      <c r="G886" s="4"/>
      <c r="H886" s="5"/>
      <c r="I886" s="5"/>
      <c r="J886" s="5"/>
    </row>
    <row r="887" spans="3:16" x14ac:dyDescent="0.25">
      <c r="C887" s="5"/>
      <c r="D887" s="15"/>
      <c r="E887" s="5"/>
      <c r="F887" s="5"/>
      <c r="G887" s="4"/>
      <c r="H887" s="5"/>
      <c r="I887" s="5"/>
      <c r="J887" s="5"/>
      <c r="L887" s="5"/>
      <c r="M887" s="5"/>
    </row>
    <row r="888" spans="3:16" x14ac:dyDescent="0.25">
      <c r="C888" s="5"/>
      <c r="D888" s="15"/>
      <c r="E888" s="5"/>
      <c r="F888" s="5"/>
      <c r="G888" s="4"/>
      <c r="H888" s="5"/>
      <c r="I888" s="5"/>
      <c r="J888" s="5"/>
      <c r="L888" s="5"/>
      <c r="M888" s="5"/>
    </row>
    <row r="889" spans="3:16" x14ac:dyDescent="0.25">
      <c r="C889" s="5"/>
      <c r="D889" s="15"/>
      <c r="E889" s="5"/>
      <c r="F889" s="5"/>
      <c r="G889" s="4"/>
      <c r="H889" s="5"/>
      <c r="I889" s="5"/>
      <c r="J889" s="5"/>
      <c r="L889" s="5"/>
      <c r="M889" s="5"/>
      <c r="P889" s="5"/>
    </row>
    <row r="890" spans="3:16" x14ac:dyDescent="0.25">
      <c r="C890" s="5"/>
      <c r="D890" s="15"/>
      <c r="E890" s="5"/>
      <c r="F890" s="5"/>
      <c r="G890" s="4"/>
      <c r="H890" s="5"/>
      <c r="I890" s="5"/>
      <c r="J890" s="5"/>
      <c r="L890" s="5"/>
      <c r="M890" s="5"/>
    </row>
    <row r="891" spans="3:16" x14ac:dyDescent="0.25">
      <c r="C891" s="5"/>
      <c r="D891" s="15"/>
      <c r="E891" s="5"/>
      <c r="F891" s="5"/>
      <c r="G891" s="4"/>
      <c r="H891" s="5"/>
      <c r="I891" s="5"/>
      <c r="J891" s="5"/>
      <c r="L891" s="5"/>
      <c r="M891" s="5"/>
    </row>
    <row r="892" spans="3:16" x14ac:dyDescent="0.25">
      <c r="C892" s="5"/>
      <c r="D892" s="15"/>
      <c r="E892" s="5"/>
      <c r="F892" s="5"/>
      <c r="G892" s="4"/>
      <c r="H892" s="5"/>
      <c r="I892" s="5"/>
      <c r="J892" s="5"/>
      <c r="L892" s="5"/>
      <c r="M892" s="5"/>
    </row>
    <row r="893" spans="3:16" x14ac:dyDescent="0.25">
      <c r="C893" s="5"/>
      <c r="D893" s="15"/>
      <c r="E893" s="5"/>
      <c r="F893" s="5"/>
      <c r="G893" s="4"/>
      <c r="H893" s="5"/>
      <c r="I893" s="5"/>
      <c r="J893" s="5"/>
      <c r="L893" s="5"/>
      <c r="M893" s="5"/>
    </row>
    <row r="894" spans="3:16" x14ac:dyDescent="0.25">
      <c r="C894" s="5"/>
      <c r="D894" s="15"/>
      <c r="E894" s="5"/>
      <c r="F894" s="5"/>
      <c r="G894" s="4"/>
      <c r="H894" s="5"/>
      <c r="I894" s="5"/>
      <c r="J894" s="5"/>
      <c r="L894" s="5"/>
      <c r="M894" s="5"/>
    </row>
    <row r="895" spans="3:16" x14ac:dyDescent="0.25">
      <c r="C895" s="5"/>
      <c r="D895" s="15"/>
      <c r="E895" s="5"/>
      <c r="F895" s="5"/>
      <c r="G895" s="4"/>
      <c r="H895" s="5"/>
      <c r="I895" s="5"/>
      <c r="J895" s="5"/>
      <c r="L895" s="5"/>
      <c r="M895" s="5"/>
    </row>
    <row r="896" spans="3:16" x14ac:dyDescent="0.25">
      <c r="C896" s="5"/>
      <c r="D896" s="15"/>
      <c r="E896" s="5"/>
      <c r="F896" s="5"/>
      <c r="G896" s="4"/>
      <c r="H896" s="5"/>
      <c r="I896" s="5"/>
      <c r="J896" s="5"/>
      <c r="L896" s="5"/>
      <c r="M896" s="5"/>
    </row>
    <row r="897" spans="3:36" x14ac:dyDescent="0.25">
      <c r="C897" s="5"/>
      <c r="D897" s="15"/>
      <c r="E897" s="5"/>
      <c r="F897" s="5"/>
      <c r="G897" s="4"/>
      <c r="H897" s="5"/>
      <c r="I897" s="5"/>
      <c r="J897" s="5"/>
      <c r="L897" s="5"/>
      <c r="M897" s="5"/>
      <c r="N897" s="5"/>
      <c r="Q897" s="5"/>
      <c r="R897" s="5"/>
      <c r="S897" s="5"/>
      <c r="T897" s="5"/>
      <c r="AF897" s="5"/>
      <c r="AJ897" s="5"/>
    </row>
    <row r="898" spans="3:36" x14ac:dyDescent="0.25">
      <c r="C898" s="5"/>
      <c r="D898" s="15"/>
      <c r="E898" s="5"/>
      <c r="F898" s="5"/>
      <c r="G898" s="4"/>
      <c r="H898" s="5"/>
      <c r="I898" s="5"/>
      <c r="J898" s="5"/>
      <c r="L898" s="5"/>
      <c r="M898" s="5"/>
    </row>
    <row r="899" spans="3:36" x14ac:dyDescent="0.25">
      <c r="C899" s="5"/>
      <c r="D899" s="15"/>
      <c r="E899" s="5"/>
      <c r="F899" s="5"/>
      <c r="G899" s="4"/>
      <c r="H899" s="5"/>
      <c r="I899" s="5"/>
      <c r="J899" s="5"/>
      <c r="L899" s="5"/>
      <c r="M899" s="5"/>
    </row>
    <row r="900" spans="3:36" x14ac:dyDescent="0.25">
      <c r="C900" s="5"/>
      <c r="D900" s="15"/>
      <c r="E900" s="5"/>
      <c r="F900" s="5"/>
      <c r="G900" s="4"/>
      <c r="H900" s="5"/>
      <c r="I900" s="5"/>
      <c r="J900" s="5"/>
      <c r="L900" s="5"/>
      <c r="M900" s="5"/>
    </row>
    <row r="901" spans="3:36" x14ac:dyDescent="0.25">
      <c r="C901" s="5"/>
      <c r="D901" s="15"/>
      <c r="E901" s="5"/>
      <c r="F901" s="5"/>
      <c r="G901" s="4"/>
      <c r="H901" s="5"/>
      <c r="I901" s="5"/>
      <c r="J901" s="5"/>
      <c r="L901" s="5"/>
      <c r="M901" s="5"/>
    </row>
    <row r="902" spans="3:36" x14ac:dyDescent="0.25">
      <c r="C902" s="5"/>
      <c r="D902" s="15"/>
      <c r="E902" s="5"/>
      <c r="F902" s="5"/>
      <c r="G902" s="4"/>
      <c r="H902" s="5"/>
      <c r="I902" s="5"/>
      <c r="J902" s="5"/>
      <c r="L902" s="5"/>
      <c r="M902" s="5"/>
    </row>
    <row r="903" spans="3:36" x14ac:dyDescent="0.25">
      <c r="C903" s="5"/>
      <c r="D903" s="15"/>
      <c r="E903" s="5"/>
      <c r="F903" s="5"/>
      <c r="G903" s="4"/>
      <c r="H903" s="5"/>
      <c r="I903" s="5"/>
      <c r="J903" s="5"/>
      <c r="L903" s="5"/>
      <c r="M903" s="5"/>
    </row>
    <row r="904" spans="3:36" x14ac:dyDescent="0.25">
      <c r="C904" s="5"/>
      <c r="D904" s="15"/>
      <c r="E904" s="5"/>
      <c r="F904" s="5"/>
      <c r="G904" s="4"/>
      <c r="H904" s="5"/>
      <c r="I904" s="5"/>
      <c r="J904" s="5"/>
      <c r="L904" s="5"/>
      <c r="M904" s="5"/>
    </row>
    <row r="905" spans="3:36" x14ac:dyDescent="0.25">
      <c r="C905" s="5"/>
      <c r="D905" s="15"/>
      <c r="E905" s="5"/>
      <c r="F905" s="5"/>
      <c r="G905" s="4"/>
      <c r="H905" s="5"/>
      <c r="I905" s="5"/>
      <c r="J905" s="5"/>
      <c r="L905" s="5"/>
      <c r="M905" s="5"/>
    </row>
    <row r="906" spans="3:36" x14ac:dyDescent="0.25">
      <c r="C906" s="5"/>
      <c r="D906" s="15"/>
      <c r="E906" s="5"/>
      <c r="F906" s="5"/>
      <c r="G906" s="4"/>
      <c r="H906" s="5"/>
      <c r="I906" s="5"/>
      <c r="J906" s="5"/>
      <c r="L906" s="5"/>
      <c r="M906" s="5"/>
    </row>
    <row r="907" spans="3:36" x14ac:dyDescent="0.25">
      <c r="C907" s="5"/>
      <c r="D907" s="15"/>
      <c r="E907" s="5"/>
      <c r="F907" s="5"/>
      <c r="G907" s="4"/>
      <c r="H907" s="5"/>
      <c r="I907" s="5"/>
      <c r="J907" s="5"/>
      <c r="L907" s="5"/>
      <c r="M907" s="5"/>
    </row>
    <row r="908" spans="3:36" x14ac:dyDescent="0.25">
      <c r="C908" s="5"/>
      <c r="D908" s="15"/>
      <c r="E908" s="5"/>
      <c r="F908" s="5"/>
      <c r="G908" s="4"/>
      <c r="H908" s="5"/>
      <c r="I908" s="5"/>
      <c r="J908" s="5"/>
    </row>
    <row r="909" spans="3:36" x14ac:dyDescent="0.25">
      <c r="C909" s="5"/>
      <c r="D909" s="15"/>
      <c r="E909" s="5"/>
      <c r="F909" s="5"/>
      <c r="G909" s="4"/>
      <c r="H909" s="5"/>
      <c r="I909" s="5"/>
      <c r="J909" s="5"/>
      <c r="L909" s="5"/>
      <c r="M909" s="5"/>
    </row>
    <row r="910" spans="3:36" x14ac:dyDescent="0.25">
      <c r="C910" s="5"/>
      <c r="D910" s="15"/>
      <c r="E910" s="5"/>
      <c r="F910" s="5"/>
      <c r="G910" s="4"/>
      <c r="H910" s="5"/>
      <c r="I910" s="5"/>
      <c r="J910" s="5"/>
      <c r="L910" s="5"/>
      <c r="M910" s="5"/>
    </row>
    <row r="911" spans="3:36" x14ac:dyDescent="0.25">
      <c r="C911" s="5"/>
      <c r="D911" s="15"/>
      <c r="E911" s="5"/>
      <c r="F911" s="5"/>
      <c r="G911" s="4"/>
      <c r="H911" s="5"/>
      <c r="I911" s="5"/>
      <c r="J911" s="5"/>
      <c r="L911" s="5"/>
      <c r="M911" s="5"/>
    </row>
    <row r="912" spans="3:36" x14ac:dyDescent="0.25">
      <c r="C912" s="5"/>
      <c r="D912" s="15"/>
      <c r="E912" s="5"/>
      <c r="F912" s="5"/>
      <c r="G912" s="4"/>
      <c r="H912" s="5"/>
      <c r="I912" s="5"/>
      <c r="J912" s="5"/>
      <c r="L912" s="5"/>
      <c r="M912" s="5"/>
    </row>
    <row r="913" spans="3:36" x14ac:dyDescent="0.25">
      <c r="C913" s="5"/>
      <c r="D913" s="15"/>
      <c r="E913" s="5"/>
      <c r="F913" s="5"/>
      <c r="G913" s="4"/>
      <c r="H913" s="5"/>
      <c r="I913" s="5"/>
      <c r="J913" s="5"/>
      <c r="L913" s="5"/>
      <c r="M913" s="5"/>
    </row>
    <row r="914" spans="3:36" x14ac:dyDescent="0.25">
      <c r="C914" s="5"/>
      <c r="D914" s="15"/>
      <c r="E914" s="5"/>
      <c r="F914" s="5"/>
      <c r="G914" s="4"/>
      <c r="H914" s="5"/>
      <c r="I914" s="5"/>
      <c r="J914" s="5"/>
      <c r="L914" s="5"/>
      <c r="M914" s="5"/>
    </row>
    <row r="915" spans="3:36" x14ac:dyDescent="0.25">
      <c r="C915" s="5"/>
      <c r="D915" s="15"/>
      <c r="E915" s="5"/>
      <c r="F915" s="5"/>
      <c r="G915" s="4"/>
      <c r="H915" s="5"/>
      <c r="I915" s="5"/>
      <c r="J915" s="5"/>
      <c r="L915" s="5"/>
      <c r="M915" s="5"/>
    </row>
    <row r="916" spans="3:36" x14ac:dyDescent="0.25">
      <c r="C916" s="5"/>
      <c r="D916" s="15"/>
      <c r="E916" s="5"/>
      <c r="F916" s="5"/>
      <c r="G916" s="4"/>
      <c r="H916" s="5"/>
      <c r="I916" s="5"/>
      <c r="J916" s="5"/>
      <c r="L916" s="5"/>
      <c r="M916" s="5"/>
    </row>
    <row r="917" spans="3:36" x14ac:dyDescent="0.25">
      <c r="C917" s="5"/>
      <c r="D917" s="15"/>
      <c r="E917" s="5"/>
      <c r="F917" s="5"/>
      <c r="G917" s="4"/>
      <c r="H917" s="5"/>
      <c r="I917" s="5"/>
      <c r="J917" s="5"/>
      <c r="L917" s="5"/>
      <c r="M917" s="5"/>
      <c r="P917" s="5"/>
    </row>
    <row r="918" spans="3:36" x14ac:dyDescent="0.25">
      <c r="C918" s="5"/>
      <c r="D918" s="15"/>
      <c r="E918" s="5"/>
      <c r="F918" s="5"/>
      <c r="G918" s="4"/>
      <c r="H918" s="5"/>
      <c r="I918" s="5"/>
      <c r="J918" s="5"/>
      <c r="L918" s="5"/>
      <c r="M918" s="5"/>
    </row>
    <row r="919" spans="3:36" x14ac:dyDescent="0.25">
      <c r="C919" s="5"/>
      <c r="D919" s="15"/>
      <c r="E919" s="5"/>
      <c r="F919" s="5"/>
      <c r="G919" s="4"/>
      <c r="H919" s="5"/>
      <c r="I919" s="5"/>
      <c r="J919" s="5"/>
      <c r="L919" s="5"/>
      <c r="M919" s="5"/>
    </row>
    <row r="920" spans="3:36" x14ac:dyDescent="0.25">
      <c r="C920" s="5"/>
      <c r="D920" s="15"/>
      <c r="E920" s="5"/>
      <c r="F920" s="5"/>
      <c r="G920" s="4"/>
      <c r="H920" s="5"/>
      <c r="I920" s="5"/>
      <c r="J920" s="5"/>
      <c r="L920" s="5"/>
      <c r="M920" s="5"/>
    </row>
    <row r="921" spans="3:36" x14ac:dyDescent="0.25">
      <c r="C921" s="5"/>
      <c r="D921" s="15"/>
      <c r="E921" s="5"/>
      <c r="F921" s="5"/>
      <c r="G921" s="4"/>
      <c r="H921" s="5"/>
      <c r="I921" s="5"/>
      <c r="J921" s="5"/>
      <c r="L921" s="5"/>
      <c r="M921" s="5"/>
    </row>
    <row r="922" spans="3:36" x14ac:dyDescent="0.25">
      <c r="C922" s="5"/>
      <c r="D922" s="15"/>
      <c r="E922" s="5"/>
      <c r="F922" s="5"/>
      <c r="G922" s="4"/>
      <c r="H922" s="5"/>
      <c r="I922" s="5"/>
      <c r="J922" s="5"/>
      <c r="L922" s="5"/>
      <c r="M922" s="5"/>
    </row>
    <row r="923" spans="3:36" x14ac:dyDescent="0.25">
      <c r="C923" s="5"/>
      <c r="D923" s="15"/>
      <c r="E923" s="5"/>
      <c r="F923" s="5"/>
      <c r="G923" s="4"/>
      <c r="H923" s="5"/>
      <c r="I923" s="5"/>
      <c r="J923" s="5"/>
      <c r="L923" s="5"/>
      <c r="M923" s="5"/>
    </row>
    <row r="924" spans="3:36" x14ac:dyDescent="0.25">
      <c r="C924" s="5"/>
      <c r="D924" s="15"/>
      <c r="E924" s="5"/>
      <c r="F924" s="5"/>
      <c r="G924" s="4"/>
      <c r="H924" s="5"/>
      <c r="I924" s="5"/>
      <c r="J924" s="5"/>
      <c r="L924" s="5"/>
      <c r="M924" s="5"/>
    </row>
    <row r="925" spans="3:36" x14ac:dyDescent="0.25">
      <c r="C925" s="5"/>
      <c r="D925" s="15"/>
      <c r="E925" s="5"/>
      <c r="F925" s="5"/>
      <c r="G925" s="4"/>
      <c r="H925" s="5"/>
      <c r="I925" s="5"/>
      <c r="J925" s="5"/>
      <c r="L925" s="5"/>
      <c r="M925" s="5"/>
      <c r="P925" s="5"/>
    </row>
    <row r="926" spans="3:36" x14ac:dyDescent="0.25">
      <c r="C926" s="5"/>
      <c r="D926" s="15"/>
      <c r="E926" s="5"/>
      <c r="F926" s="5"/>
      <c r="G926" s="4"/>
      <c r="H926" s="5"/>
      <c r="I926" s="5"/>
      <c r="J926" s="5"/>
      <c r="L926" s="5"/>
      <c r="M926" s="5"/>
      <c r="N926" s="5"/>
      <c r="Q926" s="5"/>
      <c r="R926" s="5"/>
      <c r="S926" s="5"/>
      <c r="T926" s="5"/>
      <c r="AF926" s="5"/>
      <c r="AJ926" s="5"/>
    </row>
    <row r="927" spans="3:36" x14ac:dyDescent="0.25">
      <c r="C927" s="5"/>
      <c r="D927" s="15"/>
      <c r="E927" s="5"/>
      <c r="F927" s="5"/>
      <c r="G927" s="4"/>
      <c r="H927" s="5"/>
      <c r="I927" s="5"/>
      <c r="J927" s="5"/>
      <c r="L927" s="5"/>
      <c r="M927" s="5"/>
    </row>
    <row r="928" spans="3:36" x14ac:dyDescent="0.25">
      <c r="C928" s="5"/>
      <c r="D928" s="15"/>
      <c r="E928" s="5"/>
      <c r="F928" s="5"/>
      <c r="G928" s="4"/>
      <c r="H928" s="5"/>
      <c r="I928" s="5"/>
      <c r="J928" s="5"/>
      <c r="L928" s="5"/>
      <c r="M928" s="5"/>
    </row>
    <row r="929" spans="3:36" x14ac:dyDescent="0.25">
      <c r="C929" s="5"/>
      <c r="D929" s="15"/>
      <c r="E929" s="5"/>
      <c r="F929" s="5"/>
      <c r="G929" s="4"/>
      <c r="H929" s="5"/>
      <c r="I929" s="5"/>
      <c r="J929" s="5"/>
      <c r="L929" s="5"/>
      <c r="M929" s="5"/>
    </row>
    <row r="930" spans="3:36" x14ac:dyDescent="0.25">
      <c r="C930" s="5"/>
      <c r="D930" s="15"/>
      <c r="E930" s="5"/>
      <c r="F930" s="5"/>
      <c r="G930" s="4"/>
      <c r="H930" s="5"/>
      <c r="I930" s="5"/>
      <c r="J930" s="5"/>
      <c r="L930" s="5"/>
      <c r="M930" s="5"/>
    </row>
    <row r="931" spans="3:36" x14ac:dyDescent="0.25">
      <c r="C931" s="5"/>
      <c r="D931" s="15"/>
      <c r="E931" s="5"/>
      <c r="F931" s="5"/>
      <c r="G931" s="4"/>
      <c r="H931" s="5"/>
      <c r="I931" s="5"/>
      <c r="J931" s="5"/>
      <c r="L931" s="5"/>
      <c r="M931" s="5"/>
      <c r="N931" s="5"/>
      <c r="Q931" s="5"/>
      <c r="R931" s="5"/>
      <c r="S931" s="5"/>
      <c r="T931" s="5"/>
      <c r="AF931" s="5"/>
      <c r="AJ931" s="5"/>
    </row>
    <row r="932" spans="3:36" x14ac:dyDescent="0.25">
      <c r="C932" s="5"/>
      <c r="D932" s="15"/>
      <c r="E932" s="5"/>
      <c r="F932" s="5"/>
      <c r="G932" s="4"/>
      <c r="H932" s="5"/>
      <c r="I932" s="5"/>
      <c r="J932" s="5"/>
      <c r="L932" s="5"/>
      <c r="M932" s="5"/>
    </row>
    <row r="933" spans="3:36" x14ac:dyDescent="0.25">
      <c r="C933" s="5"/>
      <c r="D933" s="15"/>
      <c r="E933" s="5"/>
      <c r="F933" s="5"/>
      <c r="G933" s="4"/>
      <c r="H933" s="5"/>
      <c r="I933" s="5"/>
      <c r="J933" s="5"/>
      <c r="L933" s="5"/>
      <c r="M933" s="5"/>
    </row>
    <row r="934" spans="3:36" x14ac:dyDescent="0.25">
      <c r="C934" s="5"/>
      <c r="D934" s="15"/>
      <c r="E934" s="5"/>
      <c r="F934" s="5"/>
      <c r="G934" s="4"/>
      <c r="H934" s="5"/>
      <c r="I934" s="5"/>
      <c r="J934" s="5"/>
      <c r="L934" s="5"/>
      <c r="M934" s="5"/>
    </row>
    <row r="935" spans="3:36" x14ac:dyDescent="0.25">
      <c r="C935" s="5"/>
      <c r="D935" s="15"/>
      <c r="E935" s="5"/>
      <c r="F935" s="5"/>
      <c r="G935" s="4"/>
      <c r="H935" s="5"/>
      <c r="I935" s="5"/>
      <c r="J935" s="5"/>
      <c r="L935" s="5"/>
      <c r="M935" s="5"/>
    </row>
    <row r="936" spans="3:36" x14ac:dyDescent="0.25">
      <c r="C936" s="5"/>
      <c r="D936" s="15"/>
      <c r="E936" s="5"/>
      <c r="F936" s="5"/>
      <c r="G936" s="4"/>
      <c r="H936" s="5"/>
      <c r="I936" s="5"/>
      <c r="J936" s="5"/>
      <c r="L936" s="5"/>
      <c r="M936" s="5"/>
    </row>
    <row r="937" spans="3:36" x14ac:dyDescent="0.25">
      <c r="C937" s="5"/>
      <c r="D937" s="15"/>
      <c r="E937" s="5"/>
      <c r="F937" s="5"/>
      <c r="G937" s="4"/>
      <c r="H937" s="5"/>
      <c r="I937" s="5"/>
      <c r="J937" s="5"/>
      <c r="L937" s="5"/>
      <c r="M937" s="5"/>
    </row>
    <row r="938" spans="3:36" x14ac:dyDescent="0.25">
      <c r="C938" s="5"/>
      <c r="D938" s="15"/>
      <c r="E938" s="5"/>
      <c r="F938" s="5"/>
      <c r="G938" s="4"/>
      <c r="H938" s="5"/>
      <c r="I938" s="5"/>
      <c r="J938" s="5"/>
      <c r="L938" s="5"/>
      <c r="M938" s="5"/>
    </row>
    <row r="939" spans="3:36" x14ac:dyDescent="0.25">
      <c r="C939" s="5"/>
      <c r="D939" s="15"/>
      <c r="E939" s="5"/>
      <c r="F939" s="5"/>
      <c r="G939" s="4"/>
      <c r="H939" s="5"/>
      <c r="I939" s="5"/>
      <c r="J939" s="5"/>
      <c r="L939" s="5"/>
      <c r="M939" s="5"/>
    </row>
    <row r="940" spans="3:36" x14ac:dyDescent="0.25">
      <c r="C940" s="5"/>
      <c r="D940" s="15"/>
      <c r="E940" s="5"/>
      <c r="F940" s="5"/>
      <c r="G940" s="4"/>
      <c r="H940" s="5"/>
      <c r="I940" s="5"/>
      <c r="J940" s="5"/>
      <c r="L940" s="5"/>
      <c r="M940" s="5"/>
    </row>
    <row r="941" spans="3:36" x14ac:dyDescent="0.25">
      <c r="C941" s="5"/>
      <c r="D941" s="15"/>
      <c r="E941" s="5"/>
      <c r="F941" s="5"/>
      <c r="G941" s="4"/>
      <c r="H941" s="5"/>
      <c r="I941" s="5"/>
      <c r="J941" s="5"/>
      <c r="L941" s="5"/>
      <c r="M941" s="5"/>
      <c r="P941" s="5"/>
    </row>
    <row r="942" spans="3:36" x14ac:dyDescent="0.25">
      <c r="C942" s="5"/>
      <c r="D942" s="15"/>
      <c r="E942" s="5"/>
      <c r="F942" s="5"/>
      <c r="G942" s="4"/>
      <c r="H942" s="5"/>
      <c r="I942" s="5"/>
      <c r="J942" s="5"/>
      <c r="L942" s="5"/>
      <c r="M942" s="5"/>
    </row>
    <row r="943" spans="3:36" x14ac:dyDescent="0.25">
      <c r="C943" s="5"/>
      <c r="D943" s="15"/>
      <c r="E943" s="5"/>
      <c r="F943" s="5"/>
      <c r="G943" s="4"/>
      <c r="H943" s="5"/>
      <c r="I943" s="5"/>
      <c r="J943" s="5"/>
      <c r="L943" s="5"/>
      <c r="M943" s="5"/>
    </row>
    <row r="944" spans="3:36" x14ac:dyDescent="0.25">
      <c r="C944" s="5"/>
      <c r="D944" s="15"/>
      <c r="E944" s="5"/>
      <c r="F944" s="5"/>
      <c r="G944" s="4"/>
      <c r="H944" s="5"/>
      <c r="I944" s="5"/>
      <c r="J944" s="5"/>
      <c r="L944" s="5"/>
      <c r="M944" s="5"/>
    </row>
    <row r="945" spans="3:36" x14ac:dyDescent="0.25">
      <c r="C945" s="5"/>
      <c r="D945" s="15"/>
      <c r="E945" s="5"/>
      <c r="F945" s="5"/>
      <c r="G945" s="4"/>
      <c r="H945" s="5"/>
      <c r="I945" s="5"/>
      <c r="J945" s="5"/>
      <c r="L945" s="5"/>
      <c r="M945" s="5"/>
    </row>
    <row r="946" spans="3:36" x14ac:dyDescent="0.25">
      <c r="C946" s="5"/>
      <c r="D946" s="15"/>
      <c r="E946" s="5"/>
      <c r="F946" s="5"/>
      <c r="G946" s="4"/>
      <c r="H946" s="5"/>
      <c r="I946" s="5"/>
      <c r="J946" s="5"/>
      <c r="L946" s="5"/>
      <c r="M946" s="5"/>
    </row>
    <row r="947" spans="3:36" x14ac:dyDescent="0.25">
      <c r="C947" s="5"/>
      <c r="D947" s="15"/>
      <c r="E947" s="5"/>
      <c r="F947" s="5"/>
      <c r="G947" s="4"/>
      <c r="H947" s="5"/>
      <c r="I947" s="5"/>
      <c r="J947" s="5"/>
      <c r="L947" s="5"/>
      <c r="M947" s="5"/>
    </row>
    <row r="948" spans="3:36" x14ac:dyDescent="0.25">
      <c r="C948" s="5"/>
      <c r="D948" s="15"/>
      <c r="E948" s="5"/>
      <c r="F948" s="5"/>
      <c r="G948" s="4"/>
      <c r="H948" s="5"/>
      <c r="I948" s="5"/>
      <c r="J948" s="5"/>
      <c r="L948" s="5"/>
      <c r="M948" s="5"/>
    </row>
    <row r="949" spans="3:36" x14ac:dyDescent="0.25">
      <c r="C949" s="5"/>
      <c r="D949" s="15"/>
      <c r="E949" s="5"/>
      <c r="F949" s="5"/>
      <c r="G949" s="4"/>
      <c r="H949" s="5"/>
      <c r="I949" s="5"/>
      <c r="J949" s="5"/>
      <c r="L949" s="5"/>
      <c r="M949" s="5"/>
      <c r="N949" s="5"/>
      <c r="Q949" s="5"/>
      <c r="R949" s="5"/>
      <c r="S949" s="5"/>
      <c r="T949" s="5"/>
      <c r="AF949" s="5"/>
      <c r="AJ949" s="5"/>
    </row>
    <row r="950" spans="3:36" x14ac:dyDescent="0.25">
      <c r="C950" s="5"/>
      <c r="D950" s="15"/>
      <c r="E950" s="5"/>
      <c r="F950" s="5"/>
      <c r="G950" s="4"/>
      <c r="H950" s="5"/>
      <c r="I950" s="5"/>
      <c r="J950" s="5"/>
      <c r="L950" s="5"/>
      <c r="M950" s="5"/>
    </row>
    <row r="951" spans="3:36" x14ac:dyDescent="0.25">
      <c r="C951" s="5"/>
      <c r="D951" s="15"/>
      <c r="E951" s="5"/>
      <c r="F951" s="5"/>
      <c r="G951" s="4"/>
      <c r="H951" s="5"/>
      <c r="I951" s="5"/>
      <c r="J951" s="5"/>
      <c r="L951" s="5"/>
      <c r="M951" s="5"/>
    </row>
    <row r="952" spans="3:36" x14ac:dyDescent="0.25">
      <c r="C952" s="5"/>
      <c r="D952" s="15"/>
      <c r="E952" s="5"/>
      <c r="F952" s="5"/>
      <c r="G952" s="4"/>
      <c r="H952" s="5"/>
      <c r="I952" s="5"/>
      <c r="J952" s="5"/>
      <c r="L952" s="5"/>
      <c r="M952" s="5"/>
    </row>
    <row r="953" spans="3:36" x14ac:dyDescent="0.25">
      <c r="C953" s="5"/>
      <c r="D953" s="15"/>
      <c r="E953" s="5"/>
      <c r="F953" s="5"/>
      <c r="G953" s="4"/>
      <c r="H953" s="5"/>
      <c r="I953" s="5"/>
      <c r="J953" s="5"/>
      <c r="L953" s="5"/>
      <c r="M953" s="5"/>
    </row>
    <row r="954" spans="3:36" x14ac:dyDescent="0.25">
      <c r="C954" s="5"/>
      <c r="D954" s="15"/>
      <c r="E954" s="5"/>
      <c r="F954" s="5"/>
      <c r="G954" s="4"/>
      <c r="H954" s="5"/>
      <c r="I954" s="5"/>
      <c r="J954" s="5"/>
      <c r="L954" s="5"/>
      <c r="M954" s="5"/>
    </row>
    <row r="955" spans="3:36" x14ac:dyDescent="0.25">
      <c r="C955" s="5"/>
      <c r="D955" s="15"/>
      <c r="E955" s="5"/>
      <c r="F955" s="5"/>
      <c r="G955" s="4"/>
      <c r="H955" s="5"/>
      <c r="I955" s="5"/>
      <c r="J955" s="5"/>
      <c r="L955" s="5"/>
      <c r="M955" s="5"/>
    </row>
    <row r="956" spans="3:36" x14ac:dyDescent="0.25">
      <c r="C956" s="5"/>
      <c r="D956" s="15"/>
      <c r="E956" s="5"/>
      <c r="F956" s="5"/>
      <c r="G956" s="4"/>
      <c r="H956" s="5"/>
      <c r="I956" s="5"/>
      <c r="J956" s="5"/>
      <c r="L956" s="5"/>
      <c r="M956" s="5"/>
    </row>
    <row r="957" spans="3:36" x14ac:dyDescent="0.25">
      <c r="C957" s="5"/>
      <c r="D957" s="15"/>
      <c r="E957" s="5"/>
      <c r="F957" s="5"/>
      <c r="G957" s="4"/>
      <c r="H957" s="5"/>
      <c r="I957" s="5"/>
      <c r="J957" s="5"/>
      <c r="L957" s="5"/>
      <c r="M957" s="5"/>
    </row>
    <row r="958" spans="3:36" x14ac:dyDescent="0.25">
      <c r="C958" s="5"/>
      <c r="D958" s="15"/>
      <c r="E958" s="5"/>
      <c r="F958" s="5"/>
      <c r="G958" s="4"/>
      <c r="H958" s="5"/>
      <c r="I958" s="5"/>
      <c r="J958" s="5"/>
      <c r="L958" s="5"/>
      <c r="M958" s="5"/>
    </row>
    <row r="959" spans="3:36" x14ac:dyDescent="0.25">
      <c r="C959" s="5"/>
      <c r="D959" s="15"/>
      <c r="E959" s="5"/>
      <c r="F959" s="5"/>
      <c r="G959" s="4"/>
      <c r="H959" s="5"/>
      <c r="I959" s="5"/>
      <c r="J959" s="5"/>
      <c r="L959" s="5"/>
      <c r="M959" s="5"/>
    </row>
    <row r="960" spans="3:36" x14ac:dyDescent="0.25">
      <c r="C960" s="5"/>
      <c r="D960" s="15"/>
      <c r="E960" s="5"/>
      <c r="F960" s="5"/>
      <c r="G960" s="4"/>
      <c r="H960" s="5"/>
      <c r="I960" s="5"/>
      <c r="J960" s="5"/>
      <c r="L960" s="5"/>
      <c r="M960" s="5"/>
    </row>
    <row r="961" spans="3:13" x14ac:dyDescent="0.25">
      <c r="C961" s="5"/>
      <c r="D961" s="15"/>
      <c r="E961" s="5"/>
      <c r="F961" s="5"/>
      <c r="G961" s="4"/>
      <c r="H961" s="5"/>
      <c r="I961" s="5"/>
      <c r="J961" s="5"/>
      <c r="L961" s="5"/>
      <c r="M961" s="5"/>
    </row>
    <row r="962" spans="3:13" x14ac:dyDescent="0.25">
      <c r="C962" s="5"/>
      <c r="D962" s="15"/>
      <c r="E962" s="5"/>
      <c r="F962" s="5"/>
      <c r="G962" s="4"/>
      <c r="H962" s="5"/>
      <c r="I962" s="5"/>
      <c r="J962" s="5"/>
      <c r="L962" s="5"/>
      <c r="M962" s="5"/>
    </row>
    <row r="963" spans="3:13" x14ac:dyDescent="0.25">
      <c r="C963" s="5"/>
      <c r="D963" s="15"/>
      <c r="E963" s="5"/>
      <c r="F963" s="5"/>
      <c r="G963" s="4"/>
      <c r="H963" s="5"/>
      <c r="I963" s="5"/>
      <c r="J963" s="5"/>
      <c r="L963" s="5"/>
      <c r="M963" s="5"/>
    </row>
    <row r="964" spans="3:13" x14ac:dyDescent="0.25">
      <c r="C964" s="5"/>
      <c r="D964" s="15"/>
      <c r="E964" s="5"/>
      <c r="F964" s="5"/>
      <c r="G964" s="4"/>
      <c r="H964" s="5"/>
      <c r="I964" s="5"/>
      <c r="J964" s="5"/>
      <c r="L964" s="5"/>
      <c r="M964" s="5"/>
    </row>
    <row r="965" spans="3:13" x14ac:dyDescent="0.25">
      <c r="C965" s="5"/>
      <c r="D965" s="15"/>
      <c r="E965" s="5"/>
      <c r="F965" s="5"/>
      <c r="G965" s="4"/>
      <c r="H965" s="5"/>
      <c r="I965" s="5"/>
      <c r="J965" s="5"/>
      <c r="L965" s="5"/>
      <c r="M965" s="5"/>
    </row>
    <row r="966" spans="3:13" x14ac:dyDescent="0.25">
      <c r="C966" s="5"/>
      <c r="D966" s="15"/>
      <c r="E966" s="5"/>
      <c r="F966" s="5"/>
      <c r="G966" s="4"/>
      <c r="H966" s="5"/>
      <c r="I966" s="5"/>
      <c r="J966" s="5"/>
      <c r="L966" s="5"/>
      <c r="M966" s="5"/>
    </row>
    <row r="967" spans="3:13" x14ac:dyDescent="0.25">
      <c r="C967" s="5"/>
      <c r="D967" s="15"/>
      <c r="E967" s="5"/>
      <c r="F967" s="5"/>
      <c r="G967" s="4"/>
      <c r="H967" s="5"/>
      <c r="I967" s="5"/>
      <c r="J967" s="5"/>
      <c r="L967" s="5"/>
      <c r="M967" s="5"/>
    </row>
    <row r="968" spans="3:13" x14ac:dyDescent="0.25">
      <c r="C968" s="5"/>
      <c r="D968" s="15"/>
      <c r="E968" s="5"/>
      <c r="F968" s="5"/>
      <c r="G968" s="4"/>
      <c r="H968" s="5"/>
      <c r="I968" s="5"/>
      <c r="J968" s="5"/>
      <c r="L968" s="5"/>
      <c r="M968" s="5"/>
    </row>
    <row r="969" spans="3:13" x14ac:dyDescent="0.25">
      <c r="C969" s="5"/>
      <c r="D969" s="15"/>
      <c r="E969" s="5"/>
      <c r="F969" s="5"/>
      <c r="G969" s="4"/>
      <c r="H969" s="5"/>
      <c r="I969" s="5"/>
      <c r="J969" s="5"/>
      <c r="L969" s="5"/>
      <c r="M969" s="5"/>
    </row>
    <row r="970" spans="3:13" x14ac:dyDescent="0.25">
      <c r="C970" s="5"/>
      <c r="D970" s="15"/>
      <c r="E970" s="5"/>
      <c r="F970" s="5"/>
      <c r="G970" s="4"/>
      <c r="H970" s="5"/>
      <c r="I970" s="5"/>
      <c r="J970" s="5"/>
      <c r="L970" s="5"/>
      <c r="M970" s="5"/>
    </row>
    <row r="971" spans="3:13" x14ac:dyDescent="0.25">
      <c r="C971" s="5"/>
      <c r="D971" s="15"/>
      <c r="E971" s="5"/>
      <c r="F971" s="5"/>
      <c r="G971" s="4"/>
      <c r="H971" s="5"/>
      <c r="I971" s="5"/>
      <c r="J971" s="5"/>
      <c r="L971" s="5"/>
      <c r="M971" s="5"/>
    </row>
    <row r="972" spans="3:13" x14ac:dyDescent="0.25">
      <c r="C972" s="5"/>
      <c r="D972" s="15"/>
      <c r="E972" s="5"/>
      <c r="F972" s="5"/>
      <c r="G972" s="4"/>
      <c r="H972" s="5"/>
      <c r="I972" s="5"/>
      <c r="J972" s="5"/>
      <c r="L972" s="5"/>
      <c r="M972" s="5"/>
    </row>
    <row r="973" spans="3:13" x14ac:dyDescent="0.25">
      <c r="C973" s="5"/>
      <c r="D973" s="15"/>
      <c r="E973" s="5"/>
      <c r="F973" s="5"/>
      <c r="G973" s="4"/>
      <c r="H973" s="5"/>
      <c r="I973" s="5"/>
      <c r="J973" s="5"/>
      <c r="L973" s="5"/>
      <c r="M973" s="5"/>
    </row>
    <row r="974" spans="3:13" x14ac:dyDescent="0.25">
      <c r="C974" s="5"/>
      <c r="D974" s="15"/>
      <c r="E974" s="5"/>
      <c r="F974" s="5"/>
      <c r="G974" s="4"/>
      <c r="H974" s="5"/>
      <c r="I974" s="5"/>
      <c r="J974" s="5"/>
      <c r="L974" s="5"/>
      <c r="M974" s="5"/>
    </row>
    <row r="975" spans="3:13" x14ac:dyDescent="0.25">
      <c r="C975" s="5"/>
      <c r="D975" s="15"/>
      <c r="E975" s="5"/>
      <c r="F975" s="5"/>
      <c r="G975" s="4"/>
      <c r="H975" s="5"/>
      <c r="I975" s="5"/>
      <c r="J975" s="5"/>
      <c r="L975" s="5"/>
      <c r="M975" s="5"/>
    </row>
    <row r="976" spans="3:13" x14ac:dyDescent="0.25">
      <c r="C976" s="5"/>
      <c r="D976" s="15"/>
      <c r="E976" s="5"/>
      <c r="F976" s="5"/>
      <c r="G976" s="4"/>
      <c r="H976" s="5"/>
      <c r="I976" s="5"/>
      <c r="J976" s="5"/>
      <c r="L976" s="5"/>
      <c r="M976" s="5"/>
    </row>
    <row r="977" spans="3:36" x14ac:dyDescent="0.25">
      <c r="C977" s="5"/>
      <c r="D977" s="15"/>
      <c r="E977" s="5"/>
      <c r="F977" s="5"/>
      <c r="G977" s="4"/>
      <c r="H977" s="5"/>
      <c r="I977" s="5"/>
      <c r="J977" s="5"/>
      <c r="L977" s="5"/>
      <c r="M977" s="5"/>
    </row>
    <row r="978" spans="3:36" x14ac:dyDescent="0.25">
      <c r="C978" s="5"/>
      <c r="D978" s="15"/>
      <c r="E978" s="5"/>
      <c r="F978" s="5"/>
      <c r="G978" s="4"/>
      <c r="H978" s="5"/>
      <c r="I978" s="5"/>
      <c r="J978" s="5"/>
      <c r="L978" s="5"/>
      <c r="M978" s="5"/>
    </row>
    <row r="979" spans="3:36" x14ac:dyDescent="0.25">
      <c r="C979" s="5"/>
      <c r="D979" s="15"/>
      <c r="E979" s="5"/>
      <c r="F979" s="5"/>
      <c r="G979" s="4"/>
      <c r="H979" s="5"/>
      <c r="I979" s="5"/>
      <c r="J979" s="5"/>
    </row>
    <row r="980" spans="3:36" x14ac:dyDescent="0.25">
      <c r="C980" s="5"/>
      <c r="D980" s="15"/>
      <c r="E980" s="5"/>
      <c r="F980" s="5"/>
      <c r="G980" s="4"/>
      <c r="H980" s="5"/>
      <c r="I980" s="5"/>
      <c r="J980" s="5"/>
    </row>
    <row r="981" spans="3:36" x14ac:dyDescent="0.25">
      <c r="C981" s="5"/>
      <c r="D981" s="15"/>
      <c r="E981" s="5"/>
      <c r="F981" s="5"/>
      <c r="G981" s="4"/>
      <c r="H981" s="5"/>
      <c r="I981" s="5"/>
      <c r="J981" s="5"/>
      <c r="L981" s="5"/>
      <c r="M981" s="5"/>
    </row>
    <row r="982" spans="3:36" x14ac:dyDescent="0.25">
      <c r="C982" s="5"/>
      <c r="D982" s="15"/>
      <c r="E982" s="5"/>
      <c r="F982" s="5"/>
      <c r="G982" s="4"/>
      <c r="H982" s="5"/>
      <c r="I982" s="5"/>
      <c r="J982" s="5"/>
      <c r="L982" s="5"/>
      <c r="M982" s="5"/>
    </row>
    <row r="983" spans="3:36" x14ac:dyDescent="0.25">
      <c r="C983" s="5"/>
      <c r="D983" s="15"/>
      <c r="E983" s="5"/>
      <c r="F983" s="5"/>
      <c r="G983" s="4"/>
      <c r="H983" s="5"/>
      <c r="I983" s="5"/>
      <c r="J983" s="5"/>
      <c r="L983" s="5"/>
      <c r="M983" s="5"/>
    </row>
    <row r="984" spans="3:36" x14ac:dyDescent="0.25">
      <c r="C984" s="5"/>
      <c r="D984" s="15"/>
      <c r="E984" s="5"/>
      <c r="F984" s="5"/>
      <c r="G984" s="4"/>
      <c r="H984" s="5"/>
      <c r="I984" s="5"/>
      <c r="J984" s="5"/>
      <c r="L984" s="5"/>
      <c r="M984" s="5"/>
    </row>
    <row r="985" spans="3:36" x14ac:dyDescent="0.25">
      <c r="C985" s="5"/>
      <c r="D985" s="15"/>
      <c r="E985" s="5"/>
      <c r="F985" s="5"/>
      <c r="G985" s="4"/>
      <c r="H985" s="5"/>
      <c r="I985" s="5"/>
      <c r="J985" s="5"/>
      <c r="L985" s="5"/>
      <c r="M985" s="5"/>
    </row>
    <row r="986" spans="3:36" x14ac:dyDescent="0.25">
      <c r="C986" s="5"/>
      <c r="D986" s="15"/>
      <c r="E986" s="5"/>
      <c r="F986" s="5"/>
      <c r="G986" s="4"/>
      <c r="H986" s="5"/>
      <c r="I986" s="5"/>
      <c r="J986" s="5"/>
      <c r="L986" s="5"/>
      <c r="M986" s="5"/>
    </row>
    <row r="987" spans="3:36" x14ac:dyDescent="0.25">
      <c r="C987" s="5"/>
      <c r="D987" s="15"/>
      <c r="E987" s="5"/>
      <c r="F987" s="5"/>
      <c r="G987" s="4"/>
      <c r="H987" s="5"/>
      <c r="I987" s="5"/>
      <c r="J987" s="5"/>
      <c r="L987" s="5"/>
      <c r="M987" s="5"/>
    </row>
    <row r="988" spans="3:36" x14ac:dyDescent="0.25">
      <c r="C988" s="5"/>
      <c r="D988" s="15"/>
      <c r="E988" s="5"/>
      <c r="F988" s="5"/>
      <c r="G988" s="4"/>
      <c r="H988" s="5"/>
      <c r="I988" s="5"/>
      <c r="J988" s="5"/>
      <c r="L988" s="5"/>
      <c r="M988" s="5"/>
    </row>
    <row r="989" spans="3:36" x14ac:dyDescent="0.25">
      <c r="C989" s="5"/>
      <c r="D989" s="15"/>
      <c r="E989" s="5"/>
      <c r="F989" s="5"/>
      <c r="G989" s="4"/>
      <c r="H989" s="5"/>
      <c r="I989" s="5"/>
      <c r="J989" s="5"/>
      <c r="L989" s="5"/>
      <c r="M989" s="5"/>
      <c r="O989" s="5"/>
    </row>
    <row r="990" spans="3:36" x14ac:dyDescent="0.25">
      <c r="C990" s="5"/>
      <c r="D990" s="15"/>
      <c r="E990" s="5"/>
      <c r="F990" s="5"/>
      <c r="G990" s="4"/>
      <c r="H990" s="5"/>
      <c r="I990" s="5"/>
      <c r="J990" s="5"/>
      <c r="L990" s="5"/>
      <c r="M990" s="5"/>
      <c r="N990" s="5"/>
      <c r="P990" s="5"/>
      <c r="Q990" s="5"/>
      <c r="R990" s="5"/>
      <c r="S990" s="5"/>
      <c r="T990" s="5"/>
      <c r="AF990" s="5"/>
      <c r="AJ990" s="5"/>
    </row>
    <row r="991" spans="3:36" x14ac:dyDescent="0.25">
      <c r="C991" s="5"/>
      <c r="D991" s="15"/>
      <c r="E991" s="5"/>
      <c r="F991" s="5"/>
      <c r="G991" s="4"/>
      <c r="H991" s="5"/>
      <c r="I991" s="5"/>
      <c r="J991" s="5"/>
      <c r="L991" s="5"/>
      <c r="M991" s="5"/>
    </row>
    <row r="992" spans="3:36" x14ac:dyDescent="0.25">
      <c r="C992" s="5"/>
      <c r="D992" s="15"/>
      <c r="E992" s="5"/>
      <c r="F992" s="5"/>
      <c r="G992" s="4"/>
      <c r="H992" s="5"/>
      <c r="I992" s="5"/>
      <c r="J992" s="5"/>
      <c r="L992" s="5"/>
      <c r="M992" s="5"/>
    </row>
    <row r="993" spans="3:36" x14ac:dyDescent="0.25">
      <c r="C993" s="5"/>
      <c r="D993" s="15"/>
      <c r="E993" s="5"/>
      <c r="F993" s="5"/>
      <c r="G993" s="4"/>
      <c r="H993" s="5"/>
      <c r="I993" s="5"/>
      <c r="J993" s="5"/>
      <c r="L993" s="5"/>
      <c r="M993" s="5"/>
    </row>
    <row r="994" spans="3:36" x14ac:dyDescent="0.25">
      <c r="C994" s="5"/>
      <c r="D994" s="15"/>
      <c r="E994" s="5"/>
      <c r="F994" s="5"/>
      <c r="G994" s="4"/>
      <c r="H994" s="5"/>
      <c r="I994" s="5"/>
      <c r="J994" s="5"/>
      <c r="L994" s="5"/>
      <c r="M994" s="5"/>
    </row>
    <row r="995" spans="3:36" x14ac:dyDescent="0.25">
      <c r="C995" s="5"/>
      <c r="D995" s="15"/>
      <c r="E995" s="5"/>
      <c r="F995" s="5"/>
      <c r="G995" s="4"/>
      <c r="H995" s="5"/>
      <c r="I995" s="5"/>
      <c r="J995" s="5"/>
      <c r="L995" s="5"/>
      <c r="M995" s="5"/>
    </row>
    <row r="996" spans="3:36" x14ac:dyDescent="0.25">
      <c r="C996" s="5"/>
      <c r="D996" s="15"/>
      <c r="E996" s="5"/>
      <c r="F996" s="5"/>
      <c r="G996" s="4"/>
      <c r="H996" s="5"/>
      <c r="I996" s="5"/>
      <c r="J996" s="5"/>
      <c r="L996" s="5"/>
      <c r="M996" s="5"/>
    </row>
    <row r="997" spans="3:36" x14ac:dyDescent="0.25">
      <c r="C997" s="5"/>
      <c r="D997" s="15"/>
      <c r="E997" s="5"/>
      <c r="F997" s="5"/>
      <c r="G997" s="4"/>
      <c r="H997" s="5"/>
      <c r="I997" s="5"/>
      <c r="J997" s="5"/>
      <c r="L997" s="5"/>
      <c r="M997" s="5"/>
    </row>
    <row r="998" spans="3:36" x14ac:dyDescent="0.25">
      <c r="C998" s="5"/>
      <c r="D998" s="15"/>
      <c r="E998" s="5"/>
      <c r="F998" s="5"/>
      <c r="G998" s="4"/>
      <c r="H998" s="5"/>
      <c r="I998" s="5"/>
      <c r="J998" s="5"/>
      <c r="L998" s="5"/>
      <c r="M998" s="5"/>
    </row>
    <row r="999" spans="3:36" x14ac:dyDescent="0.25">
      <c r="C999" s="5"/>
      <c r="D999" s="15"/>
      <c r="E999" s="5"/>
      <c r="F999" s="5"/>
      <c r="G999" s="4"/>
      <c r="H999" s="5"/>
      <c r="I999" s="5"/>
      <c r="J999" s="5"/>
      <c r="L999" s="5"/>
      <c r="M999" s="5"/>
    </row>
    <row r="1000" spans="3:36" x14ac:dyDescent="0.25">
      <c r="C1000" s="5"/>
      <c r="D1000" s="15"/>
      <c r="E1000" s="5"/>
      <c r="F1000" s="5"/>
      <c r="G1000" s="4"/>
      <c r="H1000" s="5"/>
      <c r="I1000" s="5"/>
      <c r="J1000" s="5"/>
      <c r="L1000" s="5"/>
      <c r="M1000" s="5"/>
    </row>
    <row r="1001" spans="3:36" x14ac:dyDescent="0.25">
      <c r="C1001" s="5"/>
      <c r="D1001" s="15"/>
      <c r="E1001" s="5"/>
      <c r="F1001" s="5"/>
      <c r="G1001" s="4"/>
      <c r="H1001" s="5"/>
      <c r="I1001" s="5"/>
      <c r="J1001" s="5"/>
      <c r="L1001" s="5"/>
      <c r="M1001" s="5"/>
    </row>
    <row r="1002" spans="3:36" x14ac:dyDescent="0.25">
      <c r="C1002" s="5"/>
      <c r="D1002" s="15"/>
      <c r="E1002" s="5"/>
      <c r="F1002" s="5"/>
      <c r="G1002" s="4"/>
      <c r="H1002" s="5"/>
      <c r="I1002" s="5"/>
      <c r="J1002" s="5"/>
      <c r="L1002" s="5"/>
      <c r="M1002" s="5"/>
    </row>
    <row r="1003" spans="3:36" x14ac:dyDescent="0.25">
      <c r="C1003" s="5"/>
      <c r="D1003" s="15"/>
      <c r="E1003" s="5"/>
      <c r="F1003" s="5"/>
      <c r="G1003" s="4"/>
      <c r="H1003" s="5"/>
      <c r="I1003" s="5"/>
      <c r="J1003" s="5"/>
    </row>
    <row r="1004" spans="3:36" x14ac:dyDescent="0.25">
      <c r="C1004" s="5"/>
      <c r="D1004" s="15"/>
      <c r="E1004" s="5"/>
      <c r="F1004" s="5"/>
      <c r="G1004" s="4"/>
      <c r="H1004" s="5"/>
      <c r="I1004" s="5"/>
      <c r="J1004" s="5"/>
      <c r="L1004" s="5"/>
      <c r="M1004" s="5"/>
    </row>
    <row r="1005" spans="3:36" x14ac:dyDescent="0.25">
      <c r="C1005" s="5"/>
      <c r="D1005" s="15"/>
      <c r="E1005" s="5"/>
      <c r="F1005" s="5"/>
      <c r="G1005" s="4"/>
      <c r="H1005" s="5"/>
      <c r="I1005" s="5"/>
      <c r="J1005" s="5"/>
      <c r="L1005" s="5"/>
      <c r="M1005" s="5"/>
    </row>
    <row r="1006" spans="3:36" x14ac:dyDescent="0.25">
      <c r="C1006" s="5"/>
      <c r="D1006" s="15"/>
      <c r="E1006" s="5"/>
      <c r="F1006" s="5"/>
      <c r="G1006" s="4"/>
      <c r="H1006" s="5"/>
      <c r="I1006" s="5"/>
      <c r="J1006" s="5"/>
      <c r="L1006" s="5"/>
      <c r="M1006" s="5"/>
      <c r="N1006" s="5"/>
      <c r="Q1006" s="5"/>
      <c r="R1006" s="5"/>
      <c r="S1006" s="5"/>
      <c r="T1006" s="5"/>
      <c r="AF1006" s="5"/>
      <c r="AJ1006" s="5"/>
    </row>
    <row r="1007" spans="3:36" x14ac:dyDescent="0.25">
      <c r="C1007" s="5"/>
      <c r="D1007" s="15"/>
      <c r="E1007" s="5"/>
      <c r="F1007" s="5"/>
      <c r="G1007" s="4"/>
      <c r="H1007" s="5"/>
      <c r="I1007" s="5"/>
      <c r="J1007" s="5"/>
      <c r="L1007" s="5"/>
      <c r="M1007" s="5"/>
    </row>
    <row r="1008" spans="3:36" x14ac:dyDescent="0.25">
      <c r="C1008" s="5"/>
      <c r="D1008" s="15"/>
      <c r="E1008" s="5"/>
      <c r="F1008" s="5"/>
      <c r="G1008" s="4"/>
      <c r="H1008" s="5"/>
      <c r="I1008" s="5"/>
      <c r="J1008" s="5"/>
      <c r="L1008" s="5"/>
      <c r="M1008" s="5"/>
    </row>
    <row r="1009" spans="3:16" x14ac:dyDescent="0.25">
      <c r="C1009" s="5"/>
      <c r="D1009" s="15"/>
      <c r="E1009" s="5"/>
      <c r="F1009" s="5"/>
      <c r="G1009" s="4"/>
      <c r="H1009" s="5"/>
      <c r="I1009" s="5"/>
      <c r="J1009" s="5"/>
      <c r="L1009" s="5"/>
      <c r="M1009" s="5"/>
      <c r="P1009" s="5"/>
    </row>
    <row r="1010" spans="3:16" x14ac:dyDescent="0.25">
      <c r="C1010" s="5"/>
      <c r="D1010" s="15"/>
      <c r="E1010" s="5"/>
      <c r="F1010" s="5"/>
      <c r="G1010" s="4"/>
      <c r="H1010" s="5"/>
      <c r="I1010" s="5"/>
      <c r="J1010" s="5"/>
      <c r="L1010" s="5"/>
      <c r="M1010" s="5"/>
    </row>
    <row r="1011" spans="3:16" x14ac:dyDescent="0.25">
      <c r="C1011" s="5"/>
      <c r="D1011" s="15"/>
      <c r="E1011" s="5"/>
      <c r="F1011" s="5"/>
      <c r="G1011" s="4"/>
      <c r="H1011" s="5"/>
      <c r="I1011" s="5"/>
      <c r="J1011" s="5"/>
      <c r="L1011" s="5"/>
      <c r="M1011" s="5"/>
    </row>
    <row r="1012" spans="3:16" x14ac:dyDescent="0.25">
      <c r="C1012" s="5"/>
      <c r="D1012" s="15"/>
      <c r="E1012" s="5"/>
      <c r="F1012" s="5"/>
      <c r="G1012" s="4"/>
      <c r="H1012" s="5"/>
      <c r="I1012" s="5"/>
      <c r="J1012" s="5"/>
      <c r="L1012" s="5"/>
      <c r="M1012" s="5"/>
    </row>
    <row r="1013" spans="3:16" x14ac:dyDescent="0.25">
      <c r="C1013" s="5"/>
      <c r="D1013" s="15"/>
      <c r="E1013" s="5"/>
      <c r="F1013" s="5"/>
      <c r="G1013" s="4"/>
      <c r="H1013" s="5"/>
      <c r="I1013" s="5"/>
      <c r="J1013" s="5"/>
      <c r="L1013" s="5"/>
      <c r="M1013" s="5"/>
    </row>
    <row r="1014" spans="3:16" x14ac:dyDescent="0.25">
      <c r="C1014" s="5"/>
      <c r="D1014" s="15"/>
      <c r="E1014" s="5"/>
      <c r="F1014" s="5"/>
      <c r="G1014" s="4"/>
      <c r="H1014" s="5"/>
      <c r="I1014" s="5"/>
      <c r="J1014" s="5"/>
      <c r="L1014" s="5"/>
      <c r="M1014" s="5"/>
    </row>
    <row r="1015" spans="3:16" x14ac:dyDescent="0.25">
      <c r="C1015" s="5"/>
      <c r="D1015" s="15"/>
      <c r="E1015" s="5"/>
      <c r="F1015" s="5"/>
      <c r="G1015" s="4"/>
      <c r="H1015" s="5"/>
      <c r="I1015" s="5"/>
      <c r="J1015" s="5"/>
      <c r="L1015" s="5"/>
      <c r="M1015" s="5"/>
    </row>
    <row r="1016" spans="3:16" x14ac:dyDescent="0.25">
      <c r="C1016" s="5"/>
      <c r="D1016" s="15"/>
      <c r="E1016" s="5"/>
      <c r="F1016" s="5"/>
      <c r="G1016" s="4"/>
      <c r="H1016" s="5"/>
      <c r="I1016" s="5"/>
      <c r="J1016" s="5"/>
      <c r="L1016" s="5"/>
      <c r="M1016" s="5"/>
    </row>
    <row r="1017" spans="3:16" x14ac:dyDescent="0.25">
      <c r="C1017" s="5"/>
      <c r="D1017" s="15"/>
      <c r="E1017" s="5"/>
      <c r="F1017" s="5"/>
      <c r="G1017" s="4"/>
      <c r="H1017" s="5"/>
      <c r="I1017" s="5"/>
      <c r="J1017" s="5"/>
      <c r="L1017" s="5"/>
      <c r="M1017" s="5"/>
    </row>
    <row r="1018" spans="3:16" x14ac:dyDescent="0.25">
      <c r="C1018" s="5"/>
      <c r="D1018" s="15"/>
      <c r="E1018" s="5"/>
      <c r="F1018" s="5"/>
      <c r="G1018" s="4"/>
      <c r="H1018" s="5"/>
      <c r="I1018" s="5"/>
      <c r="J1018" s="5"/>
      <c r="L1018" s="5"/>
      <c r="M1018" s="5"/>
    </row>
    <row r="1019" spans="3:16" x14ac:dyDescent="0.25">
      <c r="C1019" s="5"/>
      <c r="D1019" s="15"/>
      <c r="E1019" s="5"/>
      <c r="F1019" s="5"/>
      <c r="G1019" s="4"/>
      <c r="H1019" s="5"/>
      <c r="I1019" s="5"/>
      <c r="J1019" s="5"/>
      <c r="L1019" s="5"/>
      <c r="M1019" s="5"/>
    </row>
    <row r="1020" spans="3:16" x14ac:dyDescent="0.25">
      <c r="C1020" s="5"/>
      <c r="D1020" s="15"/>
      <c r="E1020" s="5"/>
      <c r="F1020" s="5"/>
      <c r="G1020" s="4"/>
      <c r="H1020" s="5"/>
      <c r="I1020" s="5"/>
      <c r="J1020" s="5"/>
      <c r="L1020" s="5"/>
      <c r="M1020" s="5"/>
    </row>
    <row r="1021" spans="3:16" x14ac:dyDescent="0.25">
      <c r="C1021" s="5"/>
      <c r="D1021" s="15"/>
      <c r="E1021" s="5"/>
      <c r="F1021" s="5"/>
      <c r="G1021" s="4"/>
      <c r="H1021" s="5"/>
      <c r="I1021" s="5"/>
      <c r="J1021" s="5"/>
      <c r="L1021" s="5"/>
      <c r="M1021" s="5"/>
    </row>
    <row r="1022" spans="3:16" x14ac:dyDescent="0.25">
      <c r="C1022" s="5"/>
      <c r="D1022" s="15"/>
      <c r="E1022" s="5"/>
      <c r="F1022" s="5"/>
      <c r="G1022" s="4"/>
      <c r="H1022" s="5"/>
      <c r="I1022" s="5"/>
      <c r="J1022" s="5"/>
      <c r="L1022" s="5"/>
      <c r="M1022" s="5"/>
    </row>
    <row r="1023" spans="3:16" x14ac:dyDescent="0.25">
      <c r="C1023" s="5"/>
      <c r="D1023" s="15"/>
      <c r="E1023" s="5"/>
      <c r="F1023" s="5"/>
      <c r="G1023" s="4"/>
      <c r="H1023" s="5"/>
      <c r="I1023" s="5"/>
      <c r="J1023" s="5"/>
      <c r="L1023" s="5"/>
      <c r="M1023" s="5"/>
    </row>
    <row r="1024" spans="3:16" x14ac:dyDescent="0.25">
      <c r="C1024" s="5"/>
      <c r="D1024" s="15"/>
      <c r="E1024" s="5"/>
      <c r="F1024" s="5"/>
      <c r="G1024" s="4"/>
      <c r="H1024" s="5"/>
      <c r="I1024" s="5"/>
      <c r="J1024" s="5"/>
      <c r="L1024" s="5"/>
      <c r="M1024" s="5"/>
    </row>
    <row r="1025" spans="3:36" x14ac:dyDescent="0.25">
      <c r="C1025" s="5"/>
      <c r="D1025" s="15"/>
      <c r="E1025" s="5"/>
      <c r="F1025" s="5"/>
      <c r="G1025" s="4"/>
      <c r="H1025" s="5"/>
      <c r="I1025" s="5"/>
      <c r="J1025" s="5"/>
      <c r="L1025" s="5"/>
      <c r="M1025" s="5"/>
    </row>
    <row r="1026" spans="3:36" x14ac:dyDescent="0.25">
      <c r="C1026" s="5"/>
      <c r="D1026" s="15"/>
      <c r="E1026" s="5"/>
      <c r="F1026" s="5"/>
      <c r="G1026" s="4"/>
      <c r="H1026" s="5"/>
      <c r="I1026" s="5"/>
      <c r="J1026" s="5"/>
      <c r="L1026" s="5"/>
      <c r="M1026" s="5"/>
      <c r="P1026" s="5"/>
    </row>
    <row r="1027" spans="3:36" x14ac:dyDescent="0.25">
      <c r="C1027" s="5"/>
      <c r="D1027" s="15"/>
      <c r="E1027" s="5"/>
      <c r="F1027" s="5"/>
      <c r="G1027" s="4"/>
      <c r="H1027" s="5"/>
      <c r="I1027" s="5"/>
      <c r="J1027" s="5"/>
      <c r="L1027" s="5"/>
      <c r="M1027" s="5"/>
    </row>
    <row r="1028" spans="3:36" x14ac:dyDescent="0.25">
      <c r="C1028" s="5"/>
      <c r="D1028" s="15"/>
      <c r="E1028" s="5"/>
      <c r="F1028" s="5"/>
      <c r="G1028" s="4"/>
      <c r="H1028" s="5"/>
      <c r="I1028" s="5"/>
      <c r="J1028" s="5"/>
      <c r="L1028" s="5"/>
      <c r="M1028" s="5"/>
    </row>
    <row r="1029" spans="3:36" x14ac:dyDescent="0.25">
      <c r="C1029" s="5"/>
      <c r="D1029" s="15"/>
      <c r="E1029" s="5"/>
      <c r="F1029" s="5"/>
      <c r="G1029" s="4"/>
      <c r="H1029" s="5"/>
      <c r="I1029" s="5"/>
      <c r="J1029" s="5"/>
      <c r="L1029" s="5"/>
      <c r="M1029" s="5"/>
      <c r="P1029" s="5"/>
    </row>
    <row r="1030" spans="3:36" x14ac:dyDescent="0.25">
      <c r="C1030" s="5"/>
      <c r="D1030" s="15"/>
      <c r="E1030" s="5"/>
      <c r="F1030" s="5"/>
      <c r="G1030" s="4"/>
      <c r="H1030" s="5"/>
      <c r="I1030" s="5"/>
      <c r="J1030" s="5"/>
      <c r="L1030" s="5"/>
      <c r="M1030" s="5"/>
      <c r="P1030" s="5"/>
    </row>
    <row r="1031" spans="3:36" x14ac:dyDescent="0.25">
      <c r="C1031" s="5"/>
      <c r="D1031" s="15"/>
      <c r="E1031" s="5"/>
      <c r="F1031" s="5"/>
      <c r="G1031" s="4"/>
      <c r="H1031" s="5"/>
      <c r="I1031" s="5"/>
      <c r="J1031" s="5"/>
      <c r="L1031" s="5"/>
      <c r="M1031" s="5"/>
    </row>
    <row r="1032" spans="3:36" x14ac:dyDescent="0.25">
      <c r="C1032" s="5"/>
      <c r="D1032" s="15"/>
      <c r="E1032" s="5"/>
      <c r="F1032" s="5"/>
      <c r="G1032" s="4"/>
      <c r="H1032" s="5"/>
      <c r="I1032" s="5"/>
      <c r="J1032" s="5"/>
      <c r="L1032" s="5"/>
      <c r="M1032" s="5"/>
    </row>
    <row r="1033" spans="3:36" x14ac:dyDescent="0.25">
      <c r="C1033" s="5"/>
      <c r="D1033" s="15"/>
      <c r="E1033" s="5"/>
      <c r="F1033" s="5"/>
      <c r="G1033" s="4"/>
      <c r="H1033" s="5"/>
      <c r="I1033" s="5"/>
      <c r="J1033" s="5"/>
      <c r="L1033" s="5"/>
      <c r="M1033" s="5"/>
    </row>
    <row r="1034" spans="3:36" x14ac:dyDescent="0.25">
      <c r="C1034" s="5"/>
      <c r="D1034" s="15"/>
      <c r="E1034" s="5"/>
      <c r="F1034" s="5"/>
      <c r="G1034" s="4"/>
      <c r="H1034" s="5"/>
      <c r="I1034" s="5"/>
      <c r="J1034" s="5"/>
      <c r="L1034" s="5"/>
      <c r="M1034" s="5"/>
    </row>
    <row r="1035" spans="3:36" x14ac:dyDescent="0.25">
      <c r="C1035" s="5"/>
      <c r="D1035" s="15"/>
      <c r="E1035" s="5"/>
      <c r="F1035" s="5"/>
      <c r="G1035" s="4"/>
      <c r="H1035" s="5"/>
      <c r="I1035" s="5"/>
      <c r="J1035" s="5"/>
      <c r="L1035" s="5"/>
      <c r="M1035" s="5"/>
      <c r="N1035" s="5"/>
      <c r="Q1035" s="5"/>
      <c r="R1035" s="5"/>
      <c r="S1035" s="5"/>
      <c r="T1035" s="5"/>
      <c r="AF1035" s="5"/>
      <c r="AJ1035" s="5"/>
    </row>
    <row r="1036" spans="3:36" x14ac:dyDescent="0.25">
      <c r="C1036" s="5"/>
      <c r="D1036" s="15"/>
      <c r="E1036" s="5"/>
      <c r="F1036" s="5"/>
      <c r="G1036" s="4"/>
      <c r="H1036" s="5"/>
      <c r="I1036" s="5"/>
      <c r="J1036" s="5"/>
      <c r="L1036" s="5"/>
      <c r="M1036" s="5"/>
    </row>
    <row r="1037" spans="3:36" x14ac:dyDescent="0.25">
      <c r="C1037" s="5"/>
      <c r="D1037" s="15"/>
      <c r="E1037" s="5"/>
      <c r="F1037" s="5"/>
      <c r="G1037" s="4"/>
      <c r="H1037" s="5"/>
      <c r="I1037" s="5"/>
      <c r="J1037" s="5"/>
      <c r="L1037" s="5"/>
      <c r="M1037" s="5"/>
    </row>
    <row r="1038" spans="3:36" x14ac:dyDescent="0.25">
      <c r="C1038" s="5"/>
      <c r="D1038" s="15"/>
      <c r="E1038" s="5"/>
      <c r="F1038" s="5"/>
      <c r="G1038" s="4"/>
      <c r="H1038" s="5"/>
      <c r="I1038" s="5"/>
      <c r="J1038" s="5"/>
      <c r="L1038" s="5"/>
      <c r="M1038" s="5"/>
    </row>
    <row r="1039" spans="3:36" x14ac:dyDescent="0.25">
      <c r="C1039" s="5"/>
      <c r="D1039" s="15"/>
      <c r="E1039" s="5"/>
      <c r="F1039" s="5"/>
      <c r="G1039" s="4"/>
      <c r="H1039" s="5"/>
      <c r="I1039" s="5"/>
      <c r="J1039" s="5"/>
      <c r="L1039" s="5"/>
      <c r="M1039" s="5"/>
    </row>
    <row r="1040" spans="3:36" x14ac:dyDescent="0.25">
      <c r="C1040" s="5"/>
      <c r="D1040" s="15"/>
      <c r="E1040" s="5"/>
      <c r="F1040" s="5"/>
      <c r="G1040" s="4"/>
      <c r="H1040" s="5"/>
      <c r="I1040" s="5"/>
      <c r="J1040" s="5"/>
      <c r="L1040" s="5"/>
      <c r="M1040" s="5"/>
    </row>
    <row r="1041" spans="3:13" x14ac:dyDescent="0.25">
      <c r="C1041" s="5"/>
      <c r="D1041" s="15"/>
      <c r="E1041" s="5"/>
      <c r="F1041" s="5"/>
      <c r="G1041" s="4"/>
      <c r="H1041" s="5"/>
      <c r="I1041" s="5"/>
      <c r="J1041" s="5"/>
      <c r="L1041" s="5"/>
      <c r="M1041" s="5"/>
    </row>
    <row r="1042" spans="3:13" x14ac:dyDescent="0.25">
      <c r="C1042" s="5"/>
      <c r="D1042" s="15"/>
      <c r="E1042" s="5"/>
      <c r="F1042" s="5"/>
      <c r="G1042" s="4"/>
      <c r="H1042" s="5"/>
      <c r="I1042" s="5"/>
      <c r="J1042" s="5"/>
      <c r="L1042" s="5"/>
      <c r="M1042" s="5"/>
    </row>
    <row r="1043" spans="3:13" x14ac:dyDescent="0.25">
      <c r="C1043" s="5"/>
      <c r="D1043" s="15"/>
      <c r="E1043" s="5"/>
      <c r="F1043" s="5"/>
      <c r="G1043" s="4"/>
      <c r="H1043" s="5"/>
      <c r="I1043" s="5"/>
      <c r="J1043" s="5"/>
    </row>
    <row r="1044" spans="3:13" x14ac:dyDescent="0.25">
      <c r="C1044" s="5"/>
      <c r="D1044" s="15"/>
      <c r="E1044" s="5"/>
      <c r="F1044" s="5"/>
      <c r="G1044" s="4"/>
      <c r="H1044" s="5"/>
      <c r="I1044" s="5"/>
      <c r="J1044" s="5"/>
      <c r="L1044" s="5"/>
      <c r="M1044" s="5"/>
    </row>
    <row r="1045" spans="3:13" x14ac:dyDescent="0.25">
      <c r="C1045" s="5"/>
      <c r="D1045" s="15"/>
      <c r="E1045" s="5"/>
      <c r="F1045" s="5"/>
      <c r="G1045" s="4"/>
      <c r="H1045" s="5"/>
      <c r="I1045" s="5"/>
      <c r="J1045" s="5"/>
      <c r="L1045" s="5"/>
      <c r="M1045" s="5"/>
    </row>
    <row r="1046" spans="3:13" x14ac:dyDescent="0.25">
      <c r="C1046" s="5"/>
      <c r="D1046" s="15"/>
      <c r="E1046" s="5"/>
      <c r="F1046" s="5"/>
      <c r="G1046" s="4"/>
      <c r="H1046" s="5"/>
      <c r="I1046" s="5"/>
      <c r="J1046" s="5"/>
      <c r="L1046" s="5"/>
      <c r="M1046" s="5"/>
    </row>
    <row r="1047" spans="3:13" x14ac:dyDescent="0.25">
      <c r="C1047" s="5"/>
      <c r="D1047" s="15"/>
      <c r="E1047" s="5"/>
      <c r="F1047" s="5"/>
      <c r="G1047" s="4"/>
      <c r="H1047" s="5"/>
      <c r="I1047" s="5"/>
      <c r="J1047" s="5"/>
      <c r="L1047" s="5"/>
      <c r="M1047" s="5"/>
    </row>
    <row r="1048" spans="3:13" x14ac:dyDescent="0.25">
      <c r="C1048" s="5"/>
      <c r="D1048" s="15"/>
      <c r="E1048" s="5"/>
      <c r="F1048" s="5"/>
      <c r="G1048" s="4"/>
      <c r="H1048" s="5"/>
      <c r="I1048" s="5"/>
      <c r="J1048" s="5"/>
    </row>
    <row r="1049" spans="3:13" x14ac:dyDescent="0.25">
      <c r="C1049" s="5"/>
      <c r="D1049" s="15"/>
      <c r="E1049" s="5"/>
      <c r="F1049" s="5"/>
      <c r="G1049" s="4"/>
      <c r="H1049" s="5"/>
      <c r="I1049" s="5"/>
      <c r="J1049" s="5"/>
    </row>
    <row r="1050" spans="3:13" x14ac:dyDescent="0.25">
      <c r="C1050" s="5"/>
      <c r="D1050" s="15"/>
      <c r="E1050" s="5"/>
      <c r="F1050" s="5"/>
      <c r="G1050" s="4"/>
      <c r="H1050" s="5"/>
      <c r="I1050" s="5"/>
      <c r="J1050" s="5"/>
    </row>
    <row r="1051" spans="3:13" x14ac:dyDescent="0.25">
      <c r="C1051" s="5"/>
      <c r="D1051" s="15"/>
      <c r="E1051" s="5"/>
      <c r="F1051" s="5"/>
      <c r="G1051" s="4"/>
      <c r="H1051" s="5"/>
      <c r="I1051" s="5"/>
      <c r="J1051" s="5"/>
    </row>
    <row r="1052" spans="3:13" x14ac:dyDescent="0.25">
      <c r="C1052" s="5"/>
      <c r="D1052" s="15"/>
      <c r="E1052" s="5"/>
      <c r="F1052" s="5"/>
      <c r="G1052" s="4"/>
      <c r="H1052" s="5"/>
      <c r="I1052" s="5"/>
      <c r="J1052" s="5"/>
    </row>
    <row r="1053" spans="3:13" x14ac:dyDescent="0.25">
      <c r="C1053" s="5"/>
      <c r="D1053" s="15"/>
      <c r="E1053" s="5"/>
      <c r="F1053" s="5"/>
      <c r="G1053" s="4"/>
      <c r="H1053" s="5"/>
      <c r="I1053" s="5"/>
      <c r="J1053" s="5"/>
    </row>
    <row r="1054" spans="3:13" x14ac:dyDescent="0.25">
      <c r="C1054" s="5"/>
      <c r="D1054" s="15"/>
      <c r="E1054" s="5"/>
      <c r="F1054" s="5"/>
      <c r="G1054" s="4"/>
      <c r="H1054" s="5"/>
      <c r="I1054" s="5"/>
      <c r="J1054" s="5"/>
    </row>
    <row r="1055" spans="3:13" x14ac:dyDescent="0.25">
      <c r="C1055" s="5"/>
      <c r="D1055" s="15"/>
      <c r="E1055" s="5"/>
      <c r="F1055" s="5"/>
      <c r="G1055" s="4"/>
      <c r="H1055" s="5"/>
      <c r="I1055" s="5"/>
      <c r="J1055" s="5"/>
    </row>
    <row r="1056" spans="3:13" x14ac:dyDescent="0.25">
      <c r="C1056" s="5"/>
      <c r="D1056" s="15"/>
      <c r="E1056" s="5"/>
      <c r="F1056" s="5"/>
      <c r="G1056" s="4"/>
      <c r="H1056" s="5"/>
      <c r="I1056" s="5"/>
      <c r="J1056" s="5"/>
    </row>
    <row r="1057" spans="3:10" x14ac:dyDescent="0.25">
      <c r="C1057" s="5"/>
      <c r="D1057" s="15"/>
      <c r="E1057" s="5"/>
      <c r="F1057" s="5"/>
      <c r="G1057" s="4"/>
      <c r="H1057" s="5"/>
      <c r="I1057" s="5"/>
      <c r="J1057" s="5"/>
    </row>
    <row r="1058" spans="3:10" x14ac:dyDescent="0.25">
      <c r="C1058" s="5"/>
      <c r="D1058" s="15"/>
      <c r="E1058" s="5"/>
      <c r="F1058" s="5"/>
      <c r="G1058" s="4"/>
      <c r="H1058" s="5"/>
      <c r="I1058" s="5"/>
      <c r="J1058" s="5"/>
    </row>
    <row r="1059" spans="3:10" x14ac:dyDescent="0.25">
      <c r="C1059" s="5"/>
      <c r="D1059" s="15"/>
      <c r="E1059" s="5"/>
      <c r="F1059" s="5"/>
      <c r="G1059" s="4"/>
      <c r="H1059" s="5"/>
      <c r="I1059" s="5"/>
      <c r="J1059" s="5"/>
    </row>
    <row r="1060" spans="3:10" x14ac:dyDescent="0.25">
      <c r="C1060" s="5"/>
      <c r="D1060" s="15"/>
      <c r="E1060" s="5"/>
      <c r="F1060" s="5"/>
      <c r="G1060" s="4"/>
      <c r="H1060" s="5"/>
      <c r="I1060" s="5"/>
      <c r="J1060" s="5"/>
    </row>
    <row r="1061" spans="3:10" x14ac:dyDescent="0.25">
      <c r="C1061" s="5"/>
      <c r="D1061" s="15"/>
      <c r="E1061" s="5"/>
      <c r="F1061" s="5"/>
      <c r="G1061" s="4"/>
      <c r="H1061" s="5"/>
      <c r="I1061" s="5"/>
      <c r="J1061" s="5"/>
    </row>
    <row r="1062" spans="3:10" x14ac:dyDescent="0.25">
      <c r="C1062" s="5"/>
      <c r="D1062" s="15"/>
      <c r="E1062" s="5"/>
      <c r="F1062" s="5"/>
      <c r="G1062" s="4"/>
      <c r="H1062" s="5"/>
      <c r="I1062" s="5"/>
      <c r="J1062" s="5"/>
    </row>
    <row r="1063" spans="3:10" x14ac:dyDescent="0.25">
      <c r="C1063" s="5"/>
      <c r="D1063" s="15"/>
      <c r="E1063" s="5"/>
      <c r="F1063" s="5"/>
      <c r="G1063" s="4"/>
      <c r="H1063" s="5"/>
      <c r="I1063" s="5"/>
      <c r="J1063" s="5"/>
    </row>
    <row r="1064" spans="3:10" x14ac:dyDescent="0.25">
      <c r="C1064" s="5"/>
      <c r="D1064" s="15"/>
      <c r="E1064" s="5"/>
      <c r="F1064" s="5"/>
      <c r="G1064" s="4"/>
      <c r="H1064" s="5"/>
      <c r="I1064" s="5"/>
      <c r="J1064" s="5"/>
    </row>
    <row r="1065" spans="3:10" x14ac:dyDescent="0.25">
      <c r="C1065" s="5"/>
      <c r="D1065" s="15"/>
      <c r="E1065" s="5"/>
      <c r="F1065" s="5"/>
      <c r="G1065" s="4"/>
      <c r="H1065" s="5"/>
      <c r="I1065" s="5"/>
      <c r="J1065" s="5"/>
    </row>
    <row r="1066" spans="3:10" x14ac:dyDescent="0.25">
      <c r="C1066" s="5"/>
      <c r="D1066" s="15"/>
      <c r="E1066" s="5"/>
      <c r="F1066" s="5"/>
      <c r="G1066" s="4"/>
      <c r="H1066" s="5"/>
      <c r="I1066" s="5"/>
      <c r="J1066" s="5"/>
    </row>
    <row r="1067" spans="3:10" x14ac:dyDescent="0.25">
      <c r="C1067" s="5"/>
      <c r="D1067" s="15"/>
      <c r="E1067" s="5"/>
      <c r="F1067" s="5"/>
      <c r="G1067" s="4"/>
      <c r="H1067" s="5"/>
      <c r="I1067" s="5"/>
      <c r="J1067" s="5"/>
    </row>
    <row r="1068" spans="3:10" x14ac:dyDescent="0.25">
      <c r="C1068" s="5"/>
      <c r="D1068" s="15"/>
      <c r="E1068" s="5"/>
      <c r="F1068" s="5"/>
      <c r="G1068" s="4"/>
      <c r="H1068" s="5"/>
      <c r="I1068" s="5"/>
      <c r="J1068" s="5"/>
    </row>
    <row r="1069" spans="3:10" x14ac:dyDescent="0.25">
      <c r="C1069" s="5"/>
      <c r="D1069" s="15"/>
      <c r="E1069" s="5"/>
      <c r="F1069" s="5"/>
      <c r="G1069" s="4"/>
      <c r="H1069" s="5"/>
      <c r="I1069" s="5"/>
      <c r="J1069" s="5"/>
    </row>
    <row r="1070" spans="3:10" x14ac:dyDescent="0.25">
      <c r="C1070" s="5"/>
      <c r="D1070" s="15"/>
      <c r="E1070" s="5"/>
      <c r="F1070" s="5"/>
      <c r="G1070" s="4"/>
      <c r="H1070" s="5"/>
      <c r="I1070" s="5"/>
      <c r="J1070" s="5"/>
    </row>
    <row r="1071" spans="3:10" x14ac:dyDescent="0.25">
      <c r="C1071" s="5"/>
      <c r="D1071" s="15"/>
      <c r="E1071" s="5"/>
      <c r="F1071" s="5"/>
      <c r="G1071" s="4"/>
      <c r="H1071" s="5"/>
      <c r="I1071" s="5"/>
      <c r="J1071" s="5"/>
    </row>
    <row r="1072" spans="3:10" x14ac:dyDescent="0.25">
      <c r="C1072" s="5"/>
      <c r="D1072" s="15"/>
      <c r="E1072" s="5"/>
      <c r="F1072" s="5"/>
      <c r="G1072" s="4"/>
      <c r="H1072" s="5"/>
      <c r="I1072" s="5"/>
      <c r="J1072" s="5"/>
    </row>
    <row r="1073" spans="3:10" x14ac:dyDescent="0.25">
      <c r="C1073" s="5"/>
      <c r="D1073" s="15"/>
      <c r="E1073" s="5"/>
      <c r="F1073" s="5"/>
      <c r="G1073" s="4"/>
      <c r="H1073" s="5"/>
      <c r="I1073" s="5"/>
      <c r="J1073" s="5"/>
    </row>
    <row r="1074" spans="3:10" x14ac:dyDescent="0.25">
      <c r="C1074" s="5"/>
      <c r="D1074" s="15"/>
      <c r="E1074" s="5"/>
      <c r="F1074" s="5"/>
      <c r="G1074" s="4"/>
      <c r="H1074" s="5"/>
      <c r="I1074" s="5"/>
      <c r="J1074" s="5"/>
    </row>
    <row r="1075" spans="3:10" x14ac:dyDescent="0.25">
      <c r="C1075" s="5"/>
      <c r="D1075" s="15"/>
      <c r="E1075" s="5"/>
      <c r="F1075" s="5"/>
      <c r="G1075" s="4"/>
      <c r="H1075" s="5"/>
      <c r="I1075" s="5"/>
      <c r="J1075" s="5"/>
    </row>
    <row r="1076" spans="3:10" x14ac:dyDescent="0.25">
      <c r="C1076" s="5"/>
      <c r="D1076" s="15"/>
      <c r="E1076" s="5"/>
      <c r="F1076" s="5"/>
      <c r="G1076" s="4"/>
      <c r="H1076" s="5"/>
      <c r="I1076" s="5"/>
      <c r="J1076" s="5"/>
    </row>
    <row r="1077" spans="3:10" x14ac:dyDescent="0.25">
      <c r="C1077" s="5"/>
      <c r="D1077" s="15"/>
      <c r="E1077" s="5"/>
      <c r="F1077" s="5"/>
      <c r="G1077" s="4"/>
      <c r="H1077" s="5"/>
      <c r="I1077" s="5"/>
      <c r="J1077" s="5"/>
    </row>
    <row r="1078" spans="3:10" x14ac:dyDescent="0.25">
      <c r="C1078" s="5"/>
      <c r="D1078" s="15"/>
      <c r="E1078" s="5"/>
      <c r="F1078" s="5"/>
      <c r="G1078" s="4"/>
      <c r="H1078" s="5"/>
      <c r="I1078" s="5"/>
      <c r="J1078" s="5"/>
    </row>
    <row r="1079" spans="3:10" x14ac:dyDescent="0.25">
      <c r="C1079" s="5"/>
      <c r="D1079" s="15"/>
      <c r="E1079" s="5"/>
      <c r="F1079" s="5"/>
      <c r="G1079" s="4"/>
      <c r="H1079" s="5"/>
      <c r="I1079" s="5"/>
      <c r="J1079" s="5"/>
    </row>
    <row r="1080" spans="3:10" x14ac:dyDescent="0.25">
      <c r="C1080" s="5"/>
      <c r="D1080" s="15"/>
      <c r="E1080" s="5"/>
      <c r="F1080" s="5"/>
      <c r="G1080" s="4"/>
      <c r="H1080" s="5"/>
      <c r="I1080" s="5"/>
      <c r="J1080" s="5"/>
    </row>
    <row r="1081" spans="3:10" x14ac:dyDescent="0.25">
      <c r="C1081" s="5"/>
      <c r="D1081" s="15"/>
      <c r="E1081" s="5"/>
      <c r="F1081" s="5"/>
      <c r="G1081" s="4"/>
      <c r="H1081" s="5"/>
      <c r="I1081" s="5"/>
      <c r="J1081" s="5"/>
    </row>
    <row r="1082" spans="3:10" x14ac:dyDescent="0.25">
      <c r="C1082" s="5"/>
      <c r="D1082" s="15"/>
      <c r="E1082" s="5"/>
      <c r="F1082" s="5"/>
      <c r="G1082" s="4"/>
      <c r="H1082" s="5"/>
      <c r="I1082" s="5"/>
      <c r="J1082" s="5"/>
    </row>
    <row r="1083" spans="3:10" x14ac:dyDescent="0.25">
      <c r="C1083" s="5"/>
      <c r="D1083" s="15"/>
      <c r="E1083" s="5"/>
      <c r="F1083" s="5"/>
      <c r="G1083" s="4"/>
      <c r="H1083" s="5"/>
      <c r="I1083" s="5"/>
      <c r="J1083" s="5"/>
    </row>
    <row r="1084" spans="3:10" x14ac:dyDescent="0.25">
      <c r="C1084" s="5"/>
      <c r="D1084" s="15"/>
      <c r="E1084" s="5"/>
      <c r="F1084" s="5"/>
      <c r="G1084" s="4"/>
      <c r="H1084" s="5"/>
      <c r="I1084" s="5"/>
      <c r="J1084" s="5"/>
    </row>
    <row r="1085" spans="3:10" x14ac:dyDescent="0.25">
      <c r="C1085" s="5"/>
      <c r="D1085" s="15"/>
      <c r="E1085" s="5"/>
      <c r="F1085" s="5"/>
      <c r="G1085" s="4"/>
      <c r="H1085" s="5"/>
      <c r="I1085" s="5"/>
      <c r="J1085" s="5"/>
    </row>
    <row r="1086" spans="3:10" x14ac:dyDescent="0.25">
      <c r="C1086" s="5"/>
      <c r="D1086" s="15"/>
      <c r="E1086" s="5"/>
      <c r="F1086" s="5"/>
      <c r="G1086" s="4"/>
      <c r="H1086" s="5"/>
      <c r="I1086" s="5"/>
      <c r="J1086" s="5"/>
    </row>
    <row r="1087" spans="3:10" x14ac:dyDescent="0.25">
      <c r="C1087" s="5"/>
      <c r="D1087" s="15"/>
      <c r="E1087" s="5"/>
      <c r="F1087" s="5"/>
      <c r="G1087" s="4"/>
      <c r="H1087" s="5"/>
      <c r="I1087" s="5"/>
      <c r="J1087" s="5"/>
    </row>
    <row r="1088" spans="3:10" x14ac:dyDescent="0.25">
      <c r="C1088" s="5"/>
      <c r="D1088" s="15"/>
      <c r="E1088" s="5"/>
      <c r="F1088" s="5"/>
      <c r="G1088" s="4"/>
      <c r="H1088" s="5"/>
      <c r="I1088" s="5"/>
      <c r="J1088" s="5"/>
    </row>
    <row r="1089" spans="3:10" x14ac:dyDescent="0.25">
      <c r="C1089" s="5"/>
      <c r="D1089" s="15"/>
      <c r="E1089" s="5"/>
      <c r="F1089" s="5"/>
      <c r="G1089" s="4"/>
      <c r="H1089" s="5"/>
      <c r="I1089" s="5"/>
      <c r="J1089" s="5"/>
    </row>
    <row r="1090" spans="3:10" x14ac:dyDescent="0.25">
      <c r="C1090" s="5"/>
      <c r="D1090" s="15"/>
      <c r="E1090" s="5"/>
      <c r="F1090" s="5"/>
      <c r="G1090" s="4"/>
      <c r="H1090" s="5"/>
      <c r="I1090" s="5"/>
      <c r="J1090" s="5"/>
    </row>
    <row r="1091" spans="3:10" x14ac:dyDescent="0.25">
      <c r="C1091" s="5"/>
      <c r="D1091" s="15"/>
      <c r="E1091" s="5"/>
      <c r="F1091" s="5"/>
      <c r="G1091" s="4"/>
      <c r="H1091" s="5"/>
      <c r="I1091" s="5"/>
      <c r="J1091" s="5"/>
    </row>
    <row r="1092" spans="3:10" x14ac:dyDescent="0.25">
      <c r="C1092" s="5"/>
      <c r="D1092" s="15"/>
      <c r="E1092" s="5"/>
      <c r="F1092" s="5"/>
      <c r="G1092" s="4"/>
      <c r="H1092" s="5"/>
      <c r="I1092" s="5"/>
      <c r="J1092" s="5"/>
    </row>
    <row r="1093" spans="3:10" x14ac:dyDescent="0.25">
      <c r="C1093" s="5"/>
      <c r="D1093" s="15"/>
      <c r="E1093" s="5"/>
      <c r="F1093" s="5"/>
      <c r="G1093" s="4"/>
      <c r="H1093" s="5"/>
      <c r="I1093" s="5"/>
      <c r="J1093" s="5"/>
    </row>
    <row r="1094" spans="3:10" x14ac:dyDescent="0.25">
      <c r="C1094" s="5"/>
      <c r="D1094" s="15"/>
      <c r="E1094" s="5"/>
      <c r="F1094" s="5"/>
      <c r="G1094" s="4"/>
      <c r="H1094" s="5"/>
      <c r="I1094" s="5"/>
      <c r="J1094" s="5"/>
    </row>
    <row r="1095" spans="3:10" x14ac:dyDescent="0.25">
      <c r="C1095" s="5"/>
      <c r="D1095" s="15"/>
      <c r="E1095" s="5"/>
      <c r="F1095" s="5"/>
      <c r="G1095" s="4"/>
      <c r="H1095" s="5"/>
      <c r="I1095" s="5"/>
      <c r="J1095" s="5"/>
    </row>
    <row r="1096" spans="3:10" x14ac:dyDescent="0.25">
      <c r="C1096" s="5"/>
      <c r="D1096" s="15"/>
      <c r="E1096" s="5"/>
      <c r="F1096" s="5"/>
      <c r="G1096" s="4"/>
      <c r="H1096" s="5"/>
      <c r="I1096" s="5"/>
      <c r="J1096" s="5"/>
    </row>
    <row r="1097" spans="3:10" x14ac:dyDescent="0.25">
      <c r="C1097" s="5"/>
      <c r="D1097" s="15"/>
      <c r="E1097" s="5"/>
      <c r="F1097" s="5"/>
      <c r="G1097" s="4"/>
      <c r="H1097" s="5"/>
      <c r="I1097" s="5"/>
      <c r="J1097" s="5"/>
    </row>
    <row r="1098" spans="3:10" x14ac:dyDescent="0.25">
      <c r="C1098" s="5"/>
      <c r="D1098" s="15"/>
      <c r="E1098" s="5"/>
      <c r="F1098" s="5"/>
      <c r="G1098" s="4"/>
      <c r="H1098" s="5"/>
      <c r="I1098" s="5"/>
      <c r="J1098" s="5"/>
    </row>
    <row r="1099" spans="3:10" x14ac:dyDescent="0.25">
      <c r="C1099" s="5"/>
      <c r="D1099" s="15"/>
      <c r="E1099" s="5"/>
      <c r="F1099" s="5"/>
      <c r="G1099" s="4"/>
      <c r="H1099" s="5"/>
      <c r="I1099" s="5"/>
      <c r="J1099" s="5"/>
    </row>
    <row r="1100" spans="3:10" x14ac:dyDescent="0.25">
      <c r="C1100" s="5"/>
      <c r="D1100" s="15"/>
      <c r="E1100" s="5"/>
      <c r="F1100" s="5"/>
      <c r="G1100" s="4"/>
      <c r="H1100" s="5"/>
      <c r="I1100" s="5"/>
      <c r="J1100" s="5"/>
    </row>
    <row r="1101" spans="3:10" x14ac:dyDescent="0.25">
      <c r="C1101" s="5"/>
      <c r="D1101" s="15"/>
      <c r="E1101" s="5"/>
      <c r="F1101" s="5"/>
      <c r="G1101" s="4"/>
      <c r="H1101" s="5"/>
      <c r="I1101" s="5"/>
      <c r="J1101" s="5"/>
    </row>
    <row r="1102" spans="3:10" x14ac:dyDescent="0.25">
      <c r="C1102" s="5"/>
      <c r="D1102" s="15"/>
      <c r="E1102" s="5"/>
      <c r="F1102" s="5"/>
      <c r="G1102" s="4"/>
      <c r="H1102" s="5"/>
      <c r="I1102" s="5"/>
      <c r="J1102" s="5"/>
    </row>
    <row r="1103" spans="3:10" x14ac:dyDescent="0.25">
      <c r="C1103" s="5"/>
      <c r="D1103" s="15"/>
      <c r="E1103" s="5"/>
      <c r="F1103" s="5"/>
      <c r="G1103" s="4"/>
      <c r="H1103" s="5"/>
      <c r="I1103" s="5"/>
      <c r="J1103" s="5"/>
    </row>
    <row r="1104" spans="3:10" x14ac:dyDescent="0.25">
      <c r="C1104" s="5"/>
      <c r="D1104" s="15"/>
      <c r="E1104" s="5"/>
      <c r="F1104" s="5"/>
      <c r="G1104" s="4"/>
      <c r="H1104" s="5"/>
      <c r="I1104" s="5"/>
      <c r="J1104" s="5"/>
    </row>
    <row r="1105" spans="3:16" x14ac:dyDescent="0.25">
      <c r="C1105" s="5"/>
      <c r="D1105" s="15"/>
      <c r="E1105" s="5"/>
      <c r="F1105" s="5"/>
      <c r="G1105" s="4"/>
      <c r="H1105" s="5"/>
      <c r="I1105" s="5"/>
      <c r="J1105" s="5"/>
    </row>
    <row r="1106" spans="3:16" x14ac:dyDescent="0.25">
      <c r="C1106" s="5"/>
      <c r="D1106" s="15"/>
      <c r="E1106" s="5"/>
      <c r="F1106" s="5"/>
      <c r="G1106" s="4"/>
      <c r="H1106" s="5"/>
      <c r="I1106" s="5"/>
      <c r="J1106" s="5"/>
      <c r="L1106" s="5"/>
      <c r="P1106" s="5"/>
    </row>
    <row r="1107" spans="3:16" x14ac:dyDescent="0.25">
      <c r="C1107" s="5"/>
      <c r="D1107" s="15"/>
      <c r="E1107" s="5"/>
      <c r="F1107" s="5"/>
      <c r="G1107" s="4"/>
      <c r="H1107" s="5"/>
      <c r="I1107" s="5"/>
      <c r="J1107" s="5"/>
    </row>
    <row r="1108" spans="3:16" x14ac:dyDescent="0.25">
      <c r="C1108" s="5"/>
      <c r="D1108" s="15"/>
      <c r="E1108" s="5"/>
      <c r="F1108" s="5"/>
      <c r="G1108" s="4"/>
      <c r="H1108" s="5"/>
      <c r="I1108" s="5"/>
      <c r="J1108" s="5"/>
    </row>
    <row r="1109" spans="3:16" x14ac:dyDescent="0.25">
      <c r="C1109" s="5"/>
      <c r="D1109" s="15"/>
      <c r="E1109" s="5"/>
      <c r="F1109" s="5"/>
      <c r="G1109" s="4"/>
      <c r="H1109" s="5"/>
      <c r="I1109" s="5"/>
      <c r="J1109" s="5"/>
    </row>
    <row r="1110" spans="3:16" x14ac:dyDescent="0.25">
      <c r="C1110" s="5"/>
      <c r="D1110" s="15"/>
      <c r="E1110" s="5"/>
      <c r="F1110" s="5"/>
      <c r="G1110" s="4"/>
      <c r="H1110" s="5"/>
      <c r="I1110" s="5"/>
      <c r="J1110" s="5"/>
    </row>
    <row r="1111" spans="3:16" x14ac:dyDescent="0.25">
      <c r="C1111" s="5"/>
      <c r="D1111" s="15"/>
      <c r="E1111" s="5"/>
      <c r="F1111" s="5"/>
      <c r="G1111" s="4"/>
      <c r="H1111" s="5"/>
      <c r="I1111" s="5"/>
      <c r="J1111" s="5"/>
    </row>
    <row r="1112" spans="3:16" x14ac:dyDescent="0.25">
      <c r="C1112" s="5"/>
      <c r="D1112" s="15"/>
      <c r="E1112" s="5"/>
      <c r="F1112" s="5"/>
      <c r="G1112" s="4"/>
      <c r="H1112" s="5"/>
      <c r="I1112" s="5"/>
      <c r="J1112" s="5"/>
    </row>
    <row r="1113" spans="3:16" x14ac:dyDescent="0.25">
      <c r="C1113" s="5"/>
      <c r="D1113" s="15"/>
      <c r="E1113" s="5"/>
      <c r="F1113" s="5"/>
      <c r="G1113" s="4"/>
      <c r="H1113" s="5"/>
      <c r="I1113" s="5"/>
      <c r="J1113" s="5"/>
    </row>
    <row r="1114" spans="3:16" x14ac:dyDescent="0.25">
      <c r="C1114" s="5"/>
      <c r="D1114" s="15"/>
      <c r="E1114" s="5"/>
      <c r="F1114" s="5"/>
      <c r="G1114" s="4"/>
      <c r="H1114" s="5"/>
      <c r="I1114" s="5"/>
      <c r="J1114" s="5"/>
    </row>
    <row r="1115" spans="3:16" x14ac:dyDescent="0.25">
      <c r="C1115" s="5"/>
      <c r="D1115" s="15"/>
      <c r="E1115" s="5"/>
      <c r="F1115" s="5"/>
      <c r="G1115" s="4"/>
      <c r="H1115" s="5"/>
      <c r="I1115" s="5"/>
      <c r="J1115" s="5"/>
    </row>
    <row r="1116" spans="3:16" x14ac:dyDescent="0.25">
      <c r="C1116" s="5"/>
      <c r="D1116" s="15"/>
      <c r="E1116" s="5"/>
      <c r="F1116" s="5"/>
      <c r="G1116" s="4"/>
      <c r="H1116" s="5"/>
      <c r="I1116" s="5"/>
      <c r="J1116" s="5"/>
    </row>
    <row r="1117" spans="3:16" x14ac:dyDescent="0.25">
      <c r="C1117" s="5"/>
      <c r="D1117" s="15"/>
      <c r="E1117" s="5"/>
      <c r="F1117" s="5"/>
      <c r="G1117" s="4"/>
      <c r="H1117" s="5"/>
      <c r="I1117" s="5"/>
      <c r="J1117" s="5"/>
    </row>
    <row r="1118" spans="3:16" x14ac:dyDescent="0.25">
      <c r="C1118" s="5"/>
      <c r="D1118" s="15"/>
      <c r="E1118" s="5"/>
      <c r="F1118" s="5"/>
      <c r="G1118" s="4"/>
      <c r="H1118" s="5"/>
      <c r="I1118" s="5"/>
      <c r="J1118" s="5"/>
    </row>
    <row r="1119" spans="3:16" x14ac:dyDescent="0.25">
      <c r="C1119" s="5"/>
      <c r="D1119" s="15"/>
      <c r="E1119" s="5"/>
      <c r="F1119" s="5"/>
      <c r="G1119" s="4"/>
      <c r="H1119" s="5"/>
      <c r="I1119" s="5"/>
      <c r="J1119" s="5"/>
    </row>
    <row r="1120" spans="3:16" x14ac:dyDescent="0.25">
      <c r="C1120" s="5"/>
      <c r="D1120" s="15"/>
      <c r="E1120" s="5"/>
      <c r="F1120" s="5"/>
      <c r="G1120" s="4"/>
      <c r="H1120" s="5"/>
      <c r="I1120" s="5"/>
      <c r="J1120" s="5"/>
    </row>
    <row r="1121" spans="3:16" x14ac:dyDescent="0.25">
      <c r="C1121" s="5"/>
      <c r="D1121" s="15"/>
      <c r="E1121" s="5"/>
      <c r="F1121" s="5"/>
      <c r="G1121" s="4"/>
      <c r="H1121" s="5"/>
      <c r="I1121" s="5"/>
      <c r="J1121" s="5"/>
    </row>
    <row r="1122" spans="3:16" x14ac:dyDescent="0.25">
      <c r="C1122" s="5"/>
      <c r="D1122" s="15"/>
      <c r="E1122" s="5"/>
      <c r="F1122" s="5"/>
      <c r="G1122" s="4"/>
      <c r="H1122" s="5"/>
      <c r="I1122" s="5"/>
      <c r="J1122" s="5"/>
    </row>
    <row r="1123" spans="3:16" x14ac:dyDescent="0.25">
      <c r="C1123" s="5"/>
      <c r="D1123" s="15"/>
      <c r="E1123" s="5"/>
      <c r="F1123" s="5"/>
      <c r="G1123" s="4"/>
      <c r="H1123" s="5"/>
      <c r="I1123" s="5"/>
      <c r="J1123" s="5"/>
    </row>
    <row r="1124" spans="3:16" x14ac:dyDescent="0.25">
      <c r="C1124" s="5"/>
      <c r="D1124" s="15"/>
      <c r="E1124" s="5"/>
      <c r="F1124" s="5"/>
      <c r="G1124" s="4"/>
      <c r="H1124" s="5"/>
      <c r="I1124" s="5"/>
      <c r="J1124" s="5"/>
      <c r="P1124" s="5"/>
    </row>
    <row r="1125" spans="3:16" x14ac:dyDescent="0.25">
      <c r="C1125" s="5"/>
      <c r="D1125" s="15"/>
      <c r="E1125" s="5"/>
      <c r="F1125" s="5"/>
      <c r="G1125" s="4"/>
      <c r="H1125" s="5"/>
      <c r="I1125" s="5"/>
      <c r="J1125" s="5"/>
      <c r="L1125" s="5"/>
      <c r="P1125" s="5"/>
    </row>
    <row r="1126" spans="3:16" x14ac:dyDescent="0.25">
      <c r="C1126" s="5"/>
      <c r="D1126" s="15"/>
      <c r="E1126" s="5"/>
      <c r="F1126" s="5"/>
      <c r="G1126" s="4"/>
      <c r="H1126" s="5"/>
      <c r="I1126" s="5"/>
      <c r="J1126" s="5"/>
    </row>
    <row r="1127" spans="3:16" x14ac:dyDescent="0.25">
      <c r="C1127" s="5"/>
      <c r="D1127" s="15"/>
      <c r="E1127" s="5"/>
      <c r="F1127" s="5"/>
      <c r="G1127" s="4"/>
      <c r="H1127" s="5"/>
      <c r="I1127" s="5"/>
      <c r="J1127" s="5"/>
    </row>
    <row r="1128" spans="3:16" x14ac:dyDescent="0.25">
      <c r="C1128" s="5"/>
      <c r="D1128" s="15"/>
      <c r="E1128" s="5"/>
      <c r="F1128" s="5"/>
      <c r="G1128" s="4"/>
      <c r="H1128" s="5"/>
      <c r="I1128" s="5"/>
      <c r="J1128" s="5"/>
    </row>
    <row r="1129" spans="3:16" x14ac:dyDescent="0.25">
      <c r="C1129" s="5"/>
      <c r="D1129" s="15"/>
      <c r="E1129" s="5"/>
      <c r="F1129" s="5"/>
      <c r="G1129" s="4"/>
      <c r="H1129" s="5"/>
      <c r="I1129" s="5"/>
      <c r="J1129" s="5"/>
    </row>
    <row r="1130" spans="3:16" x14ac:dyDescent="0.25">
      <c r="C1130" s="5"/>
      <c r="D1130" s="15"/>
      <c r="E1130" s="5"/>
      <c r="F1130" s="5"/>
      <c r="G1130" s="4"/>
      <c r="H1130" s="5"/>
      <c r="I1130" s="5"/>
      <c r="J1130" s="5"/>
    </row>
    <row r="1131" spans="3:16" x14ac:dyDescent="0.25">
      <c r="C1131" s="5"/>
      <c r="D1131" s="15"/>
      <c r="E1131" s="5"/>
      <c r="F1131" s="5"/>
      <c r="G1131" s="4"/>
      <c r="H1131" s="5"/>
      <c r="I1131" s="5"/>
      <c r="J1131" s="5"/>
    </row>
    <row r="1132" spans="3:16" x14ac:dyDescent="0.25">
      <c r="C1132" s="5"/>
      <c r="D1132" s="15"/>
      <c r="E1132" s="5"/>
      <c r="F1132" s="5"/>
      <c r="G1132" s="4"/>
      <c r="H1132" s="5"/>
      <c r="I1132" s="5"/>
      <c r="J1132" s="5"/>
    </row>
    <row r="1133" spans="3:16" x14ac:dyDescent="0.25">
      <c r="C1133" s="5"/>
      <c r="D1133" s="15"/>
      <c r="E1133" s="5"/>
      <c r="F1133" s="5"/>
      <c r="G1133" s="4"/>
      <c r="H1133" s="5"/>
      <c r="I1133" s="5"/>
      <c r="J1133" s="5"/>
    </row>
    <row r="1134" spans="3:16" x14ac:dyDescent="0.25">
      <c r="C1134" s="5"/>
      <c r="D1134" s="15"/>
      <c r="E1134" s="5"/>
      <c r="F1134" s="5"/>
      <c r="G1134" s="4"/>
      <c r="H1134" s="5"/>
      <c r="I1134" s="5"/>
      <c r="J1134" s="5"/>
    </row>
    <row r="1135" spans="3:16" x14ac:dyDescent="0.25">
      <c r="C1135" s="5"/>
      <c r="D1135" s="15"/>
      <c r="E1135" s="5"/>
      <c r="F1135" s="5"/>
      <c r="G1135" s="4"/>
      <c r="H1135" s="5"/>
      <c r="I1135" s="5"/>
      <c r="J1135" s="5"/>
    </row>
    <row r="1136" spans="3:16" x14ac:dyDescent="0.25">
      <c r="C1136" s="5"/>
      <c r="D1136" s="15"/>
      <c r="E1136" s="5"/>
      <c r="F1136" s="5"/>
      <c r="G1136" s="4"/>
      <c r="H1136" s="5"/>
      <c r="I1136" s="5"/>
      <c r="J1136" s="5"/>
    </row>
    <row r="1137" spans="3:16" x14ac:dyDescent="0.25">
      <c r="C1137" s="5"/>
      <c r="D1137" s="15"/>
      <c r="E1137" s="5"/>
      <c r="F1137" s="5"/>
      <c r="G1137" s="4"/>
      <c r="H1137" s="5"/>
      <c r="I1137" s="5"/>
      <c r="J1137" s="5"/>
    </row>
    <row r="1138" spans="3:16" x14ac:dyDescent="0.25">
      <c r="C1138" s="5"/>
      <c r="D1138" s="15"/>
      <c r="E1138" s="5"/>
      <c r="F1138" s="5"/>
      <c r="G1138" s="4"/>
      <c r="H1138" s="5"/>
      <c r="I1138" s="5"/>
      <c r="J1138" s="5"/>
    </row>
    <row r="1139" spans="3:16" x14ac:dyDescent="0.25">
      <c r="C1139" s="5"/>
      <c r="D1139" s="15"/>
      <c r="E1139" s="5"/>
      <c r="F1139" s="5"/>
      <c r="G1139" s="4"/>
      <c r="H1139" s="5"/>
      <c r="I1139" s="5"/>
      <c r="J1139" s="5"/>
    </row>
    <row r="1140" spans="3:16" x14ac:dyDescent="0.25">
      <c r="C1140" s="5"/>
      <c r="D1140" s="15"/>
      <c r="E1140" s="5"/>
      <c r="F1140" s="5"/>
      <c r="G1140" s="4"/>
      <c r="H1140" s="5"/>
      <c r="I1140" s="5"/>
      <c r="J1140" s="5"/>
    </row>
    <row r="1141" spans="3:16" x14ac:dyDescent="0.25">
      <c r="C1141" s="5"/>
      <c r="D1141" s="15"/>
      <c r="E1141" s="5"/>
      <c r="F1141" s="5"/>
      <c r="G1141" s="4"/>
      <c r="H1141" s="5"/>
      <c r="I1141" s="5"/>
      <c r="J1141" s="5"/>
    </row>
    <row r="1142" spans="3:16" x14ac:dyDescent="0.25">
      <c r="C1142" s="5"/>
      <c r="D1142" s="15"/>
      <c r="E1142" s="5"/>
      <c r="F1142" s="5"/>
      <c r="G1142" s="4"/>
      <c r="H1142" s="5"/>
      <c r="I1142" s="5"/>
      <c r="J1142" s="5"/>
    </row>
    <row r="1143" spans="3:16" x14ac:dyDescent="0.25">
      <c r="C1143" s="5"/>
      <c r="D1143" s="15"/>
      <c r="E1143" s="5"/>
      <c r="F1143" s="5"/>
      <c r="G1143" s="4"/>
      <c r="H1143" s="5"/>
      <c r="I1143" s="5"/>
      <c r="J1143" s="5"/>
    </row>
    <row r="1144" spans="3:16" x14ac:dyDescent="0.25">
      <c r="C1144" s="5"/>
      <c r="D1144" s="15"/>
      <c r="E1144" s="5"/>
      <c r="F1144" s="5"/>
      <c r="G1144" s="4"/>
      <c r="H1144" s="5"/>
      <c r="I1144" s="5"/>
      <c r="J1144" s="5"/>
    </row>
    <row r="1145" spans="3:16" x14ac:dyDescent="0.25">
      <c r="C1145" s="5"/>
      <c r="D1145" s="15"/>
      <c r="E1145" s="5"/>
      <c r="F1145" s="5"/>
      <c r="G1145" s="4"/>
      <c r="H1145" s="5"/>
      <c r="I1145" s="5"/>
      <c r="J1145" s="5"/>
    </row>
    <row r="1146" spans="3:16" x14ac:dyDescent="0.25">
      <c r="C1146" s="5"/>
      <c r="D1146" s="15"/>
      <c r="E1146" s="5"/>
      <c r="F1146" s="5"/>
      <c r="G1146" s="4"/>
      <c r="H1146" s="5"/>
      <c r="I1146" s="5"/>
      <c r="J1146" s="5"/>
      <c r="L1146" s="5"/>
      <c r="P1146" s="5"/>
    </row>
    <row r="1147" spans="3:16" x14ac:dyDescent="0.25">
      <c r="C1147" s="5"/>
      <c r="D1147" s="15"/>
      <c r="E1147" s="5"/>
      <c r="F1147" s="5"/>
      <c r="G1147" s="4"/>
      <c r="H1147" s="5"/>
      <c r="I1147" s="5"/>
      <c r="J1147" s="5"/>
    </row>
    <row r="1148" spans="3:16" x14ac:dyDescent="0.25">
      <c r="C1148" s="5"/>
      <c r="D1148" s="15"/>
      <c r="E1148" s="5"/>
      <c r="F1148" s="5"/>
      <c r="G1148" s="4"/>
      <c r="H1148" s="5"/>
      <c r="I1148" s="5"/>
      <c r="J1148" s="5"/>
      <c r="L1148" s="5"/>
      <c r="M1148" s="5"/>
    </row>
    <row r="1149" spans="3:16" x14ac:dyDescent="0.25">
      <c r="C1149" s="5"/>
      <c r="D1149" s="15"/>
      <c r="E1149" s="5"/>
      <c r="F1149" s="5"/>
      <c r="G1149" s="4"/>
      <c r="H1149" s="5"/>
      <c r="I1149" s="5"/>
      <c r="J1149" s="5"/>
    </row>
    <row r="1150" spans="3:16" x14ac:dyDescent="0.25">
      <c r="C1150" s="5"/>
      <c r="D1150" s="15"/>
      <c r="E1150" s="5"/>
      <c r="F1150" s="5"/>
      <c r="G1150" s="4"/>
      <c r="H1150" s="5"/>
      <c r="I1150" s="5"/>
      <c r="J1150" s="5"/>
      <c r="L1150" s="5"/>
      <c r="M1150" s="5"/>
    </row>
    <row r="1151" spans="3:16" x14ac:dyDescent="0.25">
      <c r="C1151" s="5"/>
      <c r="D1151" s="15"/>
      <c r="E1151" s="5"/>
      <c r="F1151" s="5"/>
      <c r="G1151" s="4"/>
      <c r="H1151" s="5"/>
      <c r="I1151" s="5"/>
      <c r="J1151" s="5"/>
      <c r="L1151" s="5"/>
      <c r="M1151" s="5"/>
    </row>
    <row r="1152" spans="3:16" x14ac:dyDescent="0.25">
      <c r="C1152" s="5"/>
      <c r="D1152" s="15"/>
      <c r="E1152" s="5"/>
      <c r="F1152" s="5"/>
      <c r="G1152" s="4"/>
      <c r="H1152" s="5"/>
      <c r="I1152" s="5"/>
      <c r="J1152" s="5"/>
      <c r="L1152" s="5"/>
      <c r="M1152" s="5"/>
    </row>
    <row r="1153" spans="3:36" x14ac:dyDescent="0.25">
      <c r="C1153" s="5"/>
      <c r="D1153" s="15"/>
      <c r="E1153" s="5"/>
      <c r="F1153" s="5"/>
      <c r="G1153" s="4"/>
      <c r="H1153" s="5"/>
      <c r="I1153" s="5"/>
      <c r="J1153" s="5"/>
      <c r="L1153" s="5"/>
      <c r="M1153" s="5"/>
      <c r="P1153" s="5"/>
    </row>
    <row r="1154" spans="3:36" x14ac:dyDescent="0.25">
      <c r="C1154" s="5"/>
      <c r="D1154" s="15"/>
      <c r="E1154" s="5"/>
      <c r="F1154" s="5"/>
      <c r="G1154" s="4"/>
      <c r="H1154" s="5"/>
      <c r="I1154" s="5"/>
      <c r="J1154" s="5"/>
      <c r="L1154" s="5"/>
      <c r="M1154" s="5"/>
    </row>
    <row r="1155" spans="3:36" x14ac:dyDescent="0.25">
      <c r="C1155" s="5"/>
      <c r="D1155" s="15"/>
      <c r="E1155" s="5"/>
      <c r="F1155" s="5"/>
      <c r="G1155" s="4"/>
      <c r="H1155" s="5"/>
      <c r="I1155" s="5"/>
      <c r="J1155" s="5"/>
      <c r="L1155" s="5"/>
      <c r="M1155" s="5"/>
    </row>
    <row r="1156" spans="3:36" x14ac:dyDescent="0.25">
      <c r="C1156" s="5"/>
      <c r="D1156" s="15"/>
      <c r="E1156" s="5"/>
      <c r="F1156" s="5"/>
      <c r="G1156" s="4"/>
      <c r="H1156" s="5"/>
      <c r="I1156" s="5"/>
      <c r="J1156" s="5"/>
      <c r="L1156" s="5"/>
      <c r="M1156" s="5"/>
    </row>
    <row r="1157" spans="3:36" x14ac:dyDescent="0.25">
      <c r="C1157" s="5"/>
      <c r="D1157" s="15"/>
      <c r="E1157" s="5"/>
      <c r="F1157" s="5"/>
      <c r="G1157" s="4"/>
      <c r="H1157" s="5"/>
      <c r="I1157" s="5"/>
      <c r="J1157" s="5"/>
      <c r="L1157" s="5"/>
      <c r="M1157" s="5"/>
      <c r="P1157" s="5"/>
    </row>
    <row r="1158" spans="3:36" x14ac:dyDescent="0.25">
      <c r="C1158" s="5"/>
      <c r="D1158" s="15"/>
      <c r="E1158" s="5"/>
      <c r="F1158" s="5"/>
      <c r="G1158" s="4"/>
      <c r="H1158" s="5"/>
      <c r="I1158" s="5"/>
      <c r="J1158" s="5"/>
      <c r="L1158" s="5"/>
      <c r="M1158" s="5"/>
    </row>
    <row r="1159" spans="3:36" x14ac:dyDescent="0.25">
      <c r="C1159" s="5"/>
      <c r="D1159" s="15"/>
      <c r="E1159" s="5"/>
      <c r="F1159" s="5"/>
      <c r="G1159" s="4"/>
      <c r="H1159" s="5"/>
      <c r="I1159" s="5"/>
      <c r="J1159" s="5"/>
      <c r="L1159" s="5"/>
      <c r="M1159" s="5"/>
    </row>
    <row r="1160" spans="3:36" x14ac:dyDescent="0.25">
      <c r="C1160" s="5"/>
      <c r="D1160" s="15"/>
      <c r="E1160" s="5"/>
      <c r="F1160" s="5"/>
      <c r="G1160" s="4"/>
      <c r="H1160" s="5"/>
      <c r="I1160" s="5"/>
      <c r="J1160" s="5"/>
      <c r="L1160" s="5"/>
      <c r="M1160" s="5"/>
    </row>
    <row r="1161" spans="3:36" x14ac:dyDescent="0.25">
      <c r="C1161" s="5"/>
      <c r="D1161" s="15"/>
      <c r="E1161" s="5"/>
      <c r="F1161" s="5"/>
      <c r="G1161" s="4"/>
      <c r="H1161" s="5"/>
      <c r="I1161" s="5"/>
      <c r="J1161" s="5"/>
      <c r="L1161" s="5"/>
      <c r="M1161" s="5"/>
    </row>
    <row r="1162" spans="3:36" x14ac:dyDescent="0.25">
      <c r="C1162" s="5"/>
      <c r="D1162" s="15"/>
      <c r="E1162" s="5"/>
      <c r="F1162" s="5"/>
      <c r="G1162" s="4"/>
      <c r="H1162" s="5"/>
      <c r="I1162" s="5"/>
      <c r="J1162" s="5"/>
      <c r="L1162" s="5"/>
      <c r="M1162" s="5"/>
    </row>
    <row r="1163" spans="3:36" x14ac:dyDescent="0.25">
      <c r="C1163" s="5"/>
      <c r="D1163" s="15"/>
      <c r="E1163" s="5"/>
      <c r="F1163" s="5"/>
      <c r="G1163" s="4"/>
      <c r="H1163" s="5"/>
      <c r="I1163" s="5"/>
      <c r="J1163" s="5"/>
      <c r="L1163" s="5"/>
      <c r="M1163" s="5"/>
    </row>
    <row r="1164" spans="3:36" x14ac:dyDescent="0.25">
      <c r="C1164" s="5"/>
      <c r="D1164" s="15"/>
      <c r="E1164" s="5"/>
      <c r="F1164" s="5"/>
      <c r="G1164" s="4"/>
      <c r="H1164" s="5"/>
      <c r="I1164" s="5"/>
      <c r="J1164" s="5"/>
      <c r="L1164" s="5"/>
      <c r="M1164" s="5"/>
    </row>
    <row r="1165" spans="3:36" x14ac:dyDescent="0.25">
      <c r="C1165" s="5"/>
      <c r="D1165" s="15"/>
      <c r="E1165" s="5"/>
      <c r="F1165" s="5"/>
      <c r="G1165" s="4"/>
      <c r="H1165" s="5"/>
      <c r="I1165" s="5"/>
      <c r="J1165" s="5"/>
      <c r="L1165" s="5"/>
      <c r="M1165" s="5"/>
    </row>
    <row r="1166" spans="3:36" x14ac:dyDescent="0.25">
      <c r="C1166" s="5"/>
      <c r="D1166" s="15"/>
      <c r="E1166" s="5"/>
      <c r="F1166" s="5"/>
      <c r="G1166" s="4"/>
      <c r="H1166" s="5"/>
      <c r="I1166" s="5"/>
      <c r="J1166" s="5"/>
      <c r="M1166" s="5"/>
    </row>
    <row r="1167" spans="3:36" x14ac:dyDescent="0.25">
      <c r="C1167" s="5"/>
      <c r="D1167" s="15"/>
      <c r="E1167" s="5"/>
      <c r="F1167" s="5"/>
      <c r="G1167" s="4"/>
      <c r="H1167" s="5"/>
      <c r="I1167" s="5"/>
      <c r="J1167" s="5"/>
      <c r="L1167" s="5"/>
      <c r="M1167" s="5"/>
      <c r="N1167" s="5"/>
      <c r="AJ1167" s="5"/>
    </row>
    <row r="1168" spans="3:36" x14ac:dyDescent="0.25">
      <c r="C1168" s="5"/>
      <c r="D1168" s="15"/>
      <c r="E1168" s="5"/>
      <c r="F1168" s="5"/>
      <c r="G1168" s="4"/>
      <c r="H1168" s="5"/>
      <c r="I1168" s="5"/>
      <c r="J1168" s="5"/>
      <c r="L1168" s="5"/>
      <c r="M1168" s="5"/>
    </row>
    <row r="1169" spans="3:17" x14ac:dyDescent="0.25">
      <c r="C1169" s="5"/>
      <c r="D1169" s="15"/>
      <c r="E1169" s="5"/>
      <c r="F1169" s="5"/>
      <c r="G1169" s="4"/>
      <c r="H1169" s="5"/>
      <c r="I1169" s="5"/>
      <c r="J1169" s="5"/>
      <c r="L1169" s="5"/>
      <c r="M1169" s="5"/>
    </row>
    <row r="1170" spans="3:17" x14ac:dyDescent="0.25">
      <c r="C1170" s="5"/>
      <c r="D1170" s="15"/>
      <c r="E1170" s="5"/>
      <c r="F1170" s="5"/>
      <c r="G1170" s="4"/>
      <c r="H1170" s="5"/>
      <c r="I1170" s="5"/>
      <c r="J1170" s="5"/>
      <c r="L1170" s="5"/>
      <c r="M1170" s="5"/>
      <c r="Q1170" s="5"/>
    </row>
    <row r="1171" spans="3:17" x14ac:dyDescent="0.25">
      <c r="C1171" s="5"/>
      <c r="D1171" s="15"/>
      <c r="E1171" s="5"/>
      <c r="F1171" s="5"/>
      <c r="G1171" s="4"/>
      <c r="H1171" s="5"/>
      <c r="I1171" s="5"/>
      <c r="J1171" s="5"/>
      <c r="L1171" s="5"/>
      <c r="M1171" s="5"/>
    </row>
    <row r="1172" spans="3:17" x14ac:dyDescent="0.25">
      <c r="C1172" s="5"/>
      <c r="D1172" s="15"/>
      <c r="E1172" s="5"/>
      <c r="F1172" s="5"/>
      <c r="G1172" s="4"/>
      <c r="H1172" s="5"/>
      <c r="I1172" s="5"/>
      <c r="J1172" s="5"/>
      <c r="L1172" s="5"/>
      <c r="M1172" s="5"/>
    </row>
    <row r="1173" spans="3:17" x14ac:dyDescent="0.25">
      <c r="C1173" s="5"/>
      <c r="D1173" s="15"/>
      <c r="E1173" s="5"/>
      <c r="F1173" s="5"/>
      <c r="G1173" s="4"/>
      <c r="H1173" s="5"/>
      <c r="I1173" s="5"/>
      <c r="J1173" s="5"/>
      <c r="L1173" s="5"/>
      <c r="M1173" s="5"/>
    </row>
    <row r="1174" spans="3:17" x14ac:dyDescent="0.25">
      <c r="C1174" s="5"/>
      <c r="D1174" s="15"/>
      <c r="E1174" s="5"/>
      <c r="F1174" s="5"/>
      <c r="G1174" s="4"/>
      <c r="H1174" s="5"/>
      <c r="I1174" s="5"/>
      <c r="J1174" s="5"/>
      <c r="L1174" s="5"/>
      <c r="M1174" s="5"/>
    </row>
    <row r="1175" spans="3:17" x14ac:dyDescent="0.25">
      <c r="C1175" s="5"/>
      <c r="D1175" s="15"/>
      <c r="E1175" s="5"/>
      <c r="F1175" s="5"/>
      <c r="G1175" s="4"/>
      <c r="H1175" s="5"/>
      <c r="I1175" s="5"/>
      <c r="J1175" s="5"/>
      <c r="L1175" s="5"/>
      <c r="M1175" s="5"/>
    </row>
    <row r="1176" spans="3:17" x14ac:dyDescent="0.25">
      <c r="C1176" s="5"/>
      <c r="D1176" s="15"/>
      <c r="E1176" s="5"/>
      <c r="F1176" s="5"/>
      <c r="G1176" s="4"/>
      <c r="H1176" s="5"/>
      <c r="I1176" s="5"/>
      <c r="J1176" s="5"/>
      <c r="L1176" s="5"/>
      <c r="M1176" s="5"/>
    </row>
    <row r="1177" spans="3:17" x14ac:dyDescent="0.25">
      <c r="C1177" s="5"/>
      <c r="D1177" s="15"/>
      <c r="E1177" s="5"/>
      <c r="F1177" s="5"/>
      <c r="G1177" s="4"/>
      <c r="H1177" s="5"/>
      <c r="I1177" s="5"/>
      <c r="J1177" s="5"/>
      <c r="L1177" s="5"/>
      <c r="M1177" s="5"/>
    </row>
    <row r="1178" spans="3:17" x14ac:dyDescent="0.25">
      <c r="C1178" s="5"/>
      <c r="D1178" s="15"/>
      <c r="E1178" s="5"/>
      <c r="F1178" s="5"/>
      <c r="G1178" s="4"/>
      <c r="H1178" s="5"/>
      <c r="I1178" s="5"/>
      <c r="J1178" s="5"/>
      <c r="L1178" s="5"/>
      <c r="M1178" s="5"/>
    </row>
    <row r="1179" spans="3:17" x14ac:dyDescent="0.25">
      <c r="C1179" s="5"/>
      <c r="D1179" s="15"/>
      <c r="E1179" s="5"/>
      <c r="F1179" s="5"/>
      <c r="G1179" s="4"/>
      <c r="H1179" s="5"/>
      <c r="I1179" s="5"/>
      <c r="J1179" s="5"/>
      <c r="L1179" s="5"/>
      <c r="M1179" s="5"/>
    </row>
    <row r="1180" spans="3:17" x14ac:dyDescent="0.25">
      <c r="C1180" s="5"/>
      <c r="D1180" s="15"/>
      <c r="E1180" s="5"/>
      <c r="F1180" s="5"/>
      <c r="G1180" s="4"/>
      <c r="H1180" s="5"/>
      <c r="I1180" s="5"/>
      <c r="J1180" s="5"/>
      <c r="L1180" s="5"/>
      <c r="M1180" s="5"/>
    </row>
    <row r="1181" spans="3:17" x14ac:dyDescent="0.25">
      <c r="C1181" s="5"/>
      <c r="D1181" s="15"/>
      <c r="E1181" s="5"/>
      <c r="F1181" s="5"/>
      <c r="G1181" s="4"/>
      <c r="H1181" s="5"/>
      <c r="I1181" s="5"/>
      <c r="J1181" s="5"/>
      <c r="L1181" s="5"/>
      <c r="M1181" s="5"/>
    </row>
    <row r="1182" spans="3:17" x14ac:dyDescent="0.25">
      <c r="C1182" s="5"/>
      <c r="D1182" s="15"/>
      <c r="E1182" s="5"/>
      <c r="F1182" s="5"/>
      <c r="G1182" s="4"/>
      <c r="H1182" s="5"/>
      <c r="I1182" s="5"/>
      <c r="J1182" s="5"/>
      <c r="L1182" s="5"/>
      <c r="M1182" s="5"/>
    </row>
    <row r="1183" spans="3:17" x14ac:dyDescent="0.25">
      <c r="C1183" s="5"/>
      <c r="D1183" s="15"/>
      <c r="E1183" s="5"/>
      <c r="F1183" s="5"/>
      <c r="G1183" s="4"/>
      <c r="H1183" s="5"/>
      <c r="I1183" s="5"/>
      <c r="J1183" s="5"/>
      <c r="L1183" s="5"/>
      <c r="M1183" s="5"/>
    </row>
    <row r="1184" spans="3:17" x14ac:dyDescent="0.25">
      <c r="C1184" s="5"/>
      <c r="D1184" s="15"/>
      <c r="E1184" s="5"/>
      <c r="F1184" s="5"/>
      <c r="G1184" s="4"/>
      <c r="H1184" s="5"/>
      <c r="I1184" s="5"/>
      <c r="J1184" s="5"/>
      <c r="L1184" s="5"/>
      <c r="M1184" s="5"/>
    </row>
    <row r="1185" spans="3:16" x14ac:dyDescent="0.25">
      <c r="C1185" s="5"/>
      <c r="D1185" s="15"/>
      <c r="E1185" s="5"/>
      <c r="F1185" s="5"/>
      <c r="G1185" s="4"/>
      <c r="H1185" s="5"/>
      <c r="I1185" s="5"/>
      <c r="J1185" s="5"/>
      <c r="L1185" s="5"/>
      <c r="M1185" s="5"/>
    </row>
    <row r="1186" spans="3:16" x14ac:dyDescent="0.25">
      <c r="C1186" s="5"/>
      <c r="D1186" s="15"/>
      <c r="E1186" s="5"/>
      <c r="F1186" s="5"/>
      <c r="G1186" s="4"/>
      <c r="H1186" s="5"/>
      <c r="I1186" s="5"/>
      <c r="J1186" s="5"/>
      <c r="L1186" s="5"/>
      <c r="M1186" s="5"/>
    </row>
    <row r="1187" spans="3:16" x14ac:dyDescent="0.25">
      <c r="C1187" s="5"/>
      <c r="D1187" s="15"/>
      <c r="E1187" s="5"/>
      <c r="F1187" s="5"/>
      <c r="G1187" s="4"/>
      <c r="H1187" s="5"/>
      <c r="I1187" s="5"/>
      <c r="J1187" s="5"/>
      <c r="L1187" s="5"/>
      <c r="M1187" s="5"/>
    </row>
    <row r="1188" spans="3:16" x14ac:dyDescent="0.25">
      <c r="C1188" s="5"/>
      <c r="D1188" s="15"/>
      <c r="E1188" s="5"/>
      <c r="F1188" s="5"/>
      <c r="G1188" s="4"/>
      <c r="H1188" s="5"/>
      <c r="I1188" s="5"/>
      <c r="J1188" s="5"/>
      <c r="L1188" s="5"/>
      <c r="M1188" s="5"/>
    </row>
    <row r="1189" spans="3:16" x14ac:dyDescent="0.25">
      <c r="C1189" s="5"/>
      <c r="D1189" s="15"/>
      <c r="E1189" s="5"/>
      <c r="F1189" s="5"/>
      <c r="G1189" s="4"/>
      <c r="H1189" s="5"/>
      <c r="I1189" s="5"/>
      <c r="J1189" s="5"/>
      <c r="L1189" s="5"/>
      <c r="M1189" s="5"/>
    </row>
    <row r="1190" spans="3:16" x14ac:dyDescent="0.25">
      <c r="C1190" s="5"/>
      <c r="D1190" s="15"/>
      <c r="E1190" s="5"/>
      <c r="F1190" s="5"/>
      <c r="G1190" s="4"/>
      <c r="H1190" s="5"/>
      <c r="I1190" s="5"/>
      <c r="J1190" s="5"/>
      <c r="L1190" s="5"/>
      <c r="M1190" s="5"/>
    </row>
    <row r="1191" spans="3:16" x14ac:dyDescent="0.25">
      <c r="C1191" s="5"/>
      <c r="D1191" s="15"/>
      <c r="E1191" s="5"/>
      <c r="F1191" s="5"/>
      <c r="G1191" s="4"/>
      <c r="H1191" s="5"/>
      <c r="I1191" s="5"/>
      <c r="J1191" s="5"/>
      <c r="L1191" s="5"/>
      <c r="M1191" s="5"/>
    </row>
    <row r="1192" spans="3:16" x14ac:dyDescent="0.25">
      <c r="C1192" s="5"/>
      <c r="D1192" s="15"/>
      <c r="E1192" s="5"/>
      <c r="F1192" s="5"/>
      <c r="G1192" s="4"/>
      <c r="H1192" s="5"/>
      <c r="I1192" s="5"/>
      <c r="J1192" s="5"/>
      <c r="L1192" s="5"/>
      <c r="M1192" s="5"/>
    </row>
    <row r="1193" spans="3:16" x14ac:dyDescent="0.25">
      <c r="C1193" s="5"/>
      <c r="D1193" s="15"/>
      <c r="E1193" s="5"/>
      <c r="F1193" s="5"/>
      <c r="G1193" s="4"/>
      <c r="H1193" s="5"/>
      <c r="I1193" s="5"/>
      <c r="J1193" s="5"/>
      <c r="L1193" s="5"/>
      <c r="M1193" s="5"/>
    </row>
    <row r="1194" spans="3:16" x14ac:dyDescent="0.25">
      <c r="C1194" s="5"/>
      <c r="D1194" s="15"/>
      <c r="E1194" s="5"/>
      <c r="F1194" s="5"/>
      <c r="G1194" s="4"/>
      <c r="H1194" s="5"/>
      <c r="I1194" s="5"/>
      <c r="J1194" s="5"/>
      <c r="L1194" s="5"/>
      <c r="P1194" s="5"/>
    </row>
    <row r="1195" spans="3:16" x14ac:dyDescent="0.25">
      <c r="C1195" s="5"/>
      <c r="D1195" s="15"/>
      <c r="E1195" s="5"/>
      <c r="F1195" s="5"/>
      <c r="G1195" s="4"/>
      <c r="H1195" s="5"/>
      <c r="I1195" s="5"/>
      <c r="J1195" s="5"/>
    </row>
    <row r="1196" spans="3:16" x14ac:dyDescent="0.25">
      <c r="C1196" s="5"/>
      <c r="D1196" s="15"/>
      <c r="E1196" s="5"/>
      <c r="F1196" s="5"/>
      <c r="G1196" s="4"/>
      <c r="H1196" s="5"/>
      <c r="I1196" s="5"/>
      <c r="J1196" s="5"/>
    </row>
    <row r="1197" spans="3:16" x14ac:dyDescent="0.25">
      <c r="C1197" s="5"/>
      <c r="D1197" s="15"/>
      <c r="E1197" s="5"/>
      <c r="F1197" s="5"/>
      <c r="G1197" s="4"/>
      <c r="H1197" s="5"/>
      <c r="I1197" s="5"/>
      <c r="J1197" s="5"/>
    </row>
    <row r="1198" spans="3:16" x14ac:dyDescent="0.25">
      <c r="C1198" s="5"/>
      <c r="D1198" s="15"/>
      <c r="E1198" s="5"/>
      <c r="F1198" s="5"/>
      <c r="G1198" s="4"/>
      <c r="H1198" s="5"/>
      <c r="I1198" s="5"/>
      <c r="J1198" s="5"/>
    </row>
    <row r="1199" spans="3:16" x14ac:dyDescent="0.25">
      <c r="C1199" s="5"/>
      <c r="D1199" s="15"/>
      <c r="E1199" s="5"/>
      <c r="F1199" s="5"/>
      <c r="G1199" s="4"/>
      <c r="H1199" s="5"/>
      <c r="I1199" s="5"/>
      <c r="J1199" s="5"/>
    </row>
    <row r="1200" spans="3:16" x14ac:dyDescent="0.25">
      <c r="C1200" s="5"/>
      <c r="D1200" s="15"/>
      <c r="E1200" s="5"/>
      <c r="F1200" s="5"/>
      <c r="G1200" s="4"/>
      <c r="H1200" s="5"/>
      <c r="I1200" s="5"/>
      <c r="J1200" s="5"/>
    </row>
    <row r="1201" spans="3:10" x14ac:dyDescent="0.25">
      <c r="C1201" s="5"/>
      <c r="D1201" s="15"/>
      <c r="E1201" s="5"/>
      <c r="F1201" s="5"/>
      <c r="G1201" s="4"/>
      <c r="H1201" s="5"/>
      <c r="I1201" s="5"/>
      <c r="J1201" s="5"/>
    </row>
    <row r="1202" spans="3:10" x14ac:dyDescent="0.25">
      <c r="C1202" s="5"/>
      <c r="D1202" s="15"/>
      <c r="E1202" s="5"/>
      <c r="F1202" s="5"/>
      <c r="G1202" s="4"/>
      <c r="H1202" s="5"/>
      <c r="I1202" s="5"/>
      <c r="J1202" s="5"/>
    </row>
    <row r="1203" spans="3:10" x14ac:dyDescent="0.25">
      <c r="C1203" s="5"/>
      <c r="D1203" s="15"/>
      <c r="E1203" s="5"/>
      <c r="F1203" s="5"/>
      <c r="G1203" s="4"/>
      <c r="H1203" s="5"/>
      <c r="I1203" s="5"/>
      <c r="J1203" s="5"/>
    </row>
    <row r="1204" spans="3:10" x14ac:dyDescent="0.25">
      <c r="C1204" s="5"/>
      <c r="D1204" s="15"/>
      <c r="E1204" s="5"/>
      <c r="F1204" s="5"/>
      <c r="G1204" s="4"/>
      <c r="H1204" s="5"/>
      <c r="I1204" s="5"/>
      <c r="J1204" s="5"/>
    </row>
    <row r="1205" spans="3:10" x14ac:dyDescent="0.25">
      <c r="C1205" s="5"/>
      <c r="D1205" s="15"/>
      <c r="E1205" s="5"/>
      <c r="F1205" s="5"/>
      <c r="G1205" s="4"/>
      <c r="H1205" s="5"/>
      <c r="I1205" s="5"/>
      <c r="J1205" s="5"/>
    </row>
    <row r="1206" spans="3:10" x14ac:dyDescent="0.25">
      <c r="C1206" s="5"/>
      <c r="D1206" s="15"/>
      <c r="E1206" s="5"/>
      <c r="F1206" s="5"/>
      <c r="G1206" s="4"/>
      <c r="H1206" s="5"/>
      <c r="I1206" s="5"/>
      <c r="J1206" s="5"/>
    </row>
    <row r="1207" spans="3:10" x14ac:dyDescent="0.25">
      <c r="C1207" s="5"/>
      <c r="D1207" s="15"/>
      <c r="E1207" s="5"/>
      <c r="F1207" s="5"/>
      <c r="G1207" s="4"/>
      <c r="H1207" s="5"/>
      <c r="I1207" s="5"/>
      <c r="J1207" s="5"/>
    </row>
    <row r="1208" spans="3:10" x14ac:dyDescent="0.25">
      <c r="C1208" s="5"/>
      <c r="D1208" s="15"/>
      <c r="E1208" s="5"/>
      <c r="F1208" s="5"/>
      <c r="G1208" s="4"/>
      <c r="H1208" s="5"/>
      <c r="I1208" s="5"/>
      <c r="J1208" s="5"/>
    </row>
    <row r="1209" spans="3:10" x14ac:dyDescent="0.25">
      <c r="C1209" s="5"/>
      <c r="D1209" s="15"/>
      <c r="E1209" s="5"/>
      <c r="F1209" s="5"/>
      <c r="G1209" s="4"/>
      <c r="H1209" s="5"/>
      <c r="I1209" s="5"/>
      <c r="J1209" s="5"/>
    </row>
    <row r="1210" spans="3:10" x14ac:dyDescent="0.25">
      <c r="C1210" s="5"/>
      <c r="D1210" s="15"/>
      <c r="E1210" s="5"/>
      <c r="F1210" s="5"/>
      <c r="G1210" s="4"/>
      <c r="H1210" s="5"/>
      <c r="I1210" s="5"/>
      <c r="J1210" s="5"/>
    </row>
    <row r="1211" spans="3:10" x14ac:dyDescent="0.25">
      <c r="C1211" s="5"/>
      <c r="D1211" s="15"/>
      <c r="E1211" s="5"/>
      <c r="F1211" s="5"/>
      <c r="G1211" s="4"/>
      <c r="H1211" s="5"/>
      <c r="I1211" s="5"/>
      <c r="J1211" s="5"/>
    </row>
    <row r="1212" spans="3:10" x14ac:dyDescent="0.25">
      <c r="C1212" s="5"/>
      <c r="D1212" s="15"/>
      <c r="E1212" s="5"/>
      <c r="F1212" s="5"/>
      <c r="G1212" s="4"/>
      <c r="H1212" s="5"/>
      <c r="I1212" s="5"/>
      <c r="J1212" s="5"/>
    </row>
    <row r="1213" spans="3:10" x14ac:dyDescent="0.25">
      <c r="C1213" s="5"/>
      <c r="D1213" s="15"/>
      <c r="E1213" s="5"/>
      <c r="F1213" s="5"/>
      <c r="G1213" s="4"/>
      <c r="H1213" s="5"/>
      <c r="I1213" s="5"/>
      <c r="J1213" s="5"/>
    </row>
    <row r="1214" spans="3:10" x14ac:dyDescent="0.25">
      <c r="C1214" s="5"/>
      <c r="D1214" s="15"/>
      <c r="E1214" s="5"/>
      <c r="F1214" s="5"/>
      <c r="G1214" s="4"/>
      <c r="H1214" s="5"/>
      <c r="I1214" s="5"/>
      <c r="J1214" s="5"/>
    </row>
    <row r="1215" spans="3:10" x14ac:dyDescent="0.25">
      <c r="C1215" s="5"/>
      <c r="D1215" s="15"/>
      <c r="E1215" s="5"/>
      <c r="F1215" s="5"/>
      <c r="G1215" s="4"/>
      <c r="H1215" s="5"/>
      <c r="I1215" s="5"/>
      <c r="J1215" s="5"/>
    </row>
    <row r="1216" spans="3:10" x14ac:dyDescent="0.25">
      <c r="C1216" s="5"/>
      <c r="D1216" s="15"/>
      <c r="E1216" s="5"/>
      <c r="F1216" s="5"/>
      <c r="G1216" s="4"/>
      <c r="H1216" s="5"/>
      <c r="I1216" s="5"/>
      <c r="J1216" s="5"/>
    </row>
    <row r="1217" spans="3:10" x14ac:dyDescent="0.25">
      <c r="C1217" s="5"/>
      <c r="D1217" s="15"/>
      <c r="E1217" s="5"/>
      <c r="F1217" s="5"/>
      <c r="G1217" s="4"/>
      <c r="H1217" s="5"/>
      <c r="I1217" s="5"/>
      <c r="J1217" s="5"/>
    </row>
    <row r="1218" spans="3:10" x14ac:dyDescent="0.25">
      <c r="C1218" s="5"/>
      <c r="D1218" s="15"/>
      <c r="E1218" s="5"/>
      <c r="F1218" s="5"/>
      <c r="G1218" s="4"/>
      <c r="H1218" s="5"/>
      <c r="I1218" s="5"/>
      <c r="J1218" s="5"/>
    </row>
    <row r="1219" spans="3:10" x14ac:dyDescent="0.25">
      <c r="C1219" s="5"/>
      <c r="D1219" s="15"/>
      <c r="E1219" s="5"/>
      <c r="F1219" s="5"/>
      <c r="G1219" s="4"/>
      <c r="H1219" s="5"/>
      <c r="I1219" s="5"/>
      <c r="J1219" s="5"/>
    </row>
    <row r="1220" spans="3:10" x14ac:dyDescent="0.25">
      <c r="C1220" s="5"/>
      <c r="D1220" s="15"/>
      <c r="E1220" s="5"/>
      <c r="F1220" s="5"/>
      <c r="G1220" s="4"/>
      <c r="H1220" s="5"/>
      <c r="I1220" s="5"/>
      <c r="J1220" s="5"/>
    </row>
    <row r="1221" spans="3:10" x14ac:dyDescent="0.25">
      <c r="C1221" s="5"/>
      <c r="D1221" s="15"/>
      <c r="E1221" s="5"/>
      <c r="F1221" s="5"/>
      <c r="G1221" s="4"/>
      <c r="H1221" s="5"/>
      <c r="I1221" s="5"/>
      <c r="J1221" s="5"/>
    </row>
    <row r="1222" spans="3:10" x14ac:dyDescent="0.25">
      <c r="C1222" s="5"/>
      <c r="D1222" s="15"/>
      <c r="E1222" s="5"/>
      <c r="F1222" s="5"/>
      <c r="G1222" s="4"/>
      <c r="H1222" s="5"/>
      <c r="I1222" s="5"/>
      <c r="J1222" s="5"/>
    </row>
    <row r="1223" spans="3:10" x14ac:dyDescent="0.25">
      <c r="C1223" s="5"/>
      <c r="D1223" s="15"/>
      <c r="E1223" s="5"/>
      <c r="F1223" s="5"/>
      <c r="G1223" s="4"/>
      <c r="H1223" s="5"/>
      <c r="I1223" s="5"/>
      <c r="J1223" s="5"/>
    </row>
    <row r="1224" spans="3:10" x14ac:dyDescent="0.25">
      <c r="C1224" s="5"/>
      <c r="D1224" s="15"/>
      <c r="E1224" s="5"/>
      <c r="F1224" s="5"/>
      <c r="G1224" s="4"/>
      <c r="H1224" s="5"/>
      <c r="I1224" s="5"/>
      <c r="J1224" s="5"/>
    </row>
    <row r="1225" spans="3:10" x14ac:dyDescent="0.25">
      <c r="C1225" s="5"/>
      <c r="D1225" s="15"/>
      <c r="E1225" s="5"/>
      <c r="F1225" s="5"/>
      <c r="G1225" s="4"/>
      <c r="H1225" s="5"/>
      <c r="I1225" s="5"/>
      <c r="J1225" s="5"/>
    </row>
    <row r="1226" spans="3:10" x14ac:dyDescent="0.25">
      <c r="C1226" s="5"/>
      <c r="D1226" s="15"/>
      <c r="E1226" s="5"/>
      <c r="F1226" s="5"/>
      <c r="G1226" s="4"/>
      <c r="H1226" s="5"/>
      <c r="I1226" s="5"/>
      <c r="J1226" s="5"/>
    </row>
    <row r="1227" spans="3:10" x14ac:dyDescent="0.25">
      <c r="C1227" s="5"/>
      <c r="D1227" s="15"/>
      <c r="E1227" s="5"/>
      <c r="F1227" s="5"/>
      <c r="G1227" s="4"/>
      <c r="H1227" s="5"/>
      <c r="I1227" s="5"/>
      <c r="J1227" s="5"/>
    </row>
    <row r="1228" spans="3:10" x14ac:dyDescent="0.25">
      <c r="C1228" s="5"/>
      <c r="D1228" s="15"/>
      <c r="E1228" s="5"/>
      <c r="F1228" s="5"/>
      <c r="G1228" s="4"/>
      <c r="H1228" s="5"/>
      <c r="I1228" s="5"/>
      <c r="J1228" s="5"/>
    </row>
    <row r="1229" spans="3:10" x14ac:dyDescent="0.25">
      <c r="C1229" s="5"/>
      <c r="D1229" s="15"/>
      <c r="E1229" s="5"/>
      <c r="F1229" s="5"/>
      <c r="G1229" s="4"/>
      <c r="H1229" s="5"/>
      <c r="I1229" s="5"/>
      <c r="J1229" s="5"/>
    </row>
    <row r="1230" spans="3:10" x14ac:dyDescent="0.25">
      <c r="C1230" s="5"/>
      <c r="D1230" s="15"/>
      <c r="E1230" s="5"/>
      <c r="F1230" s="5"/>
      <c r="G1230" s="4"/>
      <c r="H1230" s="5"/>
      <c r="I1230" s="5"/>
      <c r="J1230" s="5"/>
    </row>
    <row r="1231" spans="3:10" x14ac:dyDescent="0.25">
      <c r="C1231" s="5"/>
      <c r="D1231" s="15"/>
      <c r="E1231" s="5"/>
      <c r="F1231" s="5"/>
      <c r="G1231" s="4"/>
      <c r="H1231" s="5"/>
      <c r="I1231" s="5"/>
      <c r="J1231" s="5"/>
    </row>
    <row r="1232" spans="3:10" x14ac:dyDescent="0.25">
      <c r="C1232" s="5"/>
      <c r="D1232" s="15"/>
      <c r="E1232" s="5"/>
      <c r="F1232" s="5"/>
      <c r="G1232" s="4"/>
      <c r="H1232" s="5"/>
      <c r="I1232" s="5"/>
      <c r="J1232" s="5"/>
    </row>
    <row r="1233" spans="3:10" x14ac:dyDescent="0.25">
      <c r="C1233" s="5"/>
      <c r="D1233" s="15"/>
      <c r="E1233" s="5"/>
      <c r="F1233" s="5"/>
      <c r="G1233" s="4"/>
      <c r="H1233" s="5"/>
      <c r="I1233" s="5"/>
      <c r="J1233" s="5"/>
    </row>
    <row r="1234" spans="3:10" x14ac:dyDescent="0.25">
      <c r="C1234" s="5"/>
      <c r="D1234" s="15"/>
      <c r="E1234" s="5"/>
      <c r="F1234" s="5"/>
      <c r="G1234" s="4"/>
      <c r="H1234" s="5"/>
      <c r="I1234" s="5"/>
      <c r="J1234" s="5"/>
    </row>
    <row r="1235" spans="3:10" x14ac:dyDescent="0.25">
      <c r="C1235" s="5"/>
      <c r="D1235" s="15"/>
      <c r="E1235" s="5"/>
      <c r="F1235" s="5"/>
      <c r="G1235" s="4"/>
      <c r="H1235" s="5"/>
      <c r="I1235" s="5"/>
      <c r="J1235" s="5"/>
    </row>
    <row r="1236" spans="3:10" x14ac:dyDescent="0.25">
      <c r="C1236" s="5"/>
      <c r="D1236" s="15"/>
      <c r="E1236" s="5"/>
      <c r="F1236" s="5"/>
      <c r="G1236" s="4"/>
      <c r="H1236" s="5"/>
      <c r="I1236" s="5"/>
      <c r="J1236" s="5"/>
    </row>
    <row r="1237" spans="3:10" x14ac:dyDescent="0.25">
      <c r="C1237" s="5"/>
      <c r="D1237" s="15"/>
      <c r="E1237" s="5"/>
      <c r="F1237" s="5"/>
      <c r="G1237" s="4"/>
      <c r="H1237" s="5"/>
      <c r="I1237" s="5"/>
      <c r="J1237" s="5"/>
    </row>
    <row r="1238" spans="3:10" x14ac:dyDescent="0.25">
      <c r="C1238" s="5"/>
      <c r="D1238" s="15"/>
      <c r="E1238" s="5"/>
      <c r="F1238" s="5"/>
      <c r="G1238" s="4"/>
      <c r="H1238" s="5"/>
      <c r="I1238" s="5"/>
      <c r="J1238" s="5"/>
    </row>
    <row r="1239" spans="3:10" x14ac:dyDescent="0.25">
      <c r="C1239" s="5"/>
      <c r="D1239" s="15"/>
      <c r="E1239" s="5"/>
      <c r="F1239" s="5"/>
      <c r="G1239" s="4"/>
      <c r="H1239" s="5"/>
      <c r="I1239" s="5"/>
      <c r="J1239" s="5"/>
    </row>
    <row r="1240" spans="3:10" x14ac:dyDescent="0.25">
      <c r="C1240" s="5"/>
      <c r="D1240" s="15"/>
      <c r="E1240" s="5"/>
      <c r="F1240" s="5"/>
      <c r="G1240" s="4"/>
      <c r="H1240" s="5"/>
      <c r="I1240" s="5"/>
      <c r="J1240" s="5"/>
    </row>
    <row r="1241" spans="3:10" x14ac:dyDescent="0.25">
      <c r="C1241" s="5"/>
      <c r="D1241" s="15"/>
      <c r="E1241" s="5"/>
      <c r="F1241" s="5"/>
      <c r="G1241" s="4"/>
      <c r="H1241" s="5"/>
      <c r="I1241" s="5"/>
      <c r="J1241" s="5"/>
    </row>
    <row r="1242" spans="3:10" x14ac:dyDescent="0.25">
      <c r="C1242" s="5"/>
      <c r="D1242" s="15"/>
      <c r="E1242" s="5"/>
      <c r="F1242" s="5"/>
      <c r="G1242" s="4"/>
      <c r="H1242" s="5"/>
      <c r="I1242" s="5"/>
      <c r="J1242" s="5"/>
    </row>
    <row r="1243" spans="3:10" x14ac:dyDescent="0.25">
      <c r="C1243" s="5"/>
      <c r="D1243" s="15"/>
      <c r="E1243" s="5"/>
      <c r="F1243" s="5"/>
      <c r="G1243" s="4"/>
      <c r="H1243" s="5"/>
      <c r="I1243" s="5"/>
      <c r="J1243" s="5"/>
    </row>
    <row r="1244" spans="3:10" x14ac:dyDescent="0.25">
      <c r="C1244" s="5"/>
      <c r="D1244" s="15"/>
      <c r="E1244" s="5"/>
      <c r="F1244" s="5"/>
      <c r="G1244" s="4"/>
      <c r="H1244" s="5"/>
      <c r="I1244" s="5"/>
      <c r="J1244" s="5"/>
    </row>
    <row r="1245" spans="3:10" x14ac:dyDescent="0.25">
      <c r="C1245" s="5"/>
      <c r="D1245" s="15"/>
      <c r="E1245" s="5"/>
      <c r="F1245" s="5"/>
      <c r="G1245" s="4"/>
      <c r="H1245" s="5"/>
      <c r="I1245" s="5"/>
      <c r="J1245" s="5"/>
    </row>
    <row r="1246" spans="3:10" x14ac:dyDescent="0.25">
      <c r="C1246" s="5"/>
      <c r="D1246" s="15"/>
      <c r="E1246" s="5"/>
      <c r="F1246" s="5"/>
      <c r="G1246" s="4"/>
      <c r="H1246" s="5"/>
      <c r="I1246" s="5"/>
      <c r="J1246" s="5"/>
    </row>
    <row r="1247" spans="3:10" x14ac:dyDescent="0.25">
      <c r="C1247" s="5"/>
      <c r="D1247" s="15"/>
      <c r="E1247" s="5"/>
      <c r="F1247" s="5"/>
      <c r="G1247" s="4"/>
      <c r="H1247" s="5"/>
      <c r="I1247" s="5"/>
      <c r="J1247" s="5"/>
    </row>
    <row r="1248" spans="3:10" x14ac:dyDescent="0.25">
      <c r="C1248" s="5"/>
      <c r="D1248" s="15"/>
      <c r="E1248" s="5"/>
      <c r="F1248" s="5"/>
      <c r="G1248" s="4"/>
      <c r="H1248" s="5"/>
      <c r="I1248" s="5"/>
      <c r="J1248" s="5"/>
    </row>
    <row r="1249" spans="3:10" x14ac:dyDescent="0.25">
      <c r="C1249" s="5"/>
      <c r="D1249" s="15"/>
      <c r="E1249" s="5"/>
      <c r="F1249" s="5"/>
      <c r="G1249" s="4"/>
      <c r="H1249" s="5"/>
      <c r="I1249" s="5"/>
      <c r="J1249" s="5"/>
    </row>
    <row r="1250" spans="3:10" x14ac:dyDescent="0.25">
      <c r="C1250" s="5"/>
      <c r="D1250" s="15"/>
      <c r="E1250" s="5"/>
      <c r="F1250" s="5"/>
      <c r="G1250" s="4"/>
      <c r="H1250" s="5"/>
      <c r="I1250" s="5"/>
      <c r="J1250" s="5"/>
    </row>
    <row r="1251" spans="3:10" x14ac:dyDescent="0.25">
      <c r="C1251" s="5"/>
      <c r="D1251" s="15"/>
      <c r="E1251" s="5"/>
      <c r="F1251" s="5"/>
      <c r="G1251" s="4"/>
      <c r="H1251" s="5"/>
      <c r="I1251" s="5"/>
      <c r="J1251" s="5"/>
    </row>
    <row r="1252" spans="3:10" x14ac:dyDescent="0.25">
      <c r="C1252" s="5"/>
      <c r="D1252" s="15"/>
      <c r="E1252" s="5"/>
      <c r="F1252" s="5"/>
      <c r="G1252" s="4"/>
      <c r="H1252" s="5"/>
      <c r="I1252" s="5"/>
      <c r="J1252" s="5"/>
    </row>
    <row r="1253" spans="3:10" x14ac:dyDescent="0.25">
      <c r="C1253" s="5"/>
      <c r="D1253" s="15"/>
      <c r="E1253" s="5"/>
      <c r="F1253" s="5"/>
      <c r="G1253" s="4"/>
      <c r="H1253" s="5"/>
      <c r="I1253" s="5"/>
      <c r="J1253" s="5"/>
    </row>
    <row r="1254" spans="3:10" x14ac:dyDescent="0.25">
      <c r="C1254" s="5"/>
      <c r="D1254" s="15"/>
      <c r="E1254" s="5"/>
      <c r="F1254" s="5"/>
      <c r="G1254" s="4"/>
      <c r="H1254" s="5"/>
      <c r="I1254" s="5"/>
      <c r="J1254" s="5"/>
    </row>
    <row r="1255" spans="3:10" x14ac:dyDescent="0.25">
      <c r="C1255" s="5"/>
      <c r="D1255" s="15"/>
      <c r="E1255" s="5"/>
      <c r="F1255" s="5"/>
      <c r="G1255" s="4"/>
      <c r="H1255" s="5"/>
      <c r="I1255" s="5"/>
      <c r="J1255" s="5"/>
    </row>
    <row r="1256" spans="3:10" x14ac:dyDescent="0.25">
      <c r="C1256" s="5"/>
      <c r="D1256" s="15"/>
      <c r="E1256" s="5"/>
      <c r="F1256" s="5"/>
      <c r="G1256" s="4"/>
      <c r="H1256" s="5"/>
      <c r="I1256" s="5"/>
      <c r="J1256" s="5"/>
    </row>
    <row r="1257" spans="3:10" x14ac:dyDescent="0.25">
      <c r="C1257" s="5"/>
      <c r="D1257" s="15"/>
      <c r="E1257" s="5"/>
      <c r="F1257" s="5"/>
      <c r="G1257" s="4"/>
      <c r="H1257" s="5"/>
      <c r="I1257" s="5"/>
      <c r="J1257" s="5"/>
    </row>
    <row r="1258" spans="3:10" x14ac:dyDescent="0.25">
      <c r="C1258" s="5"/>
      <c r="D1258" s="15"/>
      <c r="E1258" s="5"/>
      <c r="F1258" s="5"/>
      <c r="G1258" s="4"/>
      <c r="H1258" s="5"/>
      <c r="I1258" s="5"/>
      <c r="J1258" s="5"/>
    </row>
    <row r="1259" spans="3:10" x14ac:dyDescent="0.25">
      <c r="C1259" s="5"/>
      <c r="D1259" s="15"/>
      <c r="E1259" s="5"/>
      <c r="F1259" s="5"/>
      <c r="G1259" s="4"/>
      <c r="H1259" s="5"/>
      <c r="I1259" s="5"/>
      <c r="J1259" s="5"/>
    </row>
    <row r="1260" spans="3:10" x14ac:dyDescent="0.25">
      <c r="C1260" s="5"/>
      <c r="D1260" s="15"/>
      <c r="E1260" s="5"/>
      <c r="F1260" s="5"/>
      <c r="G1260" s="4"/>
      <c r="H1260" s="5"/>
      <c r="I1260" s="5"/>
      <c r="J1260" s="5"/>
    </row>
    <row r="1261" spans="3:10" x14ac:dyDescent="0.25">
      <c r="C1261" s="5"/>
      <c r="E1261" s="5"/>
      <c r="F1261" s="5"/>
      <c r="G1261" s="5"/>
      <c r="H1261" s="5"/>
      <c r="I1261" s="5"/>
      <c r="J1261" s="5"/>
    </row>
    <row r="1262" spans="3:10" x14ac:dyDescent="0.25">
      <c r="C1262" s="5"/>
      <c r="E1262" s="5"/>
      <c r="F1262" s="5"/>
      <c r="G1262" s="5"/>
      <c r="H1262" s="5"/>
      <c r="I1262" s="5"/>
      <c r="J1262" s="5"/>
    </row>
    <row r="1263" spans="3:10" x14ac:dyDescent="0.25">
      <c r="C1263" s="5"/>
      <c r="E1263" s="5"/>
      <c r="F1263" s="5"/>
      <c r="G1263" s="5"/>
      <c r="H1263" s="5"/>
      <c r="I1263" s="5"/>
      <c r="J1263" s="5"/>
    </row>
    <row r="1264" spans="3:10" x14ac:dyDescent="0.25">
      <c r="C1264" s="5"/>
      <c r="E1264" s="5"/>
      <c r="F1264" s="5"/>
      <c r="G1264" s="5"/>
      <c r="H1264" s="5"/>
      <c r="I1264" s="5"/>
      <c r="J1264" s="5"/>
    </row>
    <row r="1265" spans="3:10" x14ac:dyDescent="0.25">
      <c r="C1265" s="5"/>
      <c r="E1265" s="5"/>
      <c r="F1265" s="5"/>
      <c r="G1265" s="5"/>
      <c r="H1265" s="5"/>
      <c r="I1265" s="5"/>
      <c r="J1265" s="5"/>
    </row>
    <row r="1266" spans="3:10" x14ac:dyDescent="0.25">
      <c r="C1266" s="5"/>
      <c r="E1266" s="5"/>
      <c r="F1266" s="5"/>
      <c r="G1266" s="5"/>
      <c r="H1266" s="5"/>
      <c r="I1266" s="5"/>
      <c r="J1266" s="5"/>
    </row>
    <row r="1267" spans="3:10" x14ac:dyDescent="0.25">
      <c r="C1267" s="5"/>
      <c r="E1267" s="5"/>
      <c r="F1267" s="5"/>
      <c r="G1267" s="5"/>
      <c r="H1267" s="5"/>
      <c r="I1267" s="5"/>
      <c r="J1267" s="5"/>
    </row>
    <row r="1268" spans="3:10" x14ac:dyDescent="0.25">
      <c r="C1268" s="5"/>
      <c r="E1268" s="5"/>
      <c r="F1268" s="5"/>
      <c r="G1268" s="5"/>
      <c r="H1268" s="5"/>
      <c r="I1268" s="5"/>
      <c r="J1268" s="5"/>
    </row>
    <row r="1269" spans="3:10" x14ac:dyDescent="0.25">
      <c r="C1269" s="5"/>
      <c r="E1269" s="5"/>
      <c r="F1269" s="5"/>
      <c r="G1269" s="5"/>
      <c r="H1269" s="5"/>
      <c r="I1269" s="5"/>
      <c r="J1269" s="5"/>
    </row>
    <row r="1270" spans="3:10" x14ac:dyDescent="0.25">
      <c r="C1270" s="5"/>
      <c r="E1270" s="5"/>
      <c r="F1270" s="5"/>
      <c r="G1270" s="5"/>
      <c r="H1270" s="5"/>
      <c r="I1270" s="5"/>
      <c r="J1270" s="5"/>
    </row>
    <row r="1271" spans="3:10" x14ac:dyDescent="0.25">
      <c r="C1271" s="5"/>
      <c r="E1271" s="5"/>
      <c r="F1271" s="5"/>
      <c r="G1271" s="5"/>
      <c r="H1271" s="5"/>
      <c r="I1271" s="5"/>
      <c r="J1271" s="5"/>
    </row>
    <row r="1272" spans="3:10" x14ac:dyDescent="0.25">
      <c r="C1272" s="5"/>
      <c r="E1272" s="5"/>
      <c r="F1272" s="5"/>
      <c r="G1272" s="5"/>
      <c r="H1272" s="5"/>
      <c r="I1272" s="5"/>
      <c r="J1272" s="5"/>
    </row>
    <row r="1273" spans="3:10" x14ac:dyDescent="0.25">
      <c r="C1273" s="5"/>
      <c r="E1273" s="5"/>
      <c r="F1273" s="5"/>
      <c r="G1273" s="5"/>
      <c r="H1273" s="5"/>
      <c r="I1273" s="5"/>
      <c r="J1273" s="5"/>
    </row>
    <row r="1274" spans="3:10" x14ac:dyDescent="0.25">
      <c r="C1274" s="5"/>
      <c r="E1274" s="5"/>
      <c r="F1274" s="5"/>
      <c r="G1274" s="5"/>
      <c r="H1274" s="5"/>
      <c r="I1274" s="5"/>
      <c r="J1274" s="5"/>
    </row>
    <row r="1275" spans="3:10" x14ac:dyDescent="0.25">
      <c r="C1275" s="5"/>
      <c r="E1275" s="5"/>
      <c r="F1275" s="5"/>
      <c r="G1275" s="5"/>
      <c r="H1275" s="5"/>
      <c r="I1275" s="5"/>
      <c r="J1275" s="5"/>
    </row>
    <row r="1276" spans="3:10" x14ac:dyDescent="0.25">
      <c r="C1276" s="5"/>
      <c r="E1276" s="5"/>
      <c r="F1276" s="5"/>
      <c r="G1276" s="5"/>
      <c r="H1276" s="5"/>
      <c r="I1276" s="5"/>
      <c r="J1276" s="5"/>
    </row>
    <row r="1277" spans="3:10" x14ac:dyDescent="0.25">
      <c r="C1277" s="5"/>
      <c r="E1277" s="5"/>
      <c r="F1277" s="5"/>
      <c r="G1277" s="5"/>
      <c r="H1277" s="5"/>
      <c r="I1277" s="5"/>
      <c r="J1277" s="5"/>
    </row>
    <row r="1278" spans="3:10" x14ac:dyDescent="0.25">
      <c r="C1278" s="5"/>
      <c r="E1278" s="5"/>
      <c r="F1278" s="5"/>
      <c r="G1278" s="5"/>
      <c r="H1278" s="5"/>
      <c r="I1278" s="5"/>
      <c r="J1278" s="5"/>
    </row>
    <row r="1279" spans="3:10" x14ac:dyDescent="0.25">
      <c r="C1279" s="5"/>
      <c r="E1279" s="5"/>
      <c r="F1279" s="5"/>
      <c r="G1279" s="5"/>
      <c r="H1279" s="5"/>
      <c r="I1279" s="5"/>
      <c r="J1279" s="5"/>
    </row>
    <row r="1280" spans="3:10" x14ac:dyDescent="0.25">
      <c r="C1280" s="5"/>
      <c r="E1280" s="5"/>
      <c r="F1280" s="5"/>
      <c r="G1280" s="5"/>
      <c r="H1280" s="5"/>
      <c r="I1280" s="5"/>
      <c r="J1280" s="5"/>
    </row>
    <row r="1281" spans="3:10" x14ac:dyDescent="0.25">
      <c r="C1281" s="5"/>
      <c r="E1281" s="5"/>
      <c r="F1281" s="5"/>
      <c r="G1281" s="5"/>
      <c r="H1281" s="5"/>
      <c r="I1281" s="5"/>
      <c r="J1281" s="5"/>
    </row>
    <row r="1282" spans="3:10" x14ac:dyDescent="0.25">
      <c r="C1282" s="5"/>
      <c r="E1282" s="5"/>
      <c r="F1282" s="5"/>
      <c r="G1282" s="5"/>
      <c r="H1282" s="5"/>
      <c r="I1282" s="5"/>
      <c r="J1282" s="5"/>
    </row>
    <row r="1283" spans="3:10" x14ac:dyDescent="0.25">
      <c r="C1283" s="5"/>
      <c r="E1283" s="5"/>
      <c r="F1283" s="5"/>
      <c r="G1283" s="5"/>
      <c r="H1283" s="5"/>
      <c r="I1283" s="5"/>
      <c r="J1283" s="5"/>
    </row>
    <row r="1284" spans="3:10" x14ac:dyDescent="0.25">
      <c r="C1284" s="5"/>
      <c r="E1284" s="5"/>
      <c r="F1284" s="5"/>
      <c r="G1284" s="5"/>
      <c r="H1284" s="5"/>
      <c r="I1284" s="5"/>
      <c r="J1284" s="5"/>
    </row>
    <row r="1285" spans="3:10" x14ac:dyDescent="0.25">
      <c r="C1285" s="5"/>
      <c r="E1285" s="5"/>
      <c r="F1285" s="5"/>
      <c r="G1285" s="5"/>
      <c r="H1285" s="5"/>
      <c r="I1285" s="5"/>
      <c r="J1285" s="5"/>
    </row>
    <row r="1286" spans="3:10" x14ac:dyDescent="0.25">
      <c r="C1286" s="5"/>
      <c r="E1286" s="5"/>
      <c r="F1286" s="5"/>
      <c r="G1286" s="5"/>
      <c r="H1286" s="5"/>
      <c r="I1286" s="5"/>
      <c r="J1286" s="5"/>
    </row>
    <row r="1287" spans="3:10" x14ac:dyDescent="0.25">
      <c r="C1287" s="5"/>
      <c r="E1287" s="5"/>
      <c r="F1287" s="5"/>
      <c r="G1287" s="5"/>
      <c r="H1287" s="5"/>
      <c r="I1287" s="5"/>
      <c r="J1287" s="5"/>
    </row>
    <row r="1288" spans="3:10" x14ac:dyDescent="0.25">
      <c r="C1288" s="5"/>
      <c r="E1288" s="5"/>
      <c r="F1288" s="5"/>
      <c r="G1288" s="5"/>
      <c r="H1288" s="5"/>
      <c r="I1288" s="5"/>
      <c r="J1288" s="5"/>
    </row>
    <row r="1289" spans="3:10" x14ac:dyDescent="0.25">
      <c r="C1289" s="5"/>
      <c r="E1289" s="5"/>
      <c r="F1289" s="5"/>
      <c r="G1289" s="5"/>
      <c r="H1289" s="5"/>
      <c r="I1289" s="5"/>
      <c r="J1289" s="5"/>
    </row>
    <row r="1290" spans="3:10" x14ac:dyDescent="0.25">
      <c r="C1290" s="5"/>
      <c r="E1290" s="5"/>
      <c r="F1290" s="5"/>
      <c r="G1290" s="5"/>
      <c r="H1290" s="5"/>
      <c r="I1290" s="5"/>
      <c r="J1290" s="5"/>
    </row>
    <row r="1291" spans="3:10" x14ac:dyDescent="0.25">
      <c r="C1291" s="5"/>
      <c r="E1291" s="5"/>
      <c r="F1291" s="5"/>
      <c r="G1291" s="5"/>
      <c r="H1291" s="5"/>
      <c r="I1291" s="5"/>
      <c r="J1291" s="5"/>
    </row>
    <row r="1292" spans="3:10" x14ac:dyDescent="0.25">
      <c r="C1292" s="5"/>
      <c r="E1292" s="5"/>
      <c r="F1292" s="5"/>
      <c r="G1292" s="5"/>
      <c r="H1292" s="5"/>
      <c r="I1292" s="5"/>
      <c r="J1292" s="5"/>
    </row>
    <row r="1293" spans="3:10" x14ac:dyDescent="0.25">
      <c r="C1293" s="5"/>
      <c r="E1293" s="5"/>
      <c r="F1293" s="5"/>
      <c r="G1293" s="5"/>
      <c r="H1293" s="5"/>
      <c r="I1293" s="5"/>
      <c r="J1293" s="5"/>
    </row>
    <row r="1294" spans="3:10" x14ac:dyDescent="0.25">
      <c r="C1294" s="5"/>
      <c r="E1294" s="5"/>
      <c r="F1294" s="5"/>
      <c r="G1294" s="5"/>
      <c r="H1294" s="5"/>
      <c r="I1294" s="5"/>
      <c r="J1294" s="5"/>
    </row>
    <row r="1295" spans="3:10" x14ac:dyDescent="0.25">
      <c r="C1295" s="5"/>
      <c r="E1295" s="5"/>
      <c r="F1295" s="5"/>
      <c r="G1295" s="5"/>
      <c r="H1295" s="5"/>
      <c r="I1295" s="5"/>
      <c r="J1295" s="5"/>
    </row>
    <row r="1296" spans="3:10" x14ac:dyDescent="0.25">
      <c r="C1296" s="5"/>
      <c r="E1296" s="5"/>
      <c r="F1296" s="5"/>
      <c r="G1296" s="5"/>
      <c r="H1296" s="5"/>
      <c r="I1296" s="5"/>
      <c r="J1296" s="5"/>
    </row>
    <row r="1297" spans="3:10" x14ac:dyDescent="0.25">
      <c r="C1297" s="5"/>
      <c r="E1297" s="5"/>
      <c r="F1297" s="5"/>
      <c r="G1297" s="5"/>
      <c r="H1297" s="5"/>
      <c r="I1297" s="5"/>
      <c r="J1297" s="5"/>
    </row>
    <row r="1298" spans="3:10" x14ac:dyDescent="0.25">
      <c r="C1298" s="5"/>
      <c r="E1298" s="5"/>
      <c r="F1298" s="5"/>
      <c r="G1298" s="5"/>
      <c r="H1298" s="5"/>
      <c r="I1298" s="5"/>
      <c r="J1298" s="5"/>
    </row>
    <row r="1299" spans="3:10" x14ac:dyDescent="0.25">
      <c r="C1299" s="5"/>
      <c r="E1299" s="5"/>
      <c r="F1299" s="5"/>
      <c r="G1299" s="5"/>
      <c r="H1299" s="5"/>
      <c r="I1299" s="5"/>
      <c r="J1299" s="5"/>
    </row>
    <row r="1300" spans="3:10" x14ac:dyDescent="0.25">
      <c r="E1300" s="5"/>
      <c r="F1300" s="5"/>
      <c r="G1300" s="5"/>
      <c r="H1300" s="5"/>
      <c r="I1300" s="5"/>
      <c r="J1300" s="5"/>
    </row>
    <row r="1301" spans="3:10" x14ac:dyDescent="0.25">
      <c r="C1301" s="5"/>
      <c r="E1301" s="5"/>
      <c r="F1301" s="5"/>
      <c r="G1301" s="5"/>
      <c r="H1301" s="5"/>
      <c r="I1301" s="5"/>
      <c r="J1301" s="5"/>
    </row>
    <row r="1302" spans="3:10" x14ac:dyDescent="0.25">
      <c r="C1302" s="5"/>
      <c r="E1302" s="5"/>
      <c r="F1302" s="5"/>
      <c r="G1302" s="5"/>
      <c r="H1302" s="5"/>
      <c r="I1302" s="5"/>
      <c r="J1302" s="5"/>
    </row>
    <row r="1303" spans="3:10" x14ac:dyDescent="0.25">
      <c r="C1303" s="5"/>
      <c r="E1303" s="5"/>
      <c r="F1303" s="5"/>
      <c r="G1303" s="5"/>
      <c r="H1303" s="5"/>
      <c r="I1303" s="5"/>
      <c r="J1303" s="5"/>
    </row>
    <row r="1304" spans="3:10" x14ac:dyDescent="0.25">
      <c r="C1304" s="5"/>
      <c r="E1304" s="5"/>
      <c r="F1304" s="5"/>
      <c r="G1304" s="5"/>
      <c r="H1304" s="5"/>
      <c r="I1304" s="5"/>
      <c r="J1304" s="5"/>
    </row>
    <row r="1305" spans="3:10" x14ac:dyDescent="0.25">
      <c r="C1305" s="5"/>
      <c r="E1305" s="5"/>
      <c r="F1305" s="5"/>
      <c r="G1305" s="5"/>
      <c r="H1305" s="5"/>
      <c r="I1305" s="5"/>
      <c r="J1305" s="5"/>
    </row>
    <row r="1306" spans="3:10" x14ac:dyDescent="0.25">
      <c r="C1306" s="5"/>
      <c r="E1306" s="5"/>
      <c r="F1306" s="5"/>
      <c r="G1306" s="5"/>
      <c r="H1306" s="5"/>
      <c r="I1306" s="5"/>
      <c r="J1306" s="5"/>
    </row>
    <row r="1307" spans="3:10" x14ac:dyDescent="0.25">
      <c r="C1307" s="5"/>
      <c r="E1307" s="5"/>
      <c r="F1307" s="5"/>
      <c r="G1307" s="5"/>
      <c r="H1307" s="5"/>
      <c r="I1307" s="5"/>
      <c r="J1307" s="5"/>
    </row>
    <row r="1308" spans="3:10" x14ac:dyDescent="0.25">
      <c r="C1308" s="5"/>
      <c r="E1308" s="5"/>
      <c r="F1308" s="5"/>
      <c r="G1308" s="5"/>
      <c r="H1308" s="5"/>
      <c r="I1308" s="5"/>
      <c r="J1308" s="5"/>
    </row>
    <row r="1309" spans="3:10" x14ac:dyDescent="0.25">
      <c r="C1309" s="5"/>
      <c r="E1309" s="5"/>
      <c r="F1309" s="5"/>
      <c r="G1309" s="5"/>
      <c r="H1309" s="5"/>
      <c r="I1309" s="5"/>
      <c r="J1309" s="5"/>
    </row>
    <row r="1310" spans="3:10" x14ac:dyDescent="0.25">
      <c r="C1310" s="5"/>
      <c r="E1310" s="5"/>
      <c r="F1310" s="5"/>
      <c r="G1310" s="5"/>
      <c r="H1310" s="5"/>
      <c r="I1310" s="5"/>
      <c r="J1310" s="5"/>
    </row>
    <row r="1311" spans="3:10" x14ac:dyDescent="0.25">
      <c r="C1311" s="5"/>
      <c r="E1311" s="5"/>
      <c r="F1311" s="5"/>
      <c r="G1311" s="5"/>
      <c r="H1311" s="5"/>
      <c r="I1311" s="5"/>
      <c r="J1311" s="5"/>
    </row>
    <row r="1312" spans="3:10" x14ac:dyDescent="0.25">
      <c r="C1312" s="5"/>
      <c r="E1312" s="5"/>
      <c r="F1312" s="5"/>
      <c r="G1312" s="5"/>
      <c r="H1312" s="5"/>
      <c r="I1312" s="5"/>
      <c r="J1312" s="5"/>
    </row>
    <row r="1313" spans="3:10" x14ac:dyDescent="0.25">
      <c r="C1313" s="5"/>
      <c r="E1313" s="5"/>
      <c r="F1313" s="5"/>
      <c r="G1313" s="5"/>
      <c r="H1313" s="5"/>
      <c r="I1313" s="5"/>
      <c r="J1313" s="5"/>
    </row>
    <row r="1314" spans="3:10" x14ac:dyDescent="0.25">
      <c r="C1314" s="5"/>
      <c r="E1314" s="5"/>
      <c r="F1314" s="5"/>
      <c r="G1314" s="5"/>
      <c r="H1314" s="5"/>
      <c r="I1314" s="5"/>
      <c r="J1314" s="5"/>
    </row>
    <row r="1315" spans="3:10" x14ac:dyDescent="0.25">
      <c r="C1315" s="5"/>
      <c r="E1315" s="5"/>
      <c r="F1315" s="5"/>
      <c r="G1315" s="5"/>
      <c r="H1315" s="5"/>
      <c r="I1315" s="5"/>
      <c r="J1315" s="5"/>
    </row>
    <row r="1316" spans="3:10" x14ac:dyDescent="0.25">
      <c r="C1316" s="5"/>
      <c r="E1316" s="5"/>
      <c r="F1316" s="5"/>
      <c r="G1316" s="5"/>
      <c r="H1316" s="5"/>
      <c r="I1316" s="5"/>
      <c r="J1316" s="5"/>
    </row>
    <row r="1317" spans="3:10" x14ac:dyDescent="0.25">
      <c r="C1317" s="5"/>
      <c r="E1317" s="5"/>
      <c r="F1317" s="5"/>
      <c r="G1317" s="5"/>
      <c r="H1317" s="5"/>
      <c r="I1317" s="5"/>
      <c r="J1317" s="5"/>
    </row>
    <row r="1318" spans="3:10" x14ac:dyDescent="0.25">
      <c r="C1318" s="5"/>
      <c r="E1318" s="5"/>
      <c r="F1318" s="5"/>
      <c r="G1318" s="5"/>
      <c r="H1318" s="5"/>
      <c r="I1318" s="5"/>
      <c r="J1318" s="5"/>
    </row>
    <row r="1319" spans="3:10" x14ac:dyDescent="0.25">
      <c r="C1319" s="5"/>
      <c r="E1319" s="5"/>
      <c r="F1319" s="5"/>
      <c r="G1319" s="5"/>
      <c r="H1319" s="5"/>
      <c r="I1319" s="5"/>
      <c r="J1319" s="5"/>
    </row>
    <row r="1320" spans="3:10" x14ac:dyDescent="0.25">
      <c r="C1320" s="5"/>
      <c r="E1320" s="5"/>
      <c r="F1320" s="5"/>
      <c r="G1320" s="5"/>
      <c r="H1320" s="5"/>
      <c r="I1320" s="5"/>
      <c r="J1320" s="5"/>
    </row>
    <row r="1321" spans="3:10" x14ac:dyDescent="0.25">
      <c r="C1321" s="5"/>
      <c r="E1321" s="5"/>
      <c r="F1321" s="5"/>
      <c r="G1321" s="5"/>
      <c r="H1321" s="5"/>
      <c r="I1321" s="5"/>
      <c r="J1321" s="5"/>
    </row>
    <row r="1322" spans="3:10" x14ac:dyDescent="0.25">
      <c r="C1322" s="5"/>
      <c r="E1322" s="5"/>
      <c r="F1322" s="5"/>
      <c r="G1322" s="5"/>
      <c r="H1322" s="5"/>
      <c r="I1322" s="5"/>
      <c r="J1322" s="5"/>
    </row>
    <row r="1323" spans="3:10" x14ac:dyDescent="0.25">
      <c r="C1323" s="5"/>
      <c r="E1323" s="5"/>
      <c r="F1323" s="5"/>
      <c r="G1323" s="5"/>
      <c r="H1323" s="5"/>
      <c r="I1323" s="5"/>
      <c r="J1323" s="5"/>
    </row>
    <row r="1324" spans="3:10" x14ac:dyDescent="0.25">
      <c r="C1324" s="5"/>
      <c r="E1324" s="5"/>
      <c r="F1324" s="5"/>
      <c r="G1324" s="5"/>
      <c r="H1324" s="5"/>
      <c r="I1324" s="5"/>
      <c r="J1324" s="5"/>
    </row>
    <row r="1325" spans="3:10" x14ac:dyDescent="0.25">
      <c r="C1325" s="5"/>
      <c r="E1325" s="5"/>
      <c r="F1325" s="5"/>
      <c r="G1325" s="5"/>
      <c r="H1325" s="5"/>
      <c r="I1325" s="5"/>
      <c r="J1325" s="5"/>
    </row>
    <row r="1326" spans="3:10" x14ac:dyDescent="0.25">
      <c r="C1326" s="5"/>
      <c r="E1326" s="5"/>
      <c r="F1326" s="5"/>
      <c r="G1326" s="5"/>
      <c r="H1326" s="5"/>
      <c r="I1326" s="5"/>
      <c r="J1326" s="5"/>
    </row>
    <row r="1327" spans="3:10" x14ac:dyDescent="0.25">
      <c r="C1327" s="5"/>
      <c r="E1327" s="5"/>
      <c r="F1327" s="5"/>
      <c r="G1327" s="5"/>
      <c r="H1327" s="5"/>
      <c r="I1327" s="5"/>
      <c r="J1327" s="5"/>
    </row>
    <row r="1328" spans="3:10" x14ac:dyDescent="0.25">
      <c r="C1328" s="5"/>
      <c r="E1328" s="5"/>
      <c r="F1328" s="5"/>
      <c r="G1328" s="5"/>
      <c r="H1328" s="5"/>
      <c r="I1328" s="5"/>
      <c r="J1328" s="5"/>
    </row>
    <row r="1329" spans="3:10" x14ac:dyDescent="0.25">
      <c r="C1329" s="5"/>
      <c r="E1329" s="5"/>
      <c r="F1329" s="5"/>
      <c r="G1329" s="5"/>
      <c r="H1329" s="5"/>
      <c r="I1329" s="5"/>
      <c r="J1329" s="5"/>
    </row>
    <row r="1330" spans="3:10" x14ac:dyDescent="0.25">
      <c r="C1330" s="5"/>
      <c r="E1330" s="5"/>
      <c r="F1330" s="5"/>
      <c r="G1330" s="5"/>
      <c r="H1330" s="5"/>
      <c r="I1330" s="5"/>
      <c r="J1330" s="5"/>
    </row>
    <row r="1331" spans="3:10" x14ac:dyDescent="0.25">
      <c r="C1331" s="5"/>
      <c r="E1331" s="5"/>
      <c r="F1331" s="5"/>
      <c r="G1331" s="5"/>
      <c r="H1331" s="5"/>
      <c r="I1331" s="5"/>
      <c r="J1331" s="5"/>
    </row>
    <row r="1332" spans="3:10" x14ac:dyDescent="0.25">
      <c r="C1332" s="5"/>
      <c r="E1332" s="5"/>
      <c r="F1332" s="5"/>
      <c r="G1332" s="5"/>
      <c r="H1332" s="5"/>
      <c r="I1332" s="5"/>
      <c r="J1332" s="5"/>
    </row>
    <row r="1333" spans="3:10" x14ac:dyDescent="0.25">
      <c r="C1333" s="5"/>
      <c r="E1333" s="5"/>
      <c r="F1333" s="5"/>
      <c r="G1333" s="5"/>
      <c r="H1333" s="5"/>
      <c r="I1333" s="5"/>
      <c r="J1333" s="5"/>
    </row>
    <row r="1334" spans="3:10" x14ac:dyDescent="0.25">
      <c r="C1334" s="5"/>
      <c r="E1334" s="5"/>
      <c r="F1334" s="5"/>
      <c r="G1334" s="5"/>
      <c r="H1334" s="5"/>
      <c r="I1334" s="5"/>
      <c r="J1334" s="5"/>
    </row>
    <row r="1335" spans="3:10" x14ac:dyDescent="0.25">
      <c r="C1335" s="5"/>
      <c r="E1335" s="5"/>
      <c r="F1335" s="5"/>
      <c r="G1335" s="5"/>
      <c r="H1335" s="5"/>
      <c r="I1335" s="5"/>
      <c r="J1335" s="5"/>
    </row>
    <row r="1336" spans="3:10" x14ac:dyDescent="0.25">
      <c r="C1336" s="5"/>
      <c r="E1336" s="5"/>
      <c r="F1336" s="5"/>
      <c r="G1336" s="5"/>
      <c r="H1336" s="5"/>
      <c r="I1336" s="5"/>
      <c r="J1336" s="5"/>
    </row>
    <row r="1337" spans="3:10" x14ac:dyDescent="0.25">
      <c r="C1337" s="5"/>
      <c r="E1337" s="5"/>
      <c r="F1337" s="5"/>
      <c r="G1337" s="5"/>
      <c r="H1337" s="5"/>
      <c r="I1337" s="5"/>
      <c r="J1337" s="5"/>
    </row>
    <row r="1338" spans="3:10" x14ac:dyDescent="0.25">
      <c r="C1338" s="5"/>
      <c r="E1338" s="5"/>
      <c r="F1338" s="5"/>
      <c r="G1338" s="5"/>
      <c r="H1338" s="5"/>
      <c r="I1338" s="5"/>
      <c r="J1338" s="5"/>
    </row>
    <row r="1339" spans="3:10" x14ac:dyDescent="0.25">
      <c r="C1339" s="5"/>
      <c r="E1339" s="5"/>
      <c r="F1339" s="5"/>
      <c r="G1339" s="5"/>
      <c r="H1339" s="5"/>
      <c r="I1339" s="5"/>
      <c r="J1339" s="5"/>
    </row>
    <row r="1340" spans="3:10" x14ac:dyDescent="0.25">
      <c r="C1340" s="5"/>
      <c r="E1340" s="5"/>
      <c r="F1340" s="5"/>
      <c r="G1340" s="5"/>
      <c r="H1340" s="5"/>
      <c r="I1340" s="5"/>
      <c r="J1340" s="5"/>
    </row>
    <row r="1341" spans="3:10" x14ac:dyDescent="0.25">
      <c r="C1341" s="5"/>
      <c r="E1341" s="5"/>
      <c r="F1341" s="5"/>
      <c r="G1341" s="5"/>
      <c r="H1341" s="5"/>
      <c r="I1341" s="5"/>
      <c r="J1341" s="5"/>
    </row>
    <row r="1342" spans="3:10" x14ac:dyDescent="0.25">
      <c r="C1342" s="5"/>
      <c r="E1342" s="5"/>
      <c r="F1342" s="5"/>
      <c r="G1342" s="5"/>
      <c r="H1342" s="5"/>
      <c r="I1342" s="5"/>
      <c r="J1342" s="5"/>
    </row>
    <row r="1343" spans="3:10" x14ac:dyDescent="0.25">
      <c r="C1343" s="5"/>
      <c r="E1343" s="5"/>
      <c r="F1343" s="5"/>
      <c r="G1343" s="5"/>
      <c r="H1343" s="5"/>
      <c r="I1343" s="5"/>
      <c r="J1343" s="5"/>
    </row>
    <row r="1344" spans="3:10" x14ac:dyDescent="0.25">
      <c r="C1344" s="5"/>
      <c r="E1344" s="5"/>
      <c r="F1344" s="5"/>
      <c r="G1344" s="5"/>
      <c r="H1344" s="5"/>
      <c r="I1344" s="5"/>
      <c r="J1344" s="5"/>
    </row>
    <row r="1345" spans="3:10" x14ac:dyDescent="0.25">
      <c r="C1345" s="5"/>
      <c r="E1345" s="5"/>
      <c r="F1345" s="5"/>
      <c r="G1345" s="5"/>
      <c r="H1345" s="5"/>
      <c r="I1345" s="5"/>
      <c r="J1345" s="5"/>
    </row>
    <row r="1346" spans="3:10" x14ac:dyDescent="0.25">
      <c r="C1346" s="5"/>
      <c r="E1346" s="5"/>
      <c r="F1346" s="5"/>
      <c r="G1346" s="5"/>
      <c r="H1346" s="5"/>
      <c r="I1346" s="5"/>
      <c r="J1346" s="5"/>
    </row>
    <row r="1347" spans="3:10" x14ac:dyDescent="0.25">
      <c r="C1347" s="5"/>
      <c r="E1347" s="5"/>
      <c r="F1347" s="5"/>
      <c r="G1347" s="5"/>
      <c r="H1347" s="5"/>
      <c r="I1347" s="5"/>
      <c r="J1347" s="5"/>
    </row>
    <row r="1348" spans="3:10" x14ac:dyDescent="0.25">
      <c r="C1348" s="5"/>
      <c r="E1348" s="5"/>
      <c r="F1348" s="5"/>
      <c r="G1348" s="5"/>
      <c r="H1348" s="5"/>
      <c r="I1348" s="5"/>
      <c r="J1348" s="5"/>
    </row>
    <row r="1349" spans="3:10" x14ac:dyDescent="0.25">
      <c r="C1349" s="5"/>
      <c r="E1349" s="5"/>
      <c r="F1349" s="5"/>
      <c r="G1349" s="5"/>
      <c r="H1349" s="5"/>
      <c r="I1349" s="5"/>
      <c r="J1349" s="5"/>
    </row>
    <row r="1350" spans="3:10" x14ac:dyDescent="0.25">
      <c r="C1350" s="5"/>
      <c r="E1350" s="5"/>
      <c r="F1350" s="5"/>
      <c r="G1350" s="5"/>
      <c r="H1350" s="5"/>
      <c r="I1350" s="5"/>
      <c r="J1350" s="5"/>
    </row>
    <row r="1351" spans="3:10" x14ac:dyDescent="0.25">
      <c r="C1351" s="5"/>
      <c r="E1351" s="5"/>
      <c r="F1351" s="5"/>
      <c r="G1351" s="5"/>
      <c r="H1351" s="5"/>
      <c r="I1351" s="5"/>
      <c r="J1351" s="5"/>
    </row>
    <row r="1352" spans="3:10" x14ac:dyDescent="0.25">
      <c r="C1352" s="5"/>
      <c r="E1352" s="5"/>
      <c r="F1352" s="5"/>
      <c r="G1352" s="5"/>
      <c r="H1352" s="5"/>
      <c r="I1352" s="5"/>
      <c r="J1352" s="5"/>
    </row>
    <row r="1353" spans="3:10" x14ac:dyDescent="0.25">
      <c r="C1353" s="5"/>
      <c r="E1353" s="5"/>
      <c r="F1353" s="5"/>
      <c r="G1353" s="5"/>
      <c r="H1353" s="5"/>
      <c r="I1353" s="5"/>
      <c r="J1353" s="5"/>
    </row>
    <row r="1354" spans="3:10" x14ac:dyDescent="0.25">
      <c r="C1354" s="5"/>
      <c r="E1354" s="5"/>
      <c r="F1354" s="5"/>
      <c r="G1354" s="5"/>
      <c r="H1354" s="5"/>
      <c r="I1354" s="5"/>
      <c r="J1354" s="5"/>
    </row>
    <row r="1355" spans="3:10" x14ac:dyDescent="0.25">
      <c r="C1355" s="5"/>
      <c r="E1355" s="5"/>
      <c r="F1355" s="5"/>
      <c r="G1355" s="5"/>
      <c r="H1355" s="5"/>
      <c r="I1355" s="5"/>
      <c r="J1355" s="5"/>
    </row>
    <row r="1356" spans="3:10" x14ac:dyDescent="0.25">
      <c r="C1356" s="5"/>
      <c r="E1356" s="5"/>
      <c r="F1356" s="5"/>
      <c r="G1356" s="5"/>
      <c r="H1356" s="5"/>
      <c r="I1356" s="5"/>
      <c r="J1356" s="5"/>
    </row>
    <row r="1357" spans="3:10" x14ac:dyDescent="0.25">
      <c r="C1357" s="5"/>
      <c r="E1357" s="5"/>
      <c r="F1357" s="5"/>
      <c r="G1357" s="5"/>
      <c r="H1357" s="5"/>
      <c r="I1357" s="5"/>
      <c r="J1357" s="5"/>
    </row>
    <row r="1358" spans="3:10" x14ac:dyDescent="0.25">
      <c r="C1358" s="5"/>
      <c r="E1358" s="5"/>
      <c r="F1358" s="5"/>
      <c r="G1358" s="5"/>
      <c r="H1358" s="5"/>
      <c r="I1358" s="5"/>
      <c r="J1358" s="5"/>
    </row>
    <row r="1359" spans="3:10" x14ac:dyDescent="0.25">
      <c r="C1359" s="5"/>
      <c r="E1359" s="5"/>
      <c r="F1359" s="5"/>
      <c r="G1359" s="5"/>
      <c r="H1359" s="5"/>
      <c r="I1359" s="5"/>
      <c r="J1359" s="5"/>
    </row>
    <row r="1360" spans="3:10" x14ac:dyDescent="0.25">
      <c r="C1360" s="5"/>
      <c r="E1360" s="5"/>
      <c r="F1360" s="5"/>
      <c r="G1360" s="5"/>
      <c r="H1360" s="5"/>
      <c r="I1360" s="5"/>
      <c r="J1360" s="5"/>
    </row>
    <row r="1361" spans="3:10" x14ac:dyDescent="0.25">
      <c r="C1361" s="5"/>
      <c r="E1361" s="5"/>
      <c r="F1361" s="5"/>
      <c r="G1361" s="5"/>
      <c r="H1361" s="5"/>
      <c r="I1361" s="5"/>
      <c r="J1361" s="5"/>
    </row>
    <row r="1362" spans="3:10" x14ac:dyDescent="0.25">
      <c r="C1362" s="5"/>
      <c r="E1362" s="5"/>
      <c r="F1362" s="5"/>
      <c r="G1362" s="5"/>
      <c r="H1362" s="5"/>
      <c r="I1362" s="5"/>
      <c r="J1362" s="5"/>
    </row>
    <row r="1363" spans="3:10" x14ac:dyDescent="0.25">
      <c r="C1363" s="5"/>
      <c r="E1363" s="5"/>
      <c r="F1363" s="5"/>
      <c r="G1363" s="5"/>
      <c r="H1363" s="5"/>
      <c r="I1363" s="5"/>
      <c r="J1363" s="5"/>
    </row>
    <row r="1364" spans="3:10" x14ac:dyDescent="0.25">
      <c r="C1364" s="5"/>
      <c r="E1364" s="5"/>
      <c r="F1364" s="5"/>
      <c r="G1364" s="5"/>
      <c r="H1364" s="5"/>
      <c r="I1364" s="5"/>
      <c r="J1364" s="5"/>
    </row>
    <row r="1365" spans="3:10" x14ac:dyDescent="0.25">
      <c r="C1365" s="5"/>
      <c r="E1365" s="5"/>
      <c r="F1365" s="5"/>
      <c r="G1365" s="5"/>
      <c r="H1365" s="5"/>
      <c r="I1365" s="5"/>
      <c r="J1365" s="5"/>
    </row>
    <row r="1366" spans="3:10" x14ac:dyDescent="0.25">
      <c r="C1366" s="5"/>
      <c r="E1366" s="5"/>
      <c r="F1366" s="5"/>
      <c r="G1366" s="5"/>
      <c r="H1366" s="5"/>
      <c r="I1366" s="5"/>
      <c r="J1366" s="5"/>
    </row>
    <row r="1367" spans="3:10" x14ac:dyDescent="0.25">
      <c r="C1367" s="5"/>
      <c r="E1367" s="5"/>
      <c r="F1367" s="5"/>
      <c r="G1367" s="5"/>
      <c r="H1367" s="5"/>
      <c r="I1367" s="5"/>
      <c r="J1367" s="5"/>
    </row>
    <row r="1368" spans="3:10" x14ac:dyDescent="0.25">
      <c r="C1368" s="5"/>
      <c r="E1368" s="5"/>
      <c r="F1368" s="5"/>
      <c r="G1368" s="5"/>
      <c r="H1368" s="5"/>
      <c r="I1368" s="5"/>
      <c r="J1368" s="5"/>
    </row>
    <row r="1369" spans="3:10" x14ac:dyDescent="0.25">
      <c r="C1369" s="5"/>
      <c r="E1369" s="5"/>
      <c r="F1369" s="5"/>
      <c r="G1369" s="5"/>
      <c r="H1369" s="5"/>
      <c r="I1369" s="5"/>
      <c r="J1369" s="5"/>
    </row>
    <row r="1370" spans="3:10" x14ac:dyDescent="0.25">
      <c r="C1370" s="5"/>
      <c r="E1370" s="5"/>
      <c r="F1370" s="5"/>
      <c r="G1370" s="5"/>
      <c r="H1370" s="5"/>
      <c r="I1370" s="5"/>
      <c r="J1370" s="5"/>
    </row>
    <row r="1371" spans="3:10" x14ac:dyDescent="0.25">
      <c r="C1371" s="5"/>
      <c r="E1371" s="5"/>
      <c r="F1371" s="5"/>
      <c r="G1371" s="5"/>
      <c r="H1371" s="5"/>
      <c r="I1371" s="5"/>
      <c r="J1371" s="5"/>
    </row>
    <row r="1372" spans="3:10" x14ac:dyDescent="0.25">
      <c r="C1372" s="5"/>
      <c r="E1372" s="5"/>
      <c r="F1372" s="5"/>
      <c r="G1372" s="5"/>
      <c r="H1372" s="5"/>
      <c r="I1372" s="5"/>
      <c r="J1372" s="5"/>
    </row>
    <row r="1373" spans="3:10" x14ac:dyDescent="0.25">
      <c r="C1373" s="5"/>
      <c r="E1373" s="5"/>
      <c r="F1373" s="5"/>
      <c r="G1373" s="5"/>
      <c r="H1373" s="5"/>
      <c r="I1373" s="5"/>
      <c r="J1373" s="5"/>
    </row>
    <row r="1374" spans="3:10" x14ac:dyDescent="0.25">
      <c r="C1374" s="5"/>
      <c r="E1374" s="5"/>
      <c r="F1374" s="5"/>
      <c r="G1374" s="5"/>
      <c r="H1374" s="5"/>
      <c r="I1374" s="5"/>
      <c r="J1374" s="5"/>
    </row>
    <row r="1375" spans="3:10" x14ac:dyDescent="0.25">
      <c r="C1375" s="5"/>
      <c r="E1375" s="5"/>
      <c r="F1375" s="5"/>
      <c r="G1375" s="5"/>
      <c r="H1375" s="5"/>
      <c r="I1375" s="5"/>
      <c r="J1375" s="5"/>
    </row>
    <row r="1376" spans="3:10" x14ac:dyDescent="0.25">
      <c r="C1376" s="5"/>
      <c r="E1376" s="5"/>
      <c r="F1376" s="5"/>
      <c r="G1376" s="5"/>
      <c r="H1376" s="5"/>
      <c r="I1376" s="5"/>
      <c r="J1376" s="5"/>
    </row>
    <row r="1377" spans="3:10" x14ac:dyDescent="0.25">
      <c r="C1377" s="5"/>
      <c r="E1377" s="5"/>
      <c r="F1377" s="5"/>
      <c r="G1377" s="5"/>
      <c r="H1377" s="5"/>
      <c r="I1377" s="5"/>
      <c r="J1377" s="5"/>
    </row>
    <row r="1378" spans="3:10" x14ac:dyDescent="0.25">
      <c r="C1378" s="5"/>
      <c r="E1378" s="5"/>
      <c r="F1378" s="5"/>
      <c r="G1378" s="5"/>
      <c r="H1378" s="5"/>
      <c r="I1378" s="5"/>
      <c r="J1378" s="5"/>
    </row>
    <row r="1379" spans="3:10" x14ac:dyDescent="0.25">
      <c r="C1379" s="5"/>
      <c r="E1379" s="5"/>
      <c r="F1379" s="5"/>
      <c r="G1379" s="5"/>
      <c r="H1379" s="5"/>
      <c r="I1379" s="5"/>
      <c r="J1379" s="5"/>
    </row>
    <row r="1380" spans="3:10" x14ac:dyDescent="0.25">
      <c r="C1380" s="5"/>
      <c r="E1380" s="5"/>
      <c r="F1380" s="5"/>
      <c r="G1380" s="5"/>
      <c r="H1380" s="5"/>
      <c r="I1380" s="5"/>
      <c r="J1380" s="5"/>
    </row>
    <row r="1381" spans="3:10" x14ac:dyDescent="0.25">
      <c r="C1381" s="5"/>
      <c r="E1381" s="5"/>
      <c r="F1381" s="5"/>
      <c r="G1381" s="5"/>
      <c r="H1381" s="5"/>
      <c r="I1381" s="5"/>
      <c r="J1381" s="5"/>
    </row>
    <row r="1382" spans="3:10" x14ac:dyDescent="0.25">
      <c r="C1382" s="5"/>
      <c r="E1382" s="5"/>
      <c r="F1382" s="5"/>
      <c r="G1382" s="5"/>
      <c r="H1382" s="5"/>
      <c r="I1382" s="5"/>
      <c r="J1382" s="5"/>
    </row>
    <row r="1383" spans="3:10" x14ac:dyDescent="0.25">
      <c r="C1383" s="5"/>
      <c r="E1383" s="5"/>
      <c r="F1383" s="5"/>
      <c r="G1383" s="5"/>
      <c r="H1383" s="5"/>
      <c r="I1383" s="5"/>
      <c r="J1383" s="5"/>
    </row>
    <row r="1384" spans="3:10" x14ac:dyDescent="0.25">
      <c r="C1384" s="5"/>
      <c r="E1384" s="5"/>
      <c r="F1384" s="5"/>
      <c r="G1384" s="5"/>
      <c r="H1384" s="5"/>
      <c r="I1384" s="5"/>
      <c r="J1384" s="5"/>
    </row>
    <row r="1385" spans="3:10" x14ac:dyDescent="0.25">
      <c r="C1385" s="5"/>
      <c r="E1385" s="5"/>
      <c r="F1385" s="5"/>
      <c r="G1385" s="5"/>
      <c r="H1385" s="5"/>
      <c r="I1385" s="5"/>
      <c r="J1385" s="5"/>
    </row>
    <row r="1386" spans="3:10" x14ac:dyDescent="0.25">
      <c r="C1386" s="5"/>
      <c r="E1386" s="5"/>
      <c r="F1386" s="5"/>
      <c r="G1386" s="5"/>
      <c r="H1386" s="5"/>
      <c r="I1386" s="5"/>
      <c r="J1386" s="5"/>
    </row>
    <row r="1387" spans="3:10" x14ac:dyDescent="0.25">
      <c r="E1387" s="5"/>
      <c r="F1387" s="5"/>
      <c r="G1387" s="5"/>
      <c r="H1387" s="5"/>
      <c r="I1387" s="5"/>
      <c r="J1387" s="5"/>
    </row>
    <row r="1388" spans="3:10" x14ac:dyDescent="0.25">
      <c r="C1388" s="5"/>
      <c r="E1388" s="5"/>
      <c r="F1388" s="5"/>
      <c r="G1388" s="5"/>
      <c r="H1388" s="5"/>
      <c r="I1388" s="5"/>
      <c r="J1388" s="5"/>
    </row>
    <row r="1389" spans="3:10" x14ac:dyDescent="0.25">
      <c r="C1389" s="5"/>
      <c r="E1389" s="5"/>
      <c r="F1389" s="5"/>
      <c r="G1389" s="5"/>
      <c r="H1389" s="5"/>
      <c r="I1389" s="5"/>
      <c r="J1389" s="5"/>
    </row>
    <row r="1390" spans="3:10" x14ac:dyDescent="0.25">
      <c r="C1390" s="5"/>
      <c r="E1390" s="5"/>
      <c r="F1390" s="5"/>
      <c r="G1390" s="5"/>
      <c r="H1390" s="5"/>
      <c r="I1390" s="5"/>
      <c r="J1390" s="5"/>
    </row>
    <row r="1391" spans="3:10" x14ac:dyDescent="0.25">
      <c r="C1391" s="5"/>
      <c r="E1391" s="5"/>
      <c r="F1391" s="5"/>
      <c r="G1391" s="5"/>
      <c r="H1391" s="5"/>
      <c r="I1391" s="5"/>
      <c r="J1391" s="5"/>
    </row>
    <row r="1392" spans="3:10" x14ac:dyDescent="0.25">
      <c r="C1392" s="5"/>
      <c r="E1392" s="5"/>
      <c r="F1392" s="5"/>
      <c r="G1392" s="5"/>
      <c r="H1392" s="5"/>
      <c r="I1392" s="5"/>
      <c r="J1392" s="5"/>
    </row>
    <row r="1393" spans="3:10" x14ac:dyDescent="0.25">
      <c r="C1393" s="5"/>
      <c r="E1393" s="5"/>
      <c r="F1393" s="5"/>
      <c r="G1393" s="5"/>
      <c r="H1393" s="5"/>
      <c r="I1393" s="5"/>
      <c r="J1393" s="5"/>
    </row>
    <row r="1394" spans="3:10" x14ac:dyDescent="0.25">
      <c r="C1394" s="5"/>
      <c r="E1394" s="5"/>
      <c r="F1394" s="5"/>
      <c r="G1394" s="5"/>
      <c r="H1394" s="5"/>
      <c r="I1394" s="5"/>
      <c r="J1394" s="5"/>
    </row>
    <row r="1395" spans="3:10" x14ac:dyDescent="0.25">
      <c r="C1395" s="5"/>
      <c r="E1395" s="5"/>
      <c r="F1395" s="5"/>
      <c r="G1395" s="5"/>
      <c r="H1395" s="5"/>
      <c r="I1395" s="5"/>
      <c r="J1395" s="5"/>
    </row>
    <row r="1396" spans="3:10" x14ac:dyDescent="0.25">
      <c r="C1396" s="5"/>
      <c r="E1396" s="5"/>
      <c r="F1396" s="5"/>
      <c r="G1396" s="5"/>
      <c r="H1396" s="5"/>
      <c r="I1396" s="5"/>
      <c r="J1396" s="5"/>
    </row>
    <row r="1397" spans="3:10" x14ac:dyDescent="0.25">
      <c r="C1397" s="5"/>
      <c r="E1397" s="5"/>
      <c r="F1397" s="5"/>
      <c r="G1397" s="5"/>
      <c r="H1397" s="5"/>
      <c r="I1397" s="5"/>
      <c r="J1397" s="5"/>
    </row>
    <row r="1398" spans="3:10" x14ac:dyDescent="0.25">
      <c r="C1398" s="5"/>
      <c r="E1398" s="5"/>
      <c r="F1398" s="5"/>
      <c r="G1398" s="5"/>
      <c r="H1398" s="5"/>
      <c r="I1398" s="5"/>
      <c r="J1398" s="5"/>
    </row>
    <row r="1399" spans="3:10" x14ac:dyDescent="0.25">
      <c r="C1399" s="5"/>
      <c r="E1399" s="5"/>
      <c r="F1399" s="5"/>
      <c r="G1399" s="5"/>
      <c r="H1399" s="5"/>
      <c r="I1399" s="5"/>
      <c r="J1399" s="5"/>
    </row>
    <row r="1400" spans="3:10" x14ac:dyDescent="0.25">
      <c r="C1400" s="5"/>
      <c r="E1400" s="5"/>
      <c r="F1400" s="5"/>
      <c r="G1400" s="5"/>
      <c r="H1400" s="5"/>
      <c r="I1400" s="5"/>
      <c r="J1400" s="5"/>
    </row>
    <row r="1401" spans="3:10" x14ac:dyDescent="0.25">
      <c r="C1401" s="5"/>
      <c r="E1401" s="5"/>
      <c r="F1401" s="5"/>
      <c r="G1401" s="5"/>
      <c r="H1401" s="5"/>
      <c r="I1401" s="5"/>
      <c r="J1401" s="5"/>
    </row>
    <row r="1402" spans="3:10" x14ac:dyDescent="0.25">
      <c r="C1402" s="5"/>
      <c r="E1402" s="5"/>
      <c r="F1402" s="5"/>
      <c r="G1402" s="5"/>
      <c r="H1402" s="5"/>
      <c r="I1402" s="5"/>
      <c r="J1402" s="5"/>
    </row>
    <row r="1403" spans="3:10" x14ac:dyDescent="0.25">
      <c r="C1403" s="5"/>
      <c r="E1403" s="5"/>
      <c r="F1403" s="5"/>
      <c r="G1403" s="5"/>
      <c r="H1403" s="5"/>
      <c r="I1403" s="5"/>
      <c r="J1403" s="5"/>
    </row>
    <row r="1404" spans="3:10" x14ac:dyDescent="0.25">
      <c r="C1404" s="5"/>
      <c r="E1404" s="5"/>
      <c r="F1404" s="5"/>
      <c r="G1404" s="5"/>
      <c r="H1404" s="5"/>
      <c r="I1404" s="5"/>
      <c r="J1404" s="5"/>
    </row>
    <row r="1405" spans="3:10" x14ac:dyDescent="0.25">
      <c r="C1405" s="5"/>
      <c r="E1405" s="5"/>
      <c r="F1405" s="5"/>
      <c r="G1405" s="5"/>
      <c r="H1405" s="5"/>
      <c r="I1405" s="5"/>
      <c r="J1405" s="5"/>
    </row>
    <row r="1406" spans="3:10" x14ac:dyDescent="0.25">
      <c r="C1406" s="5"/>
      <c r="E1406" s="5"/>
      <c r="F1406" s="5"/>
      <c r="G1406" s="5"/>
      <c r="H1406" s="5"/>
      <c r="I1406" s="5"/>
      <c r="J1406" s="5"/>
    </row>
    <row r="1407" spans="3:10" x14ac:dyDescent="0.25">
      <c r="C1407" s="5"/>
      <c r="E1407" s="5"/>
      <c r="F1407" s="5"/>
      <c r="G1407" s="5"/>
      <c r="H1407" s="5"/>
      <c r="I1407" s="5"/>
      <c r="J1407" s="5"/>
    </row>
    <row r="1408" spans="3:10" x14ac:dyDescent="0.25">
      <c r="C1408" s="5"/>
      <c r="E1408" s="5"/>
      <c r="F1408" s="5"/>
      <c r="G1408" s="5"/>
      <c r="H1408" s="5"/>
      <c r="I1408" s="5"/>
      <c r="J1408" s="5"/>
    </row>
    <row r="1409" spans="3:11" x14ac:dyDescent="0.25">
      <c r="C1409" s="5"/>
      <c r="E1409" s="5"/>
      <c r="F1409" s="5"/>
      <c r="G1409" s="5"/>
      <c r="H1409" s="5"/>
      <c r="I1409" s="5"/>
      <c r="J1409" s="5"/>
    </row>
    <row r="1410" spans="3:11" x14ac:dyDescent="0.25">
      <c r="C1410" s="5"/>
      <c r="E1410" s="5"/>
      <c r="F1410" s="5"/>
      <c r="G1410" s="5"/>
      <c r="H1410" s="5"/>
      <c r="I1410" s="5"/>
      <c r="J1410" s="5"/>
    </row>
    <row r="1411" spans="3:11" x14ac:dyDescent="0.25">
      <c r="C1411" s="5"/>
      <c r="E1411" s="5"/>
      <c r="F1411" s="5"/>
      <c r="G1411" s="5"/>
      <c r="H1411" s="5"/>
      <c r="I1411" s="5"/>
      <c r="J1411" s="5"/>
    </row>
    <row r="1412" spans="3:11" x14ac:dyDescent="0.25">
      <c r="C1412" s="5"/>
      <c r="E1412" s="5"/>
      <c r="F1412" s="5"/>
      <c r="G1412" s="5"/>
      <c r="H1412" s="5"/>
      <c r="I1412" s="5"/>
      <c r="J1412" s="5"/>
    </row>
    <row r="1413" spans="3:11" x14ac:dyDescent="0.25">
      <c r="C1413" s="5"/>
      <c r="E1413" s="5"/>
      <c r="F1413" s="5"/>
      <c r="G1413" s="5"/>
      <c r="H1413" s="5"/>
      <c r="I1413" s="5"/>
      <c r="J1413" s="5"/>
      <c r="K1413" s="5"/>
    </row>
    <row r="1414" spans="3:11" x14ac:dyDescent="0.25">
      <c r="C1414" s="5"/>
      <c r="E1414" s="5"/>
      <c r="F1414" s="5"/>
      <c r="G1414" s="5"/>
      <c r="H1414" s="5"/>
      <c r="I1414" s="5"/>
      <c r="J1414" s="5"/>
    </row>
    <row r="1415" spans="3:11" x14ac:dyDescent="0.25">
      <c r="C1415" s="5"/>
      <c r="E1415" s="5"/>
      <c r="F1415" s="5"/>
      <c r="G1415" s="5"/>
      <c r="H1415" s="5"/>
      <c r="I1415" s="5"/>
      <c r="J1415" s="5"/>
    </row>
    <row r="1416" spans="3:11" x14ac:dyDescent="0.25">
      <c r="C1416" s="5"/>
      <c r="E1416" s="5"/>
      <c r="F1416" s="5"/>
      <c r="G1416" s="5"/>
      <c r="H1416" s="5"/>
      <c r="I1416" s="5"/>
      <c r="J1416" s="5"/>
    </row>
    <row r="1417" spans="3:11" x14ac:dyDescent="0.25">
      <c r="C1417" s="5"/>
      <c r="E1417" s="5"/>
      <c r="F1417" s="5"/>
      <c r="G1417" s="5"/>
      <c r="H1417" s="5"/>
      <c r="I1417" s="5"/>
      <c r="J1417" s="5"/>
    </row>
    <row r="1418" spans="3:11" x14ac:dyDescent="0.25">
      <c r="C1418" s="5"/>
      <c r="E1418" s="5"/>
      <c r="F1418" s="5"/>
      <c r="G1418" s="5"/>
      <c r="H1418" s="5"/>
      <c r="I1418" s="5"/>
      <c r="J1418" s="5"/>
    </row>
    <row r="1419" spans="3:11" x14ac:dyDescent="0.25">
      <c r="C1419" s="5"/>
      <c r="E1419" s="5"/>
      <c r="F1419" s="5"/>
      <c r="G1419" s="5"/>
      <c r="H1419" s="5"/>
      <c r="I1419" s="5"/>
      <c r="J1419" s="5"/>
    </row>
    <row r="1420" spans="3:11" x14ac:dyDescent="0.25">
      <c r="C1420" s="5"/>
      <c r="E1420" s="5"/>
      <c r="F1420" s="5"/>
      <c r="G1420" s="5"/>
      <c r="H1420" s="5"/>
      <c r="I1420" s="5"/>
      <c r="J1420" s="5"/>
    </row>
    <row r="1421" spans="3:11" x14ac:dyDescent="0.25">
      <c r="C1421" s="5"/>
      <c r="E1421" s="5"/>
      <c r="F1421" s="5"/>
      <c r="G1421" s="5"/>
      <c r="H1421" s="5"/>
      <c r="I1421" s="5"/>
      <c r="J1421" s="5"/>
    </row>
    <row r="1422" spans="3:11" x14ac:dyDescent="0.25">
      <c r="C1422" s="5"/>
      <c r="E1422" s="5"/>
      <c r="F1422" s="5"/>
      <c r="G1422" s="5"/>
      <c r="H1422" s="5"/>
      <c r="I1422" s="5"/>
      <c r="J1422" s="5"/>
    </row>
    <row r="1423" spans="3:11" x14ac:dyDescent="0.25">
      <c r="C1423" s="5"/>
      <c r="E1423" s="5"/>
      <c r="F1423" s="5"/>
      <c r="G1423" s="5"/>
      <c r="H1423" s="5"/>
      <c r="I1423" s="5"/>
      <c r="J1423" s="5"/>
    </row>
    <row r="1424" spans="3:11" x14ac:dyDescent="0.25">
      <c r="C1424" s="5"/>
      <c r="E1424" s="5"/>
      <c r="F1424" s="5"/>
      <c r="G1424" s="5"/>
      <c r="H1424" s="5"/>
      <c r="I1424" s="5"/>
      <c r="J1424" s="5"/>
    </row>
    <row r="1425" spans="3:15" x14ac:dyDescent="0.25">
      <c r="C1425" s="5"/>
      <c r="E1425" s="5"/>
      <c r="F1425" s="5"/>
      <c r="G1425" s="5"/>
      <c r="H1425" s="5"/>
      <c r="I1425" s="5"/>
      <c r="J1425" s="5"/>
    </row>
    <row r="1426" spans="3:15" x14ac:dyDescent="0.25">
      <c r="C1426" s="5"/>
      <c r="E1426" s="5"/>
      <c r="F1426" s="5"/>
      <c r="G1426" s="5"/>
      <c r="H1426" s="5"/>
      <c r="I1426" s="5"/>
      <c r="J1426" s="5"/>
    </row>
    <row r="1427" spans="3:15" x14ac:dyDescent="0.25">
      <c r="C1427" s="5"/>
      <c r="E1427" s="5"/>
      <c r="F1427" s="5"/>
      <c r="G1427" s="5"/>
      <c r="H1427" s="5"/>
      <c r="I1427" s="5"/>
      <c r="J1427" s="5"/>
    </row>
    <row r="1428" spans="3:15" x14ac:dyDescent="0.25">
      <c r="C1428" s="5"/>
      <c r="E1428" s="5"/>
      <c r="F1428" s="5"/>
      <c r="G1428" s="5"/>
      <c r="H1428" s="5"/>
      <c r="I1428" s="5"/>
      <c r="J1428" s="5"/>
    </row>
    <row r="1429" spans="3:15" x14ac:dyDescent="0.25">
      <c r="C1429" s="5"/>
      <c r="E1429" s="5"/>
      <c r="F1429" s="5"/>
      <c r="G1429" s="5"/>
      <c r="H1429" s="5"/>
      <c r="I1429" s="5"/>
      <c r="J1429" s="5"/>
    </row>
    <row r="1430" spans="3:15" x14ac:dyDescent="0.25">
      <c r="C1430" s="5"/>
      <c r="E1430" s="5"/>
      <c r="F1430" s="5"/>
      <c r="G1430" s="5"/>
      <c r="H1430" s="5"/>
      <c r="I1430" s="5"/>
      <c r="J1430" s="5"/>
    </row>
    <row r="1431" spans="3:15" x14ac:dyDescent="0.25">
      <c r="C1431" s="5"/>
      <c r="E1431" s="5"/>
      <c r="F1431" s="5"/>
      <c r="G1431" s="5"/>
      <c r="H1431" s="5"/>
      <c r="I1431" s="5"/>
      <c r="J1431" s="5"/>
    </row>
    <row r="1432" spans="3:15" x14ac:dyDescent="0.25">
      <c r="C1432" s="5"/>
      <c r="E1432" s="5"/>
      <c r="F1432" s="5"/>
      <c r="G1432" s="5"/>
      <c r="H1432" s="5"/>
      <c r="I1432" s="5"/>
      <c r="J1432" s="5"/>
      <c r="O1432" s="5"/>
    </row>
    <row r="1433" spans="3:15" x14ac:dyDescent="0.25">
      <c r="C1433" s="5"/>
      <c r="E1433" s="5"/>
      <c r="F1433" s="5"/>
      <c r="G1433" s="5"/>
      <c r="H1433" s="5"/>
      <c r="I1433" s="5"/>
      <c r="J1433" s="5"/>
    </row>
    <row r="1434" spans="3:15" x14ac:dyDescent="0.25">
      <c r="C1434" s="5"/>
      <c r="E1434" s="5"/>
      <c r="F1434" s="5"/>
      <c r="G1434" s="5"/>
      <c r="H1434" s="5"/>
      <c r="I1434" s="5"/>
      <c r="J1434" s="5"/>
    </row>
    <row r="1435" spans="3:15" x14ac:dyDescent="0.25">
      <c r="C1435" s="5"/>
      <c r="E1435" s="5"/>
      <c r="F1435" s="5"/>
      <c r="G1435" s="5"/>
      <c r="H1435" s="5"/>
      <c r="I1435" s="5"/>
      <c r="J1435" s="5"/>
    </row>
    <row r="1436" spans="3:15" x14ac:dyDescent="0.25">
      <c r="C1436" s="5"/>
      <c r="E1436" s="5"/>
      <c r="F1436" s="5"/>
      <c r="G1436" s="5"/>
      <c r="H1436" s="5"/>
      <c r="I1436" s="5"/>
      <c r="J1436" s="5"/>
    </row>
    <row r="1437" spans="3:15" x14ac:dyDescent="0.25">
      <c r="C1437" s="5"/>
      <c r="E1437" s="5"/>
      <c r="F1437" s="5"/>
      <c r="G1437" s="5"/>
      <c r="H1437" s="5"/>
      <c r="I1437" s="5"/>
      <c r="J1437" s="5"/>
    </row>
    <row r="1438" spans="3:15" x14ac:dyDescent="0.25">
      <c r="C1438" s="5"/>
      <c r="E1438" s="5"/>
      <c r="F1438" s="5"/>
      <c r="G1438" s="5"/>
      <c r="H1438" s="5"/>
      <c r="I1438" s="5"/>
      <c r="J1438" s="5"/>
    </row>
    <row r="1439" spans="3:15" x14ac:dyDescent="0.25">
      <c r="C1439" s="5"/>
      <c r="E1439" s="5"/>
      <c r="F1439" s="5"/>
      <c r="G1439" s="5"/>
      <c r="H1439" s="5"/>
      <c r="I1439" s="5"/>
      <c r="J1439" s="5"/>
    </row>
    <row r="1440" spans="3:15" x14ac:dyDescent="0.25">
      <c r="C1440" s="5"/>
      <c r="E1440" s="5"/>
      <c r="F1440" s="5"/>
      <c r="G1440" s="5"/>
      <c r="H1440" s="5"/>
      <c r="I1440" s="5"/>
      <c r="J1440" s="5"/>
    </row>
    <row r="1441" spans="3:10" x14ac:dyDescent="0.25">
      <c r="C1441" s="5"/>
      <c r="E1441" s="5"/>
      <c r="F1441" s="5"/>
      <c r="G1441" s="5"/>
      <c r="H1441" s="5"/>
      <c r="I1441" s="5"/>
      <c r="J1441" s="5"/>
    </row>
    <row r="1442" spans="3:10" x14ac:dyDescent="0.25">
      <c r="C1442" s="5"/>
      <c r="E1442" s="5"/>
      <c r="F1442" s="5"/>
      <c r="G1442" s="5"/>
      <c r="H1442" s="5"/>
      <c r="I1442" s="5"/>
      <c r="J1442" s="5"/>
    </row>
    <row r="1443" spans="3:10" x14ac:dyDescent="0.25">
      <c r="C1443" s="5"/>
      <c r="E1443" s="5"/>
      <c r="F1443" s="5"/>
      <c r="G1443" s="5"/>
      <c r="H1443" s="5"/>
      <c r="I1443" s="5"/>
      <c r="J1443" s="5"/>
    </row>
    <row r="1444" spans="3:10" x14ac:dyDescent="0.25">
      <c r="C1444" s="5"/>
      <c r="E1444" s="5"/>
      <c r="F1444" s="5"/>
      <c r="G1444" s="5"/>
      <c r="H1444" s="5"/>
      <c r="I1444" s="5"/>
      <c r="J1444" s="5"/>
    </row>
    <row r="1445" spans="3:10" x14ac:dyDescent="0.25">
      <c r="C1445" s="5"/>
      <c r="E1445" s="5"/>
      <c r="F1445" s="5"/>
      <c r="G1445" s="5"/>
      <c r="H1445" s="5"/>
      <c r="I1445" s="5"/>
      <c r="J1445" s="5"/>
    </row>
    <row r="1446" spans="3:10" x14ac:dyDescent="0.25">
      <c r="C1446" s="5"/>
      <c r="E1446" s="5"/>
      <c r="F1446" s="5"/>
      <c r="G1446" s="5"/>
      <c r="H1446" s="5"/>
      <c r="I1446" s="5"/>
      <c r="J1446" s="5"/>
    </row>
    <row r="1447" spans="3:10" x14ac:dyDescent="0.25">
      <c r="C1447" s="5"/>
      <c r="E1447" s="5"/>
      <c r="F1447" s="5"/>
      <c r="G1447" s="5"/>
      <c r="H1447" s="5"/>
      <c r="I1447" s="5"/>
      <c r="J1447" s="5"/>
    </row>
    <row r="1448" spans="3:10" x14ac:dyDescent="0.25">
      <c r="C1448" s="5"/>
      <c r="E1448" s="5"/>
      <c r="F1448" s="5"/>
      <c r="G1448" s="5"/>
      <c r="H1448" s="5"/>
      <c r="I1448" s="5"/>
      <c r="J1448" s="5"/>
    </row>
    <row r="1449" spans="3:10" x14ac:dyDescent="0.25">
      <c r="C1449" s="5"/>
      <c r="E1449" s="5"/>
      <c r="F1449" s="5"/>
      <c r="G1449" s="5"/>
      <c r="H1449" s="5"/>
      <c r="I1449" s="5"/>
      <c r="J1449" s="5"/>
    </row>
    <row r="1450" spans="3:10" x14ac:dyDescent="0.25">
      <c r="C1450" s="5"/>
      <c r="E1450" s="5"/>
      <c r="F1450" s="5"/>
      <c r="G1450" s="5"/>
      <c r="H1450" s="5"/>
      <c r="I1450" s="5"/>
      <c r="J1450" s="5"/>
    </row>
    <row r="1451" spans="3:10" x14ac:dyDescent="0.25">
      <c r="C1451" s="5"/>
      <c r="E1451" s="5"/>
      <c r="F1451" s="5"/>
      <c r="G1451" s="5"/>
      <c r="H1451" s="5"/>
      <c r="I1451" s="5"/>
      <c r="J1451" s="5"/>
    </row>
    <row r="1452" spans="3:10" x14ac:dyDescent="0.25">
      <c r="C1452" s="5"/>
      <c r="E1452" s="5"/>
      <c r="F1452" s="5"/>
      <c r="G1452" s="5"/>
      <c r="H1452" s="5"/>
      <c r="I1452" s="5"/>
      <c r="J1452" s="5"/>
    </row>
    <row r="1453" spans="3:10" x14ac:dyDescent="0.25">
      <c r="C1453" s="5"/>
      <c r="E1453" s="5"/>
      <c r="F1453" s="5"/>
      <c r="G1453" s="5"/>
      <c r="H1453" s="5"/>
      <c r="I1453" s="5"/>
      <c r="J1453" s="5"/>
    </row>
    <row r="1454" spans="3:10" x14ac:dyDescent="0.25">
      <c r="C1454" s="5"/>
      <c r="E1454" s="5"/>
      <c r="F1454" s="5"/>
      <c r="G1454" s="5"/>
      <c r="H1454" s="5"/>
      <c r="I1454" s="5"/>
      <c r="J1454" s="5"/>
    </row>
    <row r="1455" spans="3:10" x14ac:dyDescent="0.25">
      <c r="C1455" s="5"/>
      <c r="E1455" s="5"/>
      <c r="F1455" s="5"/>
      <c r="G1455" s="5"/>
      <c r="H1455" s="5"/>
      <c r="I1455" s="5"/>
      <c r="J1455" s="5"/>
    </row>
    <row r="1456" spans="3:10" x14ac:dyDescent="0.25">
      <c r="C1456" s="5"/>
      <c r="E1456" s="5"/>
      <c r="F1456" s="5"/>
      <c r="G1456" s="5"/>
      <c r="H1456" s="5"/>
      <c r="I1456" s="5"/>
      <c r="J1456" s="5"/>
    </row>
    <row r="1457" spans="3:10" x14ac:dyDescent="0.25">
      <c r="C1457" s="5"/>
      <c r="E1457" s="5"/>
      <c r="F1457" s="5"/>
      <c r="G1457" s="5"/>
      <c r="H1457" s="5"/>
      <c r="I1457" s="5"/>
      <c r="J1457" s="5"/>
    </row>
    <row r="1458" spans="3:10" x14ac:dyDescent="0.25">
      <c r="C1458" s="5"/>
      <c r="E1458" s="5"/>
      <c r="F1458" s="5"/>
      <c r="G1458" s="5"/>
      <c r="H1458" s="5"/>
      <c r="I1458" s="5"/>
      <c r="J1458" s="5"/>
    </row>
    <row r="1459" spans="3:10" x14ac:dyDescent="0.25">
      <c r="C1459" s="5"/>
      <c r="E1459" s="5"/>
      <c r="F1459" s="5"/>
      <c r="G1459" s="5"/>
      <c r="H1459" s="5"/>
      <c r="I1459" s="5"/>
      <c r="J1459" s="5"/>
    </row>
    <row r="1460" spans="3:10" x14ac:dyDescent="0.25">
      <c r="C1460" s="5"/>
      <c r="E1460" s="5"/>
      <c r="F1460" s="5"/>
      <c r="G1460" s="5"/>
      <c r="H1460" s="5"/>
      <c r="I1460" s="5"/>
      <c r="J1460" s="5"/>
    </row>
    <row r="1461" spans="3:10" x14ac:dyDescent="0.25">
      <c r="C1461" s="5"/>
      <c r="E1461" s="5"/>
      <c r="F1461" s="5"/>
      <c r="G1461" s="5"/>
      <c r="H1461" s="5"/>
      <c r="I1461" s="5"/>
      <c r="J1461" s="5"/>
    </row>
    <row r="1462" spans="3:10" x14ac:dyDescent="0.25">
      <c r="C1462" s="5"/>
      <c r="E1462" s="5"/>
      <c r="F1462" s="5"/>
      <c r="G1462" s="5"/>
      <c r="H1462" s="5"/>
      <c r="I1462" s="5"/>
      <c r="J1462" s="5"/>
    </row>
    <row r="1463" spans="3:10" x14ac:dyDescent="0.25">
      <c r="C1463" s="5"/>
      <c r="E1463" s="5"/>
      <c r="F1463" s="5"/>
      <c r="G1463" s="5"/>
      <c r="H1463" s="5"/>
      <c r="I1463" s="5"/>
      <c r="J1463" s="5"/>
    </row>
    <row r="1464" spans="3:10" x14ac:dyDescent="0.25">
      <c r="C1464" s="5"/>
      <c r="E1464" s="5"/>
      <c r="F1464" s="5"/>
      <c r="G1464" s="5"/>
      <c r="H1464" s="5"/>
      <c r="I1464" s="5"/>
      <c r="J1464" s="5"/>
    </row>
    <row r="1465" spans="3:10" x14ac:dyDescent="0.25">
      <c r="C1465" s="5"/>
      <c r="E1465" s="5"/>
      <c r="F1465" s="5"/>
      <c r="G1465" s="5"/>
      <c r="H1465" s="5"/>
      <c r="I1465" s="5"/>
      <c r="J1465" s="5"/>
    </row>
    <row r="1466" spans="3:10" x14ac:dyDescent="0.25">
      <c r="C1466" s="5"/>
      <c r="E1466" s="5"/>
      <c r="F1466" s="5"/>
      <c r="G1466" s="5"/>
      <c r="H1466" s="5"/>
      <c r="I1466" s="5"/>
      <c r="J1466" s="5"/>
    </row>
    <row r="1467" spans="3:10" x14ac:dyDescent="0.25">
      <c r="C1467" s="5"/>
      <c r="E1467" s="5"/>
      <c r="F1467" s="5"/>
      <c r="G1467" s="5"/>
      <c r="H1467" s="5"/>
      <c r="I1467" s="5"/>
      <c r="J1467" s="5"/>
    </row>
    <row r="1468" spans="3:10" x14ac:dyDescent="0.25">
      <c r="C1468" s="5"/>
      <c r="E1468" s="5"/>
      <c r="F1468" s="5"/>
      <c r="G1468" s="5"/>
      <c r="H1468" s="5"/>
      <c r="I1468" s="5"/>
      <c r="J1468" s="5"/>
    </row>
    <row r="1469" spans="3:10" x14ac:dyDescent="0.25">
      <c r="C1469" s="5"/>
      <c r="E1469" s="5"/>
      <c r="F1469" s="5"/>
      <c r="G1469" s="5"/>
      <c r="H1469" s="5"/>
      <c r="I1469" s="5"/>
      <c r="J1469" s="5"/>
    </row>
    <row r="1470" spans="3:10" x14ac:dyDescent="0.25">
      <c r="C1470" s="5"/>
      <c r="E1470" s="5"/>
      <c r="F1470" s="5"/>
      <c r="G1470" s="5"/>
      <c r="H1470" s="5"/>
      <c r="I1470" s="5"/>
      <c r="J1470" s="5"/>
    </row>
    <row r="1471" spans="3:10" x14ac:dyDescent="0.25">
      <c r="C1471" s="5"/>
      <c r="E1471" s="5"/>
      <c r="F1471" s="5"/>
      <c r="G1471" s="5"/>
      <c r="H1471" s="5"/>
      <c r="I1471" s="5"/>
      <c r="J1471" s="5"/>
    </row>
    <row r="1472" spans="3:10" x14ac:dyDescent="0.25">
      <c r="C1472" s="5"/>
      <c r="E1472" s="5"/>
      <c r="F1472" s="5"/>
      <c r="G1472" s="5"/>
      <c r="H1472" s="5"/>
      <c r="I1472" s="5"/>
      <c r="J1472" s="5"/>
    </row>
    <row r="1473" spans="3:10" x14ac:dyDescent="0.25">
      <c r="C1473" s="5"/>
      <c r="E1473" s="5"/>
      <c r="F1473" s="5"/>
      <c r="G1473" s="5"/>
      <c r="H1473" s="5"/>
      <c r="I1473" s="5"/>
      <c r="J1473" s="5"/>
    </row>
    <row r="1474" spans="3:10" x14ac:dyDescent="0.25">
      <c r="C1474" s="5"/>
      <c r="E1474" s="5"/>
      <c r="F1474" s="5"/>
      <c r="G1474" s="5"/>
      <c r="H1474" s="5"/>
      <c r="I1474" s="5"/>
      <c r="J1474" s="5"/>
    </row>
    <row r="1475" spans="3:10" x14ac:dyDescent="0.25">
      <c r="C1475" s="5"/>
      <c r="E1475" s="5"/>
      <c r="F1475" s="5"/>
      <c r="G1475" s="5"/>
      <c r="H1475" s="5"/>
      <c r="I1475" s="5"/>
      <c r="J1475" s="5"/>
    </row>
    <row r="1476" spans="3:10" x14ac:dyDescent="0.25">
      <c r="C1476" s="5"/>
      <c r="E1476" s="5"/>
      <c r="F1476" s="5"/>
      <c r="G1476" s="5"/>
      <c r="H1476" s="5"/>
      <c r="I1476" s="5"/>
      <c r="J1476" s="5"/>
    </row>
    <row r="1477" spans="3:10" x14ac:dyDescent="0.25">
      <c r="C1477" s="5"/>
      <c r="E1477" s="5"/>
      <c r="F1477" s="5"/>
      <c r="G1477" s="5"/>
      <c r="H1477" s="5"/>
      <c r="I1477" s="5"/>
      <c r="J1477" s="5"/>
    </row>
    <row r="1478" spans="3:10" x14ac:dyDescent="0.25">
      <c r="C1478" s="5"/>
      <c r="E1478" s="5"/>
      <c r="F1478" s="5"/>
      <c r="G1478" s="5"/>
      <c r="H1478" s="5"/>
      <c r="I1478" s="5"/>
      <c r="J1478" s="5"/>
    </row>
    <row r="1479" spans="3:10" x14ac:dyDescent="0.25">
      <c r="C1479" s="5"/>
      <c r="E1479" s="5"/>
      <c r="F1479" s="5"/>
      <c r="G1479" s="5"/>
      <c r="H1479" s="5"/>
      <c r="I1479" s="5"/>
      <c r="J1479" s="5"/>
    </row>
    <row r="1480" spans="3:10" x14ac:dyDescent="0.25">
      <c r="C1480" s="5"/>
      <c r="E1480" s="5"/>
      <c r="F1480" s="5"/>
      <c r="G1480" s="5"/>
      <c r="H1480" s="5"/>
      <c r="I1480" s="5"/>
      <c r="J1480" s="5"/>
    </row>
    <row r="1481" spans="3:10" x14ac:dyDescent="0.25">
      <c r="C1481" s="5"/>
      <c r="E1481" s="5"/>
      <c r="F1481" s="5"/>
      <c r="G1481" s="5"/>
      <c r="H1481" s="5"/>
      <c r="I1481" s="5"/>
      <c r="J1481" s="5"/>
    </row>
    <row r="1482" spans="3:10" x14ac:dyDescent="0.25">
      <c r="C1482" s="5"/>
      <c r="E1482" s="5"/>
      <c r="F1482" s="5"/>
      <c r="G1482" s="5"/>
      <c r="H1482" s="5"/>
      <c r="I1482" s="5"/>
      <c r="J1482" s="5"/>
    </row>
    <row r="1483" spans="3:10" x14ac:dyDescent="0.25">
      <c r="C1483" s="5"/>
      <c r="E1483" s="5"/>
      <c r="F1483" s="5"/>
      <c r="G1483" s="5"/>
      <c r="H1483" s="5"/>
      <c r="I1483" s="5"/>
      <c r="J1483" s="5"/>
    </row>
    <row r="1484" spans="3:10" x14ac:dyDescent="0.25">
      <c r="C1484" s="5"/>
      <c r="E1484" s="5"/>
      <c r="F1484" s="5"/>
      <c r="G1484" s="5"/>
      <c r="H1484" s="5"/>
      <c r="I1484" s="5"/>
      <c r="J1484" s="5"/>
    </row>
    <row r="1485" spans="3:10" x14ac:dyDescent="0.25">
      <c r="C1485" s="5"/>
      <c r="E1485" s="5"/>
      <c r="F1485" s="5"/>
      <c r="G1485" s="5"/>
      <c r="H1485" s="5"/>
      <c r="I1485" s="5"/>
      <c r="J1485" s="5"/>
    </row>
    <row r="1486" spans="3:10" x14ac:dyDescent="0.25">
      <c r="C1486" s="5"/>
      <c r="E1486" s="5"/>
      <c r="F1486" s="5"/>
      <c r="G1486" s="5"/>
      <c r="H1486" s="5"/>
      <c r="I1486" s="5"/>
      <c r="J1486" s="5"/>
    </row>
    <row r="1487" spans="3:10" x14ac:dyDescent="0.25">
      <c r="C1487" s="5"/>
      <c r="E1487" s="5"/>
      <c r="F1487" s="5"/>
      <c r="G1487" s="5"/>
      <c r="H1487" s="5"/>
      <c r="I1487" s="5"/>
      <c r="J1487" s="5"/>
    </row>
    <row r="1488" spans="3:10" x14ac:dyDescent="0.25">
      <c r="C1488" s="5"/>
      <c r="E1488" s="5"/>
      <c r="F1488" s="5"/>
      <c r="G1488" s="5"/>
      <c r="H1488" s="5"/>
      <c r="I1488" s="5"/>
      <c r="J1488" s="5"/>
    </row>
    <row r="1489" spans="3:10" x14ac:dyDescent="0.25">
      <c r="C1489" s="5"/>
      <c r="E1489" s="5"/>
      <c r="F1489" s="5"/>
      <c r="G1489" s="5"/>
      <c r="H1489" s="5"/>
      <c r="I1489" s="5"/>
      <c r="J1489" s="5"/>
    </row>
    <row r="1490" spans="3:10" x14ac:dyDescent="0.25">
      <c r="C1490" s="5"/>
      <c r="E1490" s="5"/>
      <c r="F1490" s="5"/>
      <c r="G1490" s="5"/>
      <c r="H1490" s="5"/>
      <c r="I1490" s="5"/>
      <c r="J1490" s="5"/>
    </row>
    <row r="1491" spans="3:10" x14ac:dyDescent="0.25">
      <c r="C1491" s="5"/>
      <c r="E1491" s="5"/>
      <c r="F1491" s="5"/>
      <c r="G1491" s="5"/>
      <c r="H1491" s="5"/>
      <c r="I1491" s="5"/>
      <c r="J1491" s="5"/>
    </row>
    <row r="1492" spans="3:10" x14ac:dyDescent="0.25">
      <c r="C1492" s="5"/>
      <c r="E1492" s="5"/>
      <c r="F1492" s="5"/>
      <c r="G1492" s="5"/>
      <c r="H1492" s="5"/>
      <c r="I1492" s="5"/>
      <c r="J1492" s="5"/>
    </row>
    <row r="1493" spans="3:10" x14ac:dyDescent="0.25">
      <c r="C1493" s="5"/>
      <c r="E1493" s="5"/>
      <c r="F1493" s="5"/>
      <c r="G1493" s="5"/>
      <c r="H1493" s="5"/>
      <c r="I1493" s="5"/>
      <c r="J1493" s="5"/>
    </row>
    <row r="1494" spans="3:10" x14ac:dyDescent="0.25">
      <c r="C1494" s="5"/>
      <c r="E1494" s="5"/>
      <c r="F1494" s="5"/>
      <c r="G1494" s="5"/>
      <c r="H1494" s="5"/>
      <c r="I1494" s="5"/>
      <c r="J1494" s="5"/>
    </row>
    <row r="1495" spans="3:10" x14ac:dyDescent="0.25">
      <c r="C1495" s="5"/>
      <c r="E1495" s="5"/>
      <c r="F1495" s="5"/>
      <c r="G1495" s="5"/>
      <c r="H1495" s="5"/>
      <c r="I1495" s="5"/>
      <c r="J1495" s="5"/>
    </row>
    <row r="1496" spans="3:10" x14ac:dyDescent="0.25">
      <c r="C1496" s="5"/>
      <c r="E1496" s="5"/>
      <c r="F1496" s="5"/>
      <c r="G1496" s="5"/>
      <c r="H1496" s="5"/>
      <c r="I1496" s="5"/>
      <c r="J1496" s="5"/>
    </row>
    <row r="1497" spans="3:10" x14ac:dyDescent="0.25">
      <c r="C1497" s="5"/>
      <c r="E1497" s="5"/>
      <c r="F1497" s="5"/>
      <c r="G1497" s="5"/>
      <c r="H1497" s="5"/>
      <c r="I1497" s="5"/>
      <c r="J1497" s="5"/>
    </row>
    <row r="1498" spans="3:10" x14ac:dyDescent="0.25">
      <c r="C1498" s="5"/>
      <c r="E1498" s="5"/>
      <c r="F1498" s="5"/>
      <c r="G1498" s="5"/>
      <c r="H1498" s="5"/>
      <c r="I1498" s="5"/>
      <c r="J1498" s="5"/>
    </row>
    <row r="1499" spans="3:10" x14ac:dyDescent="0.25">
      <c r="C1499" s="5"/>
      <c r="E1499" s="5"/>
      <c r="F1499" s="5"/>
      <c r="G1499" s="5"/>
      <c r="H1499" s="5"/>
      <c r="I1499" s="5"/>
      <c r="J1499" s="5"/>
    </row>
    <row r="1500" spans="3:10" x14ac:dyDescent="0.25">
      <c r="E1500" s="5"/>
      <c r="F1500" s="5"/>
      <c r="G1500" s="5"/>
      <c r="H1500" s="5"/>
      <c r="I1500" s="5"/>
      <c r="J1500" s="5"/>
    </row>
    <row r="1501" spans="3:10" x14ac:dyDescent="0.25">
      <c r="C1501" s="5"/>
      <c r="E1501" s="5"/>
      <c r="F1501" s="5"/>
      <c r="G1501" s="5"/>
      <c r="H1501" s="5"/>
      <c r="I1501" s="5"/>
      <c r="J1501" s="5"/>
    </row>
    <row r="1502" spans="3:10" x14ac:dyDescent="0.25">
      <c r="C1502" s="5"/>
      <c r="E1502" s="5"/>
      <c r="F1502" s="5"/>
      <c r="G1502" s="5"/>
      <c r="H1502" s="5"/>
      <c r="I1502" s="5"/>
      <c r="J1502" s="5"/>
    </row>
    <row r="1503" spans="3:10" x14ac:dyDescent="0.25">
      <c r="C1503" s="5"/>
      <c r="E1503" s="5"/>
      <c r="F1503" s="5"/>
      <c r="G1503" s="5"/>
      <c r="H1503" s="5"/>
      <c r="I1503" s="5"/>
      <c r="J1503" s="5"/>
    </row>
    <row r="1504" spans="3:10" x14ac:dyDescent="0.25">
      <c r="C1504" s="5"/>
      <c r="E1504" s="5"/>
      <c r="F1504" s="5"/>
      <c r="G1504" s="5"/>
      <c r="H1504" s="5"/>
      <c r="I1504" s="5"/>
      <c r="J1504" s="5"/>
    </row>
    <row r="1505" spans="3:10" x14ac:dyDescent="0.25">
      <c r="C1505" s="5"/>
      <c r="E1505" s="5"/>
      <c r="F1505" s="5"/>
      <c r="G1505" s="5"/>
      <c r="H1505" s="5"/>
      <c r="I1505" s="5"/>
      <c r="J1505" s="5"/>
    </row>
    <row r="1506" spans="3:10" x14ac:dyDescent="0.25">
      <c r="C1506" s="5"/>
      <c r="E1506" s="5"/>
      <c r="F1506" s="5"/>
      <c r="G1506" s="5"/>
      <c r="H1506" s="5"/>
      <c r="I1506" s="5"/>
      <c r="J1506" s="5"/>
    </row>
    <row r="1507" spans="3:10" x14ac:dyDescent="0.25">
      <c r="C1507" s="5"/>
      <c r="E1507" s="5"/>
      <c r="F1507" s="5"/>
      <c r="G1507" s="5"/>
      <c r="H1507" s="5"/>
      <c r="I1507" s="5"/>
      <c r="J1507" s="5"/>
    </row>
    <row r="1508" spans="3:10" x14ac:dyDescent="0.25">
      <c r="C1508" s="5"/>
      <c r="E1508" s="5"/>
      <c r="F1508" s="5"/>
      <c r="G1508" s="5"/>
      <c r="H1508" s="5"/>
      <c r="I1508" s="5"/>
      <c r="J1508" s="5"/>
    </row>
    <row r="1509" spans="3:10" x14ac:dyDescent="0.25">
      <c r="C1509" s="5"/>
      <c r="E1509" s="5"/>
      <c r="F1509" s="5"/>
      <c r="G1509" s="5"/>
      <c r="H1509" s="5"/>
      <c r="I1509" s="5"/>
      <c r="J1509" s="5"/>
    </row>
    <row r="1510" spans="3:10" x14ac:dyDescent="0.25">
      <c r="C1510" s="5"/>
      <c r="E1510" s="5"/>
      <c r="F1510" s="5"/>
      <c r="G1510" s="5"/>
      <c r="H1510" s="5"/>
      <c r="I1510" s="5"/>
      <c r="J1510" s="5"/>
    </row>
    <row r="1511" spans="3:10" x14ac:dyDescent="0.25">
      <c r="C1511" s="5"/>
      <c r="E1511" s="5"/>
      <c r="F1511" s="5"/>
      <c r="G1511" s="5"/>
      <c r="H1511" s="5"/>
      <c r="I1511" s="5"/>
      <c r="J1511" s="5"/>
    </row>
    <row r="1512" spans="3:10" x14ac:dyDescent="0.25">
      <c r="C1512" s="5"/>
      <c r="E1512" s="5"/>
      <c r="F1512" s="5"/>
      <c r="G1512" s="5"/>
      <c r="H1512" s="5"/>
      <c r="I1512" s="5"/>
      <c r="J1512" s="5"/>
    </row>
    <row r="1513" spans="3:10" x14ac:dyDescent="0.25">
      <c r="C1513" s="5"/>
      <c r="E1513" s="5"/>
      <c r="F1513" s="5"/>
      <c r="G1513" s="5"/>
      <c r="H1513" s="5"/>
      <c r="I1513" s="5"/>
      <c r="J1513" s="5"/>
    </row>
    <row r="1514" spans="3:10" x14ac:dyDescent="0.25">
      <c r="C1514" s="5"/>
      <c r="E1514" s="5"/>
      <c r="F1514" s="5"/>
      <c r="G1514" s="5"/>
      <c r="H1514" s="5"/>
      <c r="I1514" s="5"/>
      <c r="J1514" s="5"/>
    </row>
    <row r="1515" spans="3:10" x14ac:dyDescent="0.25">
      <c r="C1515" s="5"/>
      <c r="E1515" s="5"/>
      <c r="F1515" s="5"/>
      <c r="G1515" s="5"/>
      <c r="H1515" s="5"/>
      <c r="I1515" s="5"/>
      <c r="J1515" s="5"/>
    </row>
    <row r="1516" spans="3:10" x14ac:dyDescent="0.25">
      <c r="C1516" s="5"/>
      <c r="E1516" s="5"/>
      <c r="F1516" s="5"/>
      <c r="G1516" s="5"/>
      <c r="H1516" s="5"/>
      <c r="I1516" s="5"/>
      <c r="J1516" s="5"/>
    </row>
    <row r="1517" spans="3:10" x14ac:dyDescent="0.25">
      <c r="C1517" s="5"/>
      <c r="E1517" s="5"/>
      <c r="F1517" s="5"/>
      <c r="G1517" s="5"/>
      <c r="H1517" s="5"/>
      <c r="I1517" s="5"/>
      <c r="J1517" s="5"/>
    </row>
    <row r="1518" spans="3:10" x14ac:dyDescent="0.25">
      <c r="C1518" s="5"/>
      <c r="E1518" s="5"/>
      <c r="F1518" s="5"/>
      <c r="G1518" s="5"/>
      <c r="H1518" s="5"/>
      <c r="I1518" s="5"/>
      <c r="J1518" s="5"/>
    </row>
    <row r="1519" spans="3:10" x14ac:dyDescent="0.25">
      <c r="C1519" s="5"/>
      <c r="E1519" s="5"/>
      <c r="F1519" s="5"/>
      <c r="G1519" s="5"/>
      <c r="H1519" s="5"/>
      <c r="I1519" s="5"/>
      <c r="J1519" s="5"/>
    </row>
    <row r="1520" spans="3:10" x14ac:dyDescent="0.25">
      <c r="C1520" s="5"/>
      <c r="E1520" s="5"/>
      <c r="F1520" s="5"/>
      <c r="G1520" s="5"/>
      <c r="H1520" s="5"/>
      <c r="I1520" s="5"/>
      <c r="J1520" s="5"/>
    </row>
    <row r="1521" spans="3:17" x14ac:dyDescent="0.25">
      <c r="C1521" s="5"/>
      <c r="E1521" s="5"/>
      <c r="F1521" s="5"/>
      <c r="G1521" s="5"/>
      <c r="H1521" s="5"/>
      <c r="I1521" s="5"/>
      <c r="J1521" s="5"/>
    </row>
    <row r="1522" spans="3:17" x14ac:dyDescent="0.25">
      <c r="C1522" s="5"/>
      <c r="E1522" s="5"/>
      <c r="F1522" s="5"/>
      <c r="G1522" s="5"/>
      <c r="H1522" s="5"/>
      <c r="I1522" s="5"/>
      <c r="J1522" s="5"/>
    </row>
    <row r="1523" spans="3:17" x14ac:dyDescent="0.25">
      <c r="C1523" s="5"/>
      <c r="E1523" s="5"/>
      <c r="F1523" s="5"/>
      <c r="G1523" s="5"/>
      <c r="H1523" s="5"/>
      <c r="I1523" s="5"/>
      <c r="J1523" s="5"/>
    </row>
    <row r="1524" spans="3:17" x14ac:dyDescent="0.25">
      <c r="C1524" s="5"/>
      <c r="E1524" s="5"/>
      <c r="F1524" s="5"/>
      <c r="G1524" s="5"/>
      <c r="H1524" s="5"/>
      <c r="I1524" s="5"/>
      <c r="J1524" s="5"/>
    </row>
    <row r="1525" spans="3:17" x14ac:dyDescent="0.25">
      <c r="C1525" s="5"/>
      <c r="E1525" s="5"/>
      <c r="F1525" s="5"/>
      <c r="G1525" s="5"/>
      <c r="H1525" s="5"/>
      <c r="I1525" s="5"/>
      <c r="J1525" s="5"/>
    </row>
    <row r="1526" spans="3:17" x14ac:dyDescent="0.25">
      <c r="C1526" s="5"/>
      <c r="E1526" s="5"/>
      <c r="F1526" s="5"/>
      <c r="G1526" s="5"/>
      <c r="H1526" s="5"/>
      <c r="I1526" s="5"/>
      <c r="J1526" s="5"/>
    </row>
    <row r="1527" spans="3:17" x14ac:dyDescent="0.25">
      <c r="C1527" s="5"/>
      <c r="E1527" s="5"/>
      <c r="F1527" s="5"/>
      <c r="G1527" s="5"/>
      <c r="H1527" s="5"/>
      <c r="I1527" s="5"/>
      <c r="J1527" s="5"/>
    </row>
    <row r="1528" spans="3:17" x14ac:dyDescent="0.25">
      <c r="C1528" s="5"/>
      <c r="E1528" s="5"/>
      <c r="F1528" s="5"/>
      <c r="G1528" s="5"/>
      <c r="H1528" s="5"/>
      <c r="I1528" s="5"/>
      <c r="J1528" s="5"/>
    </row>
    <row r="1529" spans="3:17" x14ac:dyDescent="0.25">
      <c r="C1529" s="5"/>
      <c r="E1529" s="5"/>
      <c r="F1529" s="5"/>
      <c r="G1529" s="5"/>
      <c r="H1529" s="5"/>
      <c r="I1529" s="5"/>
      <c r="J1529" s="5"/>
    </row>
    <row r="1530" spans="3:17" x14ac:dyDescent="0.25">
      <c r="C1530" s="5"/>
      <c r="E1530" s="5"/>
      <c r="F1530" s="5"/>
      <c r="G1530" s="5"/>
      <c r="H1530" s="5"/>
      <c r="I1530" s="5"/>
      <c r="J1530" s="5"/>
    </row>
    <row r="1531" spans="3:17" x14ac:dyDescent="0.25">
      <c r="C1531" s="5"/>
      <c r="E1531" s="5"/>
      <c r="F1531" s="5"/>
      <c r="G1531" s="5"/>
      <c r="H1531" s="5"/>
      <c r="I1531" s="5"/>
      <c r="J1531" s="5"/>
    </row>
    <row r="1532" spans="3:17" x14ac:dyDescent="0.25">
      <c r="C1532" s="5"/>
      <c r="E1532" s="5"/>
      <c r="F1532" s="5"/>
      <c r="G1532" s="5"/>
      <c r="H1532" s="5"/>
      <c r="I1532" s="5"/>
      <c r="J1532" s="5"/>
    </row>
    <row r="1533" spans="3:17" x14ac:dyDescent="0.25">
      <c r="C1533" s="5"/>
      <c r="E1533" s="5"/>
      <c r="F1533" s="5"/>
      <c r="G1533" s="5"/>
      <c r="H1533" s="5"/>
      <c r="I1533" s="5"/>
      <c r="J1533" s="5"/>
    </row>
    <row r="1534" spans="3:17" x14ac:dyDescent="0.25">
      <c r="C1534" s="5"/>
      <c r="E1534" s="5"/>
      <c r="F1534" s="5"/>
      <c r="G1534" s="5"/>
      <c r="H1534" s="5"/>
      <c r="I1534" s="5"/>
      <c r="J1534" s="5"/>
    </row>
    <row r="1535" spans="3:17" x14ac:dyDescent="0.25">
      <c r="C1535" s="5"/>
      <c r="E1535" s="5"/>
      <c r="F1535" s="5"/>
      <c r="G1535" s="5"/>
      <c r="H1535" s="5"/>
      <c r="I1535" s="5"/>
      <c r="J1535" s="5"/>
    </row>
    <row r="1536" spans="3:17" x14ac:dyDescent="0.25">
      <c r="C1536" s="5"/>
      <c r="E1536" s="5"/>
      <c r="F1536" s="5"/>
      <c r="G1536" s="5"/>
      <c r="H1536" s="5"/>
      <c r="I1536" s="5"/>
      <c r="J1536" s="5"/>
      <c r="Q1536" s="5"/>
    </row>
    <row r="1537" spans="3:13" x14ac:dyDescent="0.25">
      <c r="C1537" s="5"/>
      <c r="E1537" s="5"/>
      <c r="F1537" s="5"/>
      <c r="G1537" s="5"/>
      <c r="H1537" s="5"/>
      <c r="I1537" s="5"/>
      <c r="J1537" s="5"/>
      <c r="M1537" s="5"/>
    </row>
    <row r="1538" spans="3:13" x14ac:dyDescent="0.25">
      <c r="C1538" s="5"/>
      <c r="E1538" s="5"/>
      <c r="F1538" s="5"/>
      <c r="G1538" s="5"/>
      <c r="H1538" s="5"/>
      <c r="I1538" s="5"/>
      <c r="J1538" s="5"/>
    </row>
    <row r="1539" spans="3:13" x14ac:dyDescent="0.25">
      <c r="C1539" s="5"/>
      <c r="E1539" s="5"/>
      <c r="F1539" s="5"/>
      <c r="G1539" s="5"/>
      <c r="H1539" s="5"/>
      <c r="I1539" s="5"/>
      <c r="J1539" s="5"/>
    </row>
    <row r="1540" spans="3:13" x14ac:dyDescent="0.25">
      <c r="C1540" s="5"/>
      <c r="E1540" s="5"/>
      <c r="F1540" s="5"/>
      <c r="G1540" s="5"/>
      <c r="H1540" s="5"/>
      <c r="I1540" s="5"/>
      <c r="J1540" s="5"/>
    </row>
    <row r="1541" spans="3:13" x14ac:dyDescent="0.25">
      <c r="C1541" s="5"/>
      <c r="E1541" s="5"/>
      <c r="F1541" s="5"/>
      <c r="G1541" s="5"/>
      <c r="H1541" s="5"/>
      <c r="I1541" s="5"/>
      <c r="J1541" s="5"/>
    </row>
    <row r="1542" spans="3:13" x14ac:dyDescent="0.25">
      <c r="C1542" s="5"/>
      <c r="E1542" s="5"/>
      <c r="F1542" s="5"/>
      <c r="G1542" s="5"/>
      <c r="H1542" s="5"/>
      <c r="I1542" s="5"/>
      <c r="J1542" s="5"/>
    </row>
    <row r="1543" spans="3:13" x14ac:dyDescent="0.25">
      <c r="C1543" s="5"/>
      <c r="E1543" s="5"/>
      <c r="F1543" s="5"/>
      <c r="G1543" s="5"/>
      <c r="H1543" s="5"/>
      <c r="I1543" s="5"/>
      <c r="J1543" s="5"/>
    </row>
    <row r="1544" spans="3:13" x14ac:dyDescent="0.25">
      <c r="C1544" s="5"/>
      <c r="E1544" s="5"/>
      <c r="F1544" s="5"/>
      <c r="G1544" s="5"/>
      <c r="H1544" s="5"/>
      <c r="I1544" s="5"/>
      <c r="J1544" s="5"/>
    </row>
    <row r="1545" spans="3:13" x14ac:dyDescent="0.25">
      <c r="C1545" s="5"/>
      <c r="E1545" s="5"/>
      <c r="F1545" s="5"/>
      <c r="G1545" s="5"/>
      <c r="H1545" s="5"/>
      <c r="I1545" s="5"/>
      <c r="J1545" s="5"/>
    </row>
    <row r="1546" spans="3:13" x14ac:dyDescent="0.25">
      <c r="C1546" s="5"/>
      <c r="E1546" s="5"/>
      <c r="F1546" s="5"/>
      <c r="G1546" s="5"/>
      <c r="H1546" s="5"/>
      <c r="I1546" s="5"/>
      <c r="J1546" s="5"/>
    </row>
    <row r="1547" spans="3:13" x14ac:dyDescent="0.25">
      <c r="C1547" s="5"/>
      <c r="E1547" s="5"/>
      <c r="F1547" s="5"/>
      <c r="G1547" s="5"/>
      <c r="H1547" s="5"/>
      <c r="I1547" s="5"/>
      <c r="J1547" s="5"/>
    </row>
    <row r="1548" spans="3:13" x14ac:dyDescent="0.25">
      <c r="C1548" s="5"/>
      <c r="E1548" s="5"/>
      <c r="F1548" s="5"/>
      <c r="G1548" s="5"/>
      <c r="H1548" s="5"/>
      <c r="I1548" s="5"/>
      <c r="J1548" s="5"/>
    </row>
    <row r="1549" spans="3:13" x14ac:dyDescent="0.25">
      <c r="C1549" s="5"/>
      <c r="E1549" s="5"/>
      <c r="F1549" s="5"/>
      <c r="G1549" s="5"/>
      <c r="H1549" s="5"/>
      <c r="I1549" s="5"/>
      <c r="J1549" s="5"/>
    </row>
    <row r="1550" spans="3:13" x14ac:dyDescent="0.25">
      <c r="C1550" s="5"/>
      <c r="E1550" s="5"/>
      <c r="F1550" s="5"/>
      <c r="G1550" s="5"/>
      <c r="H1550" s="5"/>
      <c r="I1550" s="5"/>
      <c r="J1550" s="5"/>
    </row>
    <row r="1551" spans="3:13" x14ac:dyDescent="0.25">
      <c r="C1551" s="5"/>
      <c r="E1551" s="5"/>
      <c r="F1551" s="5"/>
      <c r="G1551" s="5"/>
      <c r="H1551" s="5"/>
      <c r="I1551" s="5"/>
      <c r="J1551" s="5"/>
    </row>
    <row r="1552" spans="3:13" x14ac:dyDescent="0.25">
      <c r="C1552" s="5"/>
      <c r="E1552" s="5"/>
      <c r="F1552" s="5"/>
      <c r="G1552" s="5"/>
      <c r="H1552" s="5"/>
      <c r="I1552" s="5"/>
      <c r="J1552" s="5"/>
    </row>
    <row r="1553" spans="3:10" x14ac:dyDescent="0.25">
      <c r="C1553" s="5"/>
      <c r="E1553" s="5"/>
      <c r="F1553" s="5"/>
      <c r="G1553" s="5"/>
      <c r="H1553" s="5"/>
      <c r="I1553" s="5"/>
      <c r="J1553" s="5"/>
    </row>
    <row r="1554" spans="3:10" x14ac:dyDescent="0.25">
      <c r="C1554" s="5"/>
      <c r="E1554" s="5"/>
      <c r="F1554" s="5"/>
      <c r="G1554" s="5"/>
      <c r="H1554" s="5"/>
      <c r="I1554" s="5"/>
      <c r="J1554" s="5"/>
    </row>
    <row r="1555" spans="3:10" x14ac:dyDescent="0.25">
      <c r="C1555" s="5"/>
      <c r="E1555" s="5"/>
      <c r="F1555" s="5"/>
      <c r="G1555" s="5"/>
      <c r="H1555" s="5"/>
      <c r="I1555" s="5"/>
      <c r="J1555" s="5"/>
    </row>
    <row r="1556" spans="3:10" x14ac:dyDescent="0.25">
      <c r="C1556" s="5"/>
      <c r="E1556" s="5"/>
      <c r="F1556" s="5"/>
      <c r="G1556" s="5"/>
      <c r="H1556" s="5"/>
      <c r="I1556" s="5"/>
      <c r="J1556" s="5"/>
    </row>
    <row r="1557" spans="3:10" x14ac:dyDescent="0.25">
      <c r="C1557" s="5"/>
      <c r="E1557" s="5"/>
      <c r="F1557" s="5"/>
      <c r="G1557" s="5"/>
      <c r="H1557" s="5"/>
      <c r="I1557" s="5"/>
      <c r="J1557" s="5"/>
    </row>
    <row r="1558" spans="3:10" x14ac:dyDescent="0.25">
      <c r="C1558" s="5"/>
      <c r="E1558" s="5"/>
      <c r="F1558" s="5"/>
      <c r="G1558" s="5"/>
      <c r="H1558" s="5"/>
      <c r="I1558" s="5"/>
      <c r="J1558" s="5"/>
    </row>
    <row r="1559" spans="3:10" x14ac:dyDescent="0.25">
      <c r="C1559" s="5"/>
      <c r="E1559" s="5"/>
      <c r="F1559" s="5"/>
      <c r="G1559" s="5"/>
      <c r="H1559" s="5"/>
      <c r="I1559" s="5"/>
      <c r="J1559" s="5"/>
    </row>
    <row r="1560" spans="3:10" x14ac:dyDescent="0.25">
      <c r="C1560" s="5"/>
      <c r="E1560" s="5"/>
      <c r="F1560" s="5"/>
      <c r="G1560" s="5"/>
      <c r="H1560" s="5"/>
      <c r="I1560" s="5"/>
      <c r="J1560" s="5"/>
    </row>
    <row r="1561" spans="3:10" x14ac:dyDescent="0.25">
      <c r="C1561" s="5"/>
      <c r="E1561" s="5"/>
      <c r="F1561" s="5"/>
      <c r="G1561" s="5"/>
      <c r="H1561" s="5"/>
      <c r="I1561" s="5"/>
      <c r="J1561" s="5"/>
    </row>
    <row r="1562" spans="3:10" x14ac:dyDescent="0.25">
      <c r="C1562" s="5"/>
      <c r="E1562" s="5"/>
      <c r="F1562" s="5"/>
      <c r="G1562" s="5"/>
      <c r="H1562" s="5"/>
      <c r="I1562" s="5"/>
      <c r="J1562" s="5"/>
    </row>
    <row r="1563" spans="3:10" x14ac:dyDescent="0.25">
      <c r="C1563" s="5"/>
      <c r="E1563" s="5"/>
      <c r="F1563" s="5"/>
      <c r="G1563" s="5"/>
      <c r="H1563" s="5"/>
      <c r="I1563" s="5"/>
      <c r="J1563" s="5"/>
    </row>
    <row r="1564" spans="3:10" x14ac:dyDescent="0.25">
      <c r="C1564" s="5"/>
      <c r="E1564" s="5"/>
      <c r="F1564" s="5"/>
      <c r="G1564" s="5"/>
      <c r="H1564" s="5"/>
      <c r="I1564" s="5"/>
      <c r="J1564" s="5"/>
    </row>
    <row r="1565" spans="3:10" x14ac:dyDescent="0.25">
      <c r="C1565" s="5"/>
      <c r="E1565" s="5"/>
      <c r="F1565" s="5"/>
      <c r="G1565" s="5"/>
      <c r="H1565" s="5"/>
      <c r="I1565" s="5"/>
      <c r="J1565" s="5"/>
    </row>
    <row r="1566" spans="3:10" x14ac:dyDescent="0.25">
      <c r="C1566" s="5"/>
      <c r="E1566" s="5"/>
      <c r="F1566" s="5"/>
      <c r="G1566" s="5"/>
      <c r="H1566" s="5"/>
      <c r="I1566" s="5"/>
      <c r="J1566" s="5"/>
    </row>
    <row r="1567" spans="3:10" x14ac:dyDescent="0.25">
      <c r="C1567" s="5"/>
      <c r="E1567" s="5"/>
      <c r="F1567" s="5"/>
      <c r="G1567" s="5"/>
      <c r="H1567" s="5"/>
      <c r="I1567" s="5"/>
      <c r="J1567" s="5"/>
    </row>
    <row r="1568" spans="3:10" x14ac:dyDescent="0.25">
      <c r="C1568" s="5"/>
      <c r="E1568" s="5"/>
      <c r="F1568" s="5"/>
      <c r="G1568" s="5"/>
      <c r="H1568" s="5"/>
      <c r="I1568" s="5"/>
      <c r="J1568" s="5"/>
    </row>
    <row r="1569" spans="3:10" x14ac:dyDescent="0.25">
      <c r="C1569" s="5"/>
      <c r="E1569" s="5"/>
      <c r="F1569" s="5"/>
      <c r="G1569" s="5"/>
      <c r="H1569" s="5"/>
      <c r="I1569" s="5"/>
      <c r="J1569" s="5"/>
    </row>
    <row r="1570" spans="3:10" x14ac:dyDescent="0.25">
      <c r="C1570" s="5"/>
      <c r="E1570" s="5"/>
      <c r="F1570" s="5"/>
      <c r="G1570" s="5"/>
      <c r="H1570" s="5"/>
      <c r="I1570" s="5"/>
      <c r="J1570" s="5"/>
    </row>
    <row r="1571" spans="3:10" x14ac:dyDescent="0.25">
      <c r="C1571" s="5"/>
      <c r="E1571" s="5"/>
      <c r="F1571" s="5"/>
      <c r="G1571" s="5"/>
      <c r="H1571" s="5"/>
      <c r="I1571" s="5"/>
      <c r="J1571" s="5"/>
    </row>
    <row r="1572" spans="3:10" x14ac:dyDescent="0.25">
      <c r="C1572" s="5"/>
      <c r="E1572" s="5"/>
      <c r="F1572" s="5"/>
      <c r="G1572" s="5"/>
      <c r="H1572" s="5"/>
      <c r="I1572" s="5"/>
      <c r="J1572" s="5"/>
    </row>
    <row r="1573" spans="3:10" x14ac:dyDescent="0.25">
      <c r="C1573" s="5"/>
      <c r="E1573" s="5"/>
      <c r="F1573" s="5"/>
      <c r="G1573" s="5"/>
      <c r="H1573" s="5"/>
      <c r="I1573" s="5"/>
      <c r="J1573" s="5"/>
    </row>
    <row r="1574" spans="3:10" x14ac:dyDescent="0.25">
      <c r="C1574" s="5"/>
      <c r="E1574" s="5"/>
      <c r="F1574" s="5"/>
      <c r="G1574" s="5"/>
      <c r="H1574" s="5"/>
      <c r="I1574" s="5"/>
      <c r="J1574" s="5"/>
    </row>
    <row r="1575" spans="3:10" x14ac:dyDescent="0.25">
      <c r="C1575" s="5"/>
      <c r="E1575" s="5"/>
      <c r="F1575" s="5"/>
      <c r="G1575" s="5"/>
      <c r="H1575" s="5"/>
      <c r="I1575" s="5"/>
      <c r="J1575" s="5"/>
    </row>
    <row r="1576" spans="3:10" x14ac:dyDescent="0.25">
      <c r="C1576" s="5"/>
      <c r="E1576" s="5"/>
      <c r="F1576" s="5"/>
      <c r="G1576" s="5"/>
      <c r="H1576" s="5"/>
      <c r="I1576" s="5"/>
      <c r="J1576" s="5"/>
    </row>
    <row r="1577" spans="3:10" x14ac:dyDescent="0.25">
      <c r="C1577" s="5"/>
      <c r="E1577" s="5"/>
      <c r="F1577" s="5"/>
      <c r="G1577" s="5"/>
      <c r="H1577" s="5"/>
      <c r="I1577" s="5"/>
      <c r="J1577" s="5"/>
    </row>
    <row r="1578" spans="3:10" x14ac:dyDescent="0.25">
      <c r="C1578" s="5"/>
      <c r="E1578" s="5"/>
      <c r="F1578" s="5"/>
      <c r="G1578" s="5"/>
      <c r="H1578" s="5"/>
      <c r="I1578" s="5"/>
      <c r="J1578" s="5"/>
    </row>
    <row r="1579" spans="3:10" x14ac:dyDescent="0.25">
      <c r="C1579" s="5"/>
      <c r="E1579" s="5"/>
      <c r="F1579" s="5"/>
      <c r="G1579" s="5"/>
      <c r="H1579" s="5"/>
      <c r="I1579" s="5"/>
      <c r="J1579" s="5"/>
    </row>
    <row r="1580" spans="3:10" x14ac:dyDescent="0.25">
      <c r="C1580" s="5"/>
      <c r="E1580" s="5"/>
      <c r="F1580" s="5"/>
      <c r="G1580" s="5"/>
      <c r="H1580" s="5"/>
      <c r="I1580" s="5"/>
      <c r="J1580" s="5"/>
    </row>
    <row r="1581" spans="3:10" x14ac:dyDescent="0.25">
      <c r="C1581" s="5"/>
      <c r="E1581" s="5"/>
      <c r="F1581" s="5"/>
      <c r="G1581" s="5"/>
      <c r="H1581" s="5"/>
      <c r="I1581" s="5"/>
      <c r="J1581" s="5"/>
    </row>
    <row r="1582" spans="3:10" x14ac:dyDescent="0.25">
      <c r="C1582" s="5"/>
      <c r="E1582" s="5"/>
      <c r="F1582" s="5"/>
      <c r="G1582" s="5"/>
      <c r="H1582" s="5"/>
      <c r="I1582" s="5"/>
      <c r="J1582" s="5"/>
    </row>
    <row r="1583" spans="3:10" x14ac:dyDescent="0.25">
      <c r="C1583" s="5"/>
      <c r="E1583" s="5"/>
      <c r="F1583" s="5"/>
      <c r="G1583" s="5"/>
      <c r="H1583" s="5"/>
      <c r="I1583" s="5"/>
      <c r="J1583" s="5"/>
    </row>
    <row r="1584" spans="3:10" x14ac:dyDescent="0.25">
      <c r="C1584" s="5"/>
      <c r="E1584" s="5"/>
      <c r="F1584" s="5"/>
      <c r="G1584" s="5"/>
      <c r="H1584" s="5"/>
      <c r="I1584" s="5"/>
      <c r="J1584" s="5"/>
    </row>
    <row r="1585" spans="3:11" x14ac:dyDescent="0.25">
      <c r="C1585" s="5"/>
      <c r="E1585" s="5"/>
      <c r="F1585" s="5"/>
      <c r="G1585" s="5"/>
      <c r="H1585" s="5"/>
      <c r="I1585" s="5"/>
      <c r="J1585" s="5"/>
      <c r="K1585" s="5"/>
    </row>
    <row r="1586" spans="3:11" x14ac:dyDescent="0.25">
      <c r="C1586" s="5"/>
      <c r="E1586" s="5"/>
      <c r="F1586" s="5"/>
      <c r="G1586" s="5"/>
      <c r="H1586" s="5"/>
      <c r="I1586" s="5"/>
      <c r="J1586" s="5"/>
    </row>
    <row r="1587" spans="3:11" x14ac:dyDescent="0.25">
      <c r="C1587" s="5"/>
      <c r="E1587" s="5"/>
      <c r="F1587" s="5"/>
      <c r="G1587" s="5"/>
      <c r="H1587" s="5"/>
      <c r="I1587" s="5"/>
      <c r="J1587" s="5"/>
    </row>
    <row r="1588" spans="3:11" x14ac:dyDescent="0.25">
      <c r="C1588" s="5"/>
      <c r="E1588" s="5"/>
      <c r="F1588" s="5"/>
      <c r="G1588" s="5"/>
      <c r="H1588" s="5"/>
      <c r="I1588" s="5"/>
      <c r="J1588" s="5"/>
    </row>
    <row r="1589" spans="3:11" x14ac:dyDescent="0.25">
      <c r="C1589" s="5"/>
      <c r="E1589" s="5"/>
      <c r="F1589" s="5"/>
      <c r="G1589" s="5"/>
      <c r="H1589" s="5"/>
      <c r="I1589" s="5"/>
      <c r="J1589" s="5"/>
    </row>
    <row r="1590" spans="3:11" x14ac:dyDescent="0.25">
      <c r="C1590" s="5"/>
      <c r="E1590" s="5"/>
      <c r="F1590" s="5"/>
      <c r="G1590" s="5"/>
      <c r="H1590" s="5"/>
      <c r="I1590" s="5"/>
      <c r="J1590" s="5"/>
    </row>
    <row r="1591" spans="3:11" x14ac:dyDescent="0.25">
      <c r="C1591" s="5"/>
      <c r="E1591" s="5"/>
      <c r="F1591" s="5"/>
      <c r="G1591" s="5"/>
      <c r="H1591" s="5"/>
      <c r="I1591" s="5"/>
      <c r="J1591" s="5"/>
    </row>
    <row r="1592" spans="3:11" x14ac:dyDescent="0.25">
      <c r="C1592" s="5"/>
      <c r="E1592" s="5"/>
      <c r="F1592" s="5"/>
      <c r="G1592" s="5"/>
      <c r="H1592" s="5"/>
      <c r="I1592" s="5"/>
      <c r="J1592" s="5"/>
    </row>
    <row r="1593" spans="3:11" x14ac:dyDescent="0.25">
      <c r="C1593" s="5"/>
      <c r="E1593" s="5"/>
      <c r="F1593" s="5"/>
      <c r="G1593" s="5"/>
      <c r="H1593" s="5"/>
      <c r="I1593" s="5"/>
      <c r="J1593" s="5"/>
    </row>
    <row r="1594" spans="3:11" x14ac:dyDescent="0.25">
      <c r="C1594" s="5"/>
      <c r="E1594" s="5"/>
      <c r="F1594" s="5"/>
      <c r="G1594" s="5"/>
      <c r="H1594" s="5"/>
      <c r="I1594" s="5"/>
      <c r="J1594" s="5"/>
    </row>
    <row r="1595" spans="3:11" x14ac:dyDescent="0.25">
      <c r="C1595" s="5"/>
      <c r="E1595" s="5"/>
      <c r="F1595" s="5"/>
      <c r="G1595" s="5"/>
      <c r="H1595" s="5"/>
      <c r="I1595" s="5"/>
      <c r="J1595" s="5"/>
    </row>
    <row r="1596" spans="3:11" x14ac:dyDescent="0.25">
      <c r="C1596" s="5"/>
      <c r="E1596" s="5"/>
      <c r="F1596" s="5"/>
      <c r="G1596" s="5"/>
      <c r="H1596" s="5"/>
      <c r="I1596" s="5"/>
      <c r="J1596" s="5"/>
    </row>
    <row r="1597" spans="3:11" x14ac:dyDescent="0.25">
      <c r="C1597" s="5"/>
      <c r="E1597" s="5"/>
      <c r="F1597" s="5"/>
      <c r="G1597" s="5"/>
      <c r="H1597" s="5"/>
      <c r="I1597" s="5"/>
      <c r="J1597" s="5"/>
    </row>
    <row r="1598" spans="3:11" x14ac:dyDescent="0.25">
      <c r="C1598" s="5"/>
      <c r="E1598" s="5"/>
      <c r="F1598" s="5"/>
      <c r="G1598" s="5"/>
      <c r="H1598" s="5"/>
      <c r="I1598" s="5"/>
      <c r="J1598" s="5"/>
    </row>
    <row r="1599" spans="3:11" x14ac:dyDescent="0.25">
      <c r="C1599" s="5"/>
      <c r="E1599" s="5"/>
      <c r="F1599" s="5"/>
      <c r="G1599" s="5"/>
      <c r="H1599" s="5"/>
      <c r="I1599" s="5"/>
      <c r="J1599" s="5"/>
    </row>
    <row r="1600" spans="3:11" x14ac:dyDescent="0.25">
      <c r="C1600" s="5"/>
      <c r="E1600" s="5"/>
      <c r="F1600" s="5"/>
      <c r="G1600" s="5"/>
      <c r="H1600" s="5"/>
      <c r="I1600" s="5"/>
      <c r="J1600" s="5"/>
    </row>
    <row r="1601" spans="3:10" x14ac:dyDescent="0.25">
      <c r="C1601" s="5"/>
      <c r="E1601" s="5"/>
      <c r="F1601" s="5"/>
      <c r="G1601" s="5"/>
      <c r="H1601" s="5"/>
      <c r="I1601" s="5"/>
      <c r="J1601" s="5"/>
    </row>
    <row r="1602" spans="3:10" x14ac:dyDescent="0.25">
      <c r="C1602" s="5"/>
      <c r="E1602" s="5"/>
      <c r="F1602" s="5"/>
      <c r="G1602" s="5"/>
      <c r="H1602" s="5"/>
      <c r="I1602" s="5"/>
      <c r="J1602" s="5"/>
    </row>
    <row r="1603" spans="3:10" x14ac:dyDescent="0.25">
      <c r="C1603" s="5"/>
      <c r="E1603" s="5"/>
      <c r="F1603" s="5"/>
      <c r="G1603" s="5"/>
      <c r="H1603" s="5"/>
      <c r="I1603" s="5"/>
      <c r="J1603" s="5"/>
    </row>
    <row r="1604" spans="3:10" x14ac:dyDescent="0.25">
      <c r="C1604" s="5"/>
      <c r="E1604" s="5"/>
      <c r="F1604" s="5"/>
      <c r="G1604" s="5"/>
      <c r="H1604" s="5"/>
      <c r="I1604" s="5"/>
      <c r="J1604" s="5"/>
    </row>
    <row r="1605" spans="3:10" x14ac:dyDescent="0.25">
      <c r="C1605" s="5"/>
      <c r="E1605" s="5"/>
      <c r="F1605" s="5"/>
      <c r="G1605" s="5"/>
      <c r="H1605" s="5"/>
      <c r="I1605" s="5"/>
      <c r="J1605" s="5"/>
    </row>
    <row r="1606" spans="3:10" x14ac:dyDescent="0.25">
      <c r="C1606" s="5"/>
      <c r="E1606" s="5"/>
      <c r="F1606" s="5"/>
      <c r="G1606" s="5"/>
      <c r="H1606" s="5"/>
      <c r="I1606" s="5"/>
      <c r="J1606" s="5"/>
    </row>
    <row r="1607" spans="3:10" x14ac:dyDescent="0.25">
      <c r="C1607" s="5"/>
      <c r="E1607" s="5"/>
      <c r="F1607" s="5"/>
      <c r="G1607" s="5"/>
      <c r="H1607" s="5"/>
      <c r="I1607" s="5"/>
      <c r="J1607" s="5"/>
    </row>
    <row r="1608" spans="3:10" x14ac:dyDescent="0.25">
      <c r="C1608" s="5"/>
      <c r="E1608" s="5"/>
      <c r="F1608" s="5"/>
      <c r="G1608" s="5"/>
      <c r="H1608" s="5"/>
      <c r="I1608" s="5"/>
      <c r="J1608" s="5"/>
    </row>
    <row r="1609" spans="3:10" x14ac:dyDescent="0.25">
      <c r="C1609" s="5"/>
      <c r="E1609" s="5"/>
      <c r="F1609" s="5"/>
      <c r="G1609" s="5"/>
      <c r="H1609" s="5"/>
      <c r="I1609" s="5"/>
      <c r="J1609" s="5"/>
    </row>
    <row r="1610" spans="3:10" x14ac:dyDescent="0.25">
      <c r="C1610" s="5"/>
      <c r="E1610" s="5"/>
      <c r="F1610" s="5"/>
      <c r="G1610" s="5"/>
      <c r="H1610" s="5"/>
      <c r="I1610" s="5"/>
      <c r="J1610" s="5"/>
    </row>
    <row r="1611" spans="3:10" x14ac:dyDescent="0.25">
      <c r="C1611" s="5"/>
      <c r="E1611" s="5"/>
      <c r="F1611" s="5"/>
      <c r="G1611" s="5"/>
      <c r="H1611" s="5"/>
      <c r="I1611" s="5"/>
      <c r="J1611" s="5"/>
    </row>
    <row r="1612" spans="3:10" x14ac:dyDescent="0.25">
      <c r="E1612" s="5"/>
      <c r="F1612" s="5"/>
      <c r="G1612" s="5"/>
      <c r="H1612" s="5"/>
      <c r="I1612" s="5"/>
      <c r="J1612" s="5"/>
    </row>
    <row r="1613" spans="3:10" x14ac:dyDescent="0.25">
      <c r="C1613" s="5"/>
      <c r="E1613" s="5"/>
      <c r="F1613" s="5"/>
      <c r="G1613" s="5"/>
      <c r="H1613" s="5"/>
      <c r="I1613" s="5"/>
      <c r="J1613" s="5"/>
    </row>
    <row r="1614" spans="3:10" x14ac:dyDescent="0.25">
      <c r="C1614" s="5"/>
      <c r="E1614" s="5"/>
      <c r="F1614" s="5"/>
      <c r="G1614" s="5"/>
      <c r="H1614" s="5"/>
      <c r="I1614" s="5"/>
      <c r="J1614" s="5"/>
    </row>
    <row r="1615" spans="3:10" x14ac:dyDescent="0.25">
      <c r="C1615" s="5"/>
      <c r="E1615" s="5"/>
      <c r="F1615" s="5"/>
      <c r="G1615" s="5"/>
      <c r="H1615" s="5"/>
      <c r="I1615" s="5"/>
      <c r="J1615" s="5"/>
    </row>
    <row r="1616" spans="3:10" x14ac:dyDescent="0.25">
      <c r="C1616" s="5"/>
      <c r="E1616" s="5"/>
      <c r="F1616" s="5"/>
      <c r="G1616" s="5"/>
      <c r="H1616" s="5"/>
      <c r="I1616" s="5"/>
      <c r="J1616" s="5"/>
    </row>
    <row r="1617" spans="3:10" x14ac:dyDescent="0.25">
      <c r="C1617" s="5"/>
      <c r="E1617" s="5"/>
      <c r="F1617" s="5"/>
      <c r="G1617" s="5"/>
      <c r="H1617" s="5"/>
      <c r="I1617" s="5"/>
      <c r="J1617" s="5"/>
    </row>
    <row r="1618" spans="3:10" x14ac:dyDescent="0.25">
      <c r="C1618" s="5"/>
      <c r="E1618" s="5"/>
      <c r="F1618" s="5"/>
      <c r="G1618" s="5"/>
      <c r="H1618" s="5"/>
      <c r="I1618" s="5"/>
      <c r="J1618" s="5"/>
    </row>
    <row r="1619" spans="3:10" x14ac:dyDescent="0.25">
      <c r="C1619" s="5"/>
      <c r="E1619" s="5"/>
      <c r="F1619" s="5"/>
      <c r="G1619" s="5"/>
      <c r="H1619" s="5"/>
      <c r="I1619" s="5"/>
      <c r="J1619" s="5"/>
    </row>
    <row r="1620" spans="3:10" x14ac:dyDescent="0.25">
      <c r="C1620" s="5"/>
      <c r="E1620" s="5"/>
      <c r="F1620" s="5"/>
      <c r="G1620" s="5"/>
      <c r="H1620" s="5"/>
      <c r="I1620" s="5"/>
      <c r="J1620" s="5"/>
    </row>
    <row r="1621" spans="3:10" x14ac:dyDescent="0.25">
      <c r="C1621" s="5"/>
      <c r="E1621" s="5"/>
      <c r="F1621" s="5"/>
      <c r="G1621" s="5"/>
      <c r="H1621" s="5"/>
      <c r="I1621" s="5"/>
      <c r="J1621" s="5"/>
    </row>
    <row r="1622" spans="3:10" x14ac:dyDescent="0.25">
      <c r="C1622" s="5"/>
      <c r="E1622" s="5"/>
      <c r="F1622" s="5"/>
      <c r="G1622" s="5"/>
      <c r="H1622" s="5"/>
      <c r="I1622" s="5"/>
      <c r="J1622" s="5"/>
    </row>
    <row r="1623" spans="3:10" x14ac:dyDescent="0.25">
      <c r="C1623" s="5"/>
      <c r="E1623" s="5"/>
      <c r="F1623" s="5"/>
      <c r="G1623" s="5"/>
      <c r="H1623" s="5"/>
      <c r="I1623" s="5"/>
      <c r="J1623" s="5"/>
    </row>
    <row r="1624" spans="3:10" x14ac:dyDescent="0.25">
      <c r="C1624" s="5"/>
      <c r="E1624" s="5"/>
      <c r="F1624" s="5"/>
      <c r="G1624" s="5"/>
      <c r="H1624" s="5"/>
      <c r="I1624" s="5"/>
      <c r="J1624" s="5"/>
    </row>
    <row r="1625" spans="3:10" x14ac:dyDescent="0.25">
      <c r="C1625" s="5"/>
      <c r="E1625" s="5"/>
      <c r="F1625" s="5"/>
      <c r="G1625" s="5"/>
      <c r="H1625" s="5"/>
      <c r="I1625" s="5"/>
      <c r="J1625" s="5"/>
    </row>
    <row r="1626" spans="3:10" x14ac:dyDescent="0.25">
      <c r="C1626" s="5"/>
      <c r="E1626" s="5"/>
      <c r="F1626" s="5"/>
      <c r="G1626" s="5"/>
      <c r="H1626" s="5"/>
      <c r="I1626" s="5"/>
      <c r="J1626" s="5"/>
    </row>
    <row r="1627" spans="3:10" x14ac:dyDescent="0.25">
      <c r="C1627" s="5"/>
      <c r="E1627" s="5"/>
      <c r="F1627" s="5"/>
      <c r="G1627" s="5"/>
      <c r="H1627" s="5"/>
      <c r="I1627" s="5"/>
      <c r="J1627" s="5"/>
    </row>
    <row r="1628" spans="3:10" x14ac:dyDescent="0.25">
      <c r="C1628" s="5"/>
      <c r="E1628" s="5"/>
      <c r="F1628" s="5"/>
      <c r="G1628" s="5"/>
      <c r="H1628" s="5"/>
      <c r="I1628" s="5"/>
      <c r="J1628" s="5"/>
    </row>
    <row r="1629" spans="3:10" x14ac:dyDescent="0.25">
      <c r="C1629" s="5"/>
      <c r="E1629" s="5"/>
      <c r="F1629" s="5"/>
      <c r="G1629" s="5"/>
      <c r="H1629" s="5"/>
      <c r="I1629" s="5"/>
      <c r="J1629" s="5"/>
    </row>
    <row r="1630" spans="3:10" x14ac:dyDescent="0.25">
      <c r="C1630" s="5"/>
      <c r="E1630" s="5"/>
      <c r="F1630" s="5"/>
      <c r="G1630" s="5"/>
      <c r="H1630" s="5"/>
      <c r="I1630" s="5"/>
      <c r="J1630" s="5"/>
    </row>
    <row r="1631" spans="3:10" x14ac:dyDescent="0.25">
      <c r="C1631" s="5"/>
      <c r="E1631" s="5"/>
      <c r="F1631" s="5"/>
      <c r="G1631" s="5"/>
      <c r="H1631" s="5"/>
      <c r="I1631" s="5"/>
      <c r="J1631" s="5"/>
    </row>
    <row r="1632" spans="3:10" x14ac:dyDescent="0.25">
      <c r="C1632" s="5"/>
      <c r="E1632" s="5"/>
      <c r="F1632" s="5"/>
      <c r="G1632" s="5"/>
      <c r="H1632" s="5"/>
      <c r="I1632" s="5"/>
      <c r="J1632" s="5"/>
    </row>
    <row r="1633" spans="3:10" x14ac:dyDescent="0.25">
      <c r="C1633" s="5"/>
      <c r="E1633" s="5"/>
      <c r="F1633" s="5"/>
      <c r="G1633" s="5"/>
      <c r="H1633" s="5"/>
      <c r="I1633" s="5"/>
      <c r="J1633" s="5"/>
    </row>
    <row r="1634" spans="3:10" x14ac:dyDescent="0.25">
      <c r="C1634" s="5"/>
      <c r="E1634" s="5"/>
      <c r="F1634" s="5"/>
      <c r="G1634" s="5"/>
      <c r="H1634" s="5"/>
      <c r="I1634" s="5"/>
      <c r="J1634" s="5"/>
    </row>
    <row r="1635" spans="3:10" x14ac:dyDescent="0.25">
      <c r="C1635" s="5"/>
      <c r="E1635" s="5"/>
      <c r="F1635" s="5"/>
      <c r="G1635" s="5"/>
      <c r="H1635" s="5"/>
      <c r="I1635" s="5"/>
      <c r="J1635" s="5"/>
    </row>
    <row r="1636" spans="3:10" x14ac:dyDescent="0.25">
      <c r="C1636" s="5"/>
      <c r="E1636" s="5"/>
      <c r="F1636" s="5"/>
      <c r="G1636" s="5"/>
      <c r="H1636" s="5"/>
      <c r="I1636" s="5"/>
      <c r="J1636" s="5"/>
    </row>
    <row r="1637" spans="3:10" x14ac:dyDescent="0.25">
      <c r="C1637" s="5"/>
      <c r="E1637" s="5"/>
      <c r="F1637" s="5"/>
      <c r="G1637" s="5"/>
      <c r="H1637" s="5"/>
      <c r="I1637" s="5"/>
      <c r="J1637" s="5"/>
    </row>
    <row r="1638" spans="3:10" x14ac:dyDescent="0.25">
      <c r="C1638" s="5"/>
      <c r="E1638" s="5"/>
      <c r="F1638" s="5"/>
      <c r="G1638" s="5"/>
      <c r="H1638" s="5"/>
      <c r="I1638" s="5"/>
      <c r="J1638" s="5"/>
    </row>
    <row r="1639" spans="3:10" x14ac:dyDescent="0.25">
      <c r="C1639" s="5"/>
      <c r="E1639" s="5"/>
      <c r="F1639" s="5"/>
      <c r="G1639" s="5"/>
      <c r="H1639" s="5"/>
      <c r="I1639" s="5"/>
      <c r="J1639" s="5"/>
    </row>
    <row r="1640" spans="3:10" x14ac:dyDescent="0.25">
      <c r="C1640" s="5"/>
      <c r="E1640" s="5"/>
      <c r="F1640" s="5"/>
      <c r="G1640" s="5"/>
      <c r="H1640" s="5"/>
      <c r="I1640" s="5"/>
      <c r="J1640" s="5"/>
    </row>
    <row r="1641" spans="3:10" x14ac:dyDescent="0.25">
      <c r="C1641" s="5"/>
      <c r="E1641" s="5"/>
      <c r="F1641" s="5"/>
      <c r="G1641" s="5"/>
      <c r="H1641" s="5"/>
      <c r="I1641" s="5"/>
      <c r="J1641" s="5"/>
    </row>
    <row r="1642" spans="3:10" x14ac:dyDescent="0.25">
      <c r="C1642" s="5"/>
      <c r="E1642" s="5"/>
      <c r="F1642" s="5"/>
      <c r="G1642" s="5"/>
      <c r="H1642" s="5"/>
      <c r="I1642" s="5"/>
      <c r="J1642" s="5"/>
    </row>
    <row r="1643" spans="3:10" x14ac:dyDescent="0.25">
      <c r="C1643" s="5"/>
      <c r="E1643" s="5"/>
      <c r="F1643" s="5"/>
      <c r="G1643" s="5"/>
      <c r="H1643" s="5"/>
      <c r="I1643" s="5"/>
      <c r="J1643" s="5"/>
    </row>
    <row r="1644" spans="3:10" x14ac:dyDescent="0.25">
      <c r="C1644" s="5"/>
      <c r="E1644" s="5"/>
      <c r="F1644" s="5"/>
      <c r="G1644" s="5"/>
      <c r="H1644" s="5"/>
      <c r="I1644" s="5"/>
      <c r="J1644" s="5"/>
    </row>
    <row r="1645" spans="3:10" x14ac:dyDescent="0.25">
      <c r="C1645" s="5"/>
      <c r="E1645" s="5"/>
      <c r="F1645" s="5"/>
      <c r="G1645" s="5"/>
      <c r="H1645" s="5"/>
      <c r="I1645" s="5"/>
      <c r="J1645" s="5"/>
    </row>
    <row r="1646" spans="3:10" x14ac:dyDescent="0.25">
      <c r="C1646" s="5"/>
      <c r="E1646" s="5"/>
      <c r="F1646" s="5"/>
      <c r="G1646" s="5"/>
      <c r="H1646" s="5"/>
      <c r="I1646" s="5"/>
      <c r="J1646" s="5"/>
    </row>
    <row r="1647" spans="3:10" x14ac:dyDescent="0.25">
      <c r="C1647" s="5"/>
      <c r="E1647" s="5"/>
      <c r="F1647" s="5"/>
      <c r="G1647" s="5"/>
      <c r="H1647" s="5"/>
      <c r="I1647" s="5"/>
      <c r="J1647" s="5"/>
    </row>
    <row r="1648" spans="3:10" x14ac:dyDescent="0.25">
      <c r="C1648" s="5"/>
      <c r="E1648" s="5"/>
      <c r="F1648" s="5"/>
      <c r="G1648" s="5"/>
      <c r="H1648" s="5"/>
      <c r="I1648" s="5"/>
      <c r="J1648" s="5"/>
    </row>
    <row r="1649" spans="3:10" x14ac:dyDescent="0.25">
      <c r="C1649" s="5"/>
      <c r="E1649" s="5"/>
      <c r="F1649" s="5"/>
      <c r="G1649" s="5"/>
      <c r="H1649" s="5"/>
      <c r="I1649" s="5"/>
      <c r="J1649" s="5"/>
    </row>
    <row r="1650" spans="3:10" x14ac:dyDescent="0.25">
      <c r="C1650" s="5"/>
      <c r="E1650" s="5"/>
      <c r="F1650" s="5"/>
      <c r="G1650" s="5"/>
      <c r="H1650" s="5"/>
      <c r="I1650" s="5"/>
      <c r="J1650" s="5"/>
    </row>
    <row r="1651" spans="3:10" x14ac:dyDescent="0.25">
      <c r="C1651" s="5"/>
      <c r="E1651" s="5"/>
      <c r="F1651" s="5"/>
      <c r="G1651" s="5"/>
      <c r="H1651" s="5"/>
      <c r="I1651" s="5"/>
      <c r="J1651" s="5"/>
    </row>
    <row r="1652" spans="3:10" x14ac:dyDescent="0.25">
      <c r="C1652" s="5"/>
      <c r="E1652" s="5"/>
      <c r="F1652" s="5"/>
      <c r="G1652" s="5"/>
      <c r="H1652" s="5"/>
      <c r="I1652" s="5"/>
      <c r="J1652" s="5"/>
    </row>
    <row r="1653" spans="3:10" x14ac:dyDescent="0.25">
      <c r="C1653" s="5"/>
      <c r="E1653" s="5"/>
      <c r="F1653" s="5"/>
      <c r="G1653" s="5"/>
      <c r="H1653" s="5"/>
      <c r="I1653" s="5"/>
      <c r="J1653" s="5"/>
    </row>
    <row r="1654" spans="3:10" x14ac:dyDescent="0.25">
      <c r="C1654" s="5"/>
      <c r="E1654" s="5"/>
      <c r="F1654" s="5"/>
      <c r="G1654" s="5"/>
      <c r="H1654" s="5"/>
      <c r="I1654" s="5"/>
      <c r="J1654" s="5"/>
    </row>
    <row r="1655" spans="3:10" x14ac:dyDescent="0.25">
      <c r="C1655" s="5"/>
      <c r="E1655" s="5"/>
      <c r="F1655" s="5"/>
      <c r="G1655" s="5"/>
      <c r="H1655" s="5"/>
      <c r="I1655" s="5"/>
      <c r="J1655" s="5"/>
    </row>
    <row r="1656" spans="3:10" x14ac:dyDescent="0.25">
      <c r="C1656" s="5"/>
      <c r="E1656" s="5"/>
      <c r="F1656" s="5"/>
      <c r="G1656" s="5"/>
      <c r="H1656" s="5"/>
      <c r="I1656" s="5"/>
      <c r="J1656" s="5"/>
    </row>
    <row r="1657" spans="3:10" x14ac:dyDescent="0.25">
      <c r="C1657" s="5"/>
      <c r="E1657" s="5"/>
      <c r="F1657" s="5"/>
      <c r="G1657" s="5"/>
      <c r="H1657" s="5"/>
      <c r="I1657" s="5"/>
      <c r="J1657" s="5"/>
    </row>
    <row r="1658" spans="3:10" x14ac:dyDescent="0.25">
      <c r="C1658" s="5"/>
      <c r="E1658" s="5"/>
      <c r="F1658" s="5"/>
      <c r="G1658" s="5"/>
      <c r="H1658" s="5"/>
      <c r="I1658" s="5"/>
      <c r="J1658" s="5"/>
    </row>
    <row r="1659" spans="3:10" x14ac:dyDescent="0.25">
      <c r="C1659" s="5"/>
      <c r="E1659" s="5"/>
      <c r="F1659" s="5"/>
      <c r="G1659" s="5"/>
      <c r="H1659" s="5"/>
      <c r="I1659" s="5"/>
      <c r="J1659" s="5"/>
    </row>
    <row r="1660" spans="3:10" x14ac:dyDescent="0.25">
      <c r="C1660" s="5"/>
      <c r="E1660" s="5"/>
      <c r="F1660" s="5"/>
      <c r="G1660" s="5"/>
      <c r="H1660" s="5"/>
      <c r="I1660" s="5"/>
      <c r="J1660" s="5"/>
    </row>
    <row r="1661" spans="3:10" x14ac:dyDescent="0.25">
      <c r="C1661" s="5"/>
      <c r="E1661" s="5"/>
      <c r="F1661" s="5"/>
      <c r="G1661" s="5"/>
      <c r="H1661" s="5"/>
      <c r="I1661" s="5"/>
      <c r="J1661" s="5"/>
    </row>
    <row r="1662" spans="3:10" x14ac:dyDescent="0.25">
      <c r="C1662" s="5"/>
      <c r="E1662" s="5"/>
      <c r="F1662" s="5"/>
      <c r="G1662" s="5"/>
      <c r="H1662" s="5"/>
      <c r="I1662" s="5"/>
      <c r="J1662" s="5"/>
    </row>
    <row r="1663" spans="3:10" x14ac:dyDescent="0.25">
      <c r="C1663" s="5"/>
      <c r="E1663" s="5"/>
      <c r="F1663" s="5"/>
      <c r="G1663" s="5"/>
      <c r="H1663" s="5"/>
      <c r="I1663" s="5"/>
      <c r="J1663" s="5"/>
    </row>
    <row r="1664" spans="3:10" x14ac:dyDescent="0.25">
      <c r="C1664" s="5"/>
      <c r="E1664" s="5"/>
      <c r="F1664" s="5"/>
      <c r="G1664" s="5"/>
      <c r="H1664" s="5"/>
      <c r="I1664" s="5"/>
      <c r="J1664" s="5"/>
    </row>
    <row r="1665" spans="3:10" x14ac:dyDescent="0.25">
      <c r="C1665" s="5"/>
      <c r="E1665" s="5"/>
      <c r="F1665" s="5"/>
      <c r="G1665" s="5"/>
      <c r="H1665" s="5"/>
      <c r="I1665" s="5"/>
      <c r="J1665" s="5"/>
    </row>
    <row r="1666" spans="3:10" x14ac:dyDescent="0.25">
      <c r="C1666" s="5"/>
      <c r="E1666" s="5"/>
      <c r="F1666" s="5"/>
      <c r="G1666" s="5"/>
      <c r="H1666" s="5"/>
      <c r="I1666" s="5"/>
      <c r="J1666" s="5"/>
    </row>
    <row r="1667" spans="3:10" x14ac:dyDescent="0.25">
      <c r="C1667" s="5"/>
      <c r="E1667" s="5"/>
      <c r="F1667" s="5"/>
      <c r="G1667" s="5"/>
      <c r="H1667" s="5"/>
      <c r="I1667" s="5"/>
      <c r="J1667" s="5"/>
    </row>
    <row r="1668" spans="3:10" x14ac:dyDescent="0.25">
      <c r="C1668" s="5"/>
      <c r="E1668" s="5"/>
      <c r="F1668" s="5"/>
      <c r="G1668" s="5"/>
      <c r="H1668" s="5"/>
      <c r="I1668" s="5"/>
      <c r="J1668" s="5"/>
    </row>
    <row r="1669" spans="3:10" x14ac:dyDescent="0.25">
      <c r="E1669" s="5"/>
      <c r="F1669" s="5"/>
      <c r="G1669" s="5"/>
      <c r="H1669" s="5"/>
      <c r="I1669" s="5"/>
      <c r="J1669" s="5"/>
    </row>
    <row r="1670" spans="3:10" x14ac:dyDescent="0.25">
      <c r="C1670" s="5"/>
      <c r="E1670" s="5"/>
      <c r="F1670" s="5"/>
      <c r="G1670" s="5"/>
      <c r="H1670" s="5"/>
      <c r="I1670" s="5"/>
      <c r="J1670" s="5"/>
    </row>
    <row r="1671" spans="3:10" x14ac:dyDescent="0.25">
      <c r="C1671" s="5"/>
      <c r="E1671" s="5"/>
      <c r="F1671" s="5"/>
      <c r="G1671" s="5"/>
      <c r="H1671" s="5"/>
      <c r="I1671" s="5"/>
      <c r="J1671" s="5"/>
    </row>
    <row r="1672" spans="3:10" x14ac:dyDescent="0.25">
      <c r="C1672" s="5"/>
      <c r="E1672" s="5"/>
      <c r="F1672" s="5"/>
      <c r="G1672" s="5"/>
      <c r="H1672" s="5"/>
      <c r="I1672" s="5"/>
      <c r="J1672" s="5"/>
    </row>
    <row r="1673" spans="3:10" x14ac:dyDescent="0.25">
      <c r="C1673" s="5"/>
      <c r="E1673" s="5"/>
      <c r="F1673" s="5"/>
      <c r="G1673" s="5"/>
      <c r="H1673" s="5"/>
      <c r="I1673" s="5"/>
      <c r="J1673" s="5"/>
    </row>
    <row r="1674" spans="3:10" x14ac:dyDescent="0.25">
      <c r="C1674" s="5"/>
      <c r="E1674" s="5"/>
      <c r="F1674" s="5"/>
      <c r="G1674" s="5"/>
      <c r="H1674" s="5"/>
      <c r="I1674" s="5"/>
      <c r="J1674" s="5"/>
    </row>
    <row r="1675" spans="3:10" x14ac:dyDescent="0.25">
      <c r="C1675" s="5"/>
      <c r="E1675" s="5"/>
      <c r="F1675" s="5"/>
      <c r="G1675" s="5"/>
      <c r="H1675" s="5"/>
      <c r="I1675" s="5"/>
      <c r="J1675" s="5"/>
    </row>
    <row r="1676" spans="3:10" x14ac:dyDescent="0.25">
      <c r="C1676" s="5"/>
      <c r="E1676" s="5"/>
      <c r="F1676" s="5"/>
      <c r="G1676" s="5"/>
      <c r="H1676" s="5"/>
      <c r="I1676" s="5"/>
      <c r="J1676" s="5"/>
    </row>
    <row r="1677" spans="3:10" x14ac:dyDescent="0.25">
      <c r="C1677" s="5"/>
      <c r="E1677" s="5"/>
      <c r="F1677" s="5"/>
      <c r="G1677" s="5"/>
      <c r="H1677" s="5"/>
      <c r="I1677" s="5"/>
      <c r="J1677" s="5"/>
    </row>
    <row r="1678" spans="3:10" x14ac:dyDescent="0.25">
      <c r="C1678" s="5"/>
      <c r="E1678" s="5"/>
      <c r="F1678" s="5"/>
      <c r="G1678" s="5"/>
      <c r="H1678" s="5"/>
      <c r="I1678" s="5"/>
      <c r="J1678" s="5"/>
    </row>
    <row r="1679" spans="3:10" x14ac:dyDescent="0.25">
      <c r="C1679" s="5"/>
      <c r="E1679" s="5"/>
      <c r="F1679" s="5"/>
      <c r="G1679" s="5"/>
      <c r="H1679" s="5"/>
      <c r="I1679" s="5"/>
      <c r="J1679" s="5"/>
    </row>
    <row r="1680" spans="3:10" x14ac:dyDescent="0.25">
      <c r="C1680" s="5"/>
      <c r="E1680" s="5"/>
      <c r="F1680" s="5"/>
      <c r="G1680" s="5"/>
      <c r="H1680" s="5"/>
      <c r="I1680" s="5"/>
      <c r="J1680" s="5"/>
    </row>
    <row r="1681" spans="3:10" x14ac:dyDescent="0.25">
      <c r="C1681" s="5"/>
      <c r="E1681" s="5"/>
      <c r="F1681" s="5"/>
      <c r="G1681" s="5"/>
      <c r="H1681" s="5"/>
      <c r="I1681" s="5"/>
      <c r="J1681" s="5"/>
    </row>
    <row r="1682" spans="3:10" x14ac:dyDescent="0.25">
      <c r="C1682" s="5"/>
      <c r="E1682" s="5"/>
      <c r="F1682" s="5"/>
      <c r="G1682" s="5"/>
      <c r="H1682" s="5"/>
      <c r="I1682" s="5"/>
      <c r="J1682" s="5"/>
    </row>
    <row r="1683" spans="3:10" x14ac:dyDescent="0.25">
      <c r="C1683" s="5"/>
      <c r="E1683" s="5"/>
      <c r="F1683" s="5"/>
      <c r="G1683" s="5"/>
      <c r="H1683" s="5"/>
      <c r="I1683" s="5"/>
      <c r="J1683" s="5"/>
    </row>
    <row r="1684" spans="3:10" x14ac:dyDescent="0.25">
      <c r="C1684" s="5"/>
      <c r="E1684" s="5"/>
      <c r="F1684" s="5"/>
      <c r="G1684" s="5"/>
      <c r="H1684" s="5"/>
      <c r="I1684" s="5"/>
      <c r="J1684" s="5"/>
    </row>
    <row r="1685" spans="3:10" x14ac:dyDescent="0.25">
      <c r="C1685" s="5"/>
      <c r="E1685" s="5"/>
      <c r="F1685" s="5"/>
      <c r="G1685" s="5"/>
      <c r="H1685" s="5"/>
      <c r="I1685" s="5"/>
      <c r="J1685" s="5"/>
    </row>
    <row r="1686" spans="3:10" x14ac:dyDescent="0.25">
      <c r="C1686" s="5"/>
      <c r="E1686" s="5"/>
      <c r="F1686" s="5"/>
      <c r="G1686" s="5"/>
      <c r="H1686" s="5"/>
      <c r="I1686" s="5"/>
      <c r="J1686" s="5"/>
    </row>
    <row r="1687" spans="3:10" x14ac:dyDescent="0.25">
      <c r="C1687" s="5"/>
      <c r="E1687" s="5"/>
      <c r="F1687" s="5"/>
      <c r="G1687" s="5"/>
      <c r="H1687" s="5"/>
      <c r="I1687" s="5"/>
      <c r="J1687" s="5"/>
    </row>
    <row r="1688" spans="3:10" x14ac:dyDescent="0.25">
      <c r="C1688" s="5"/>
      <c r="E1688" s="5"/>
      <c r="F1688" s="5"/>
      <c r="G1688" s="5"/>
      <c r="H1688" s="5"/>
      <c r="I1688" s="5"/>
      <c r="J1688" s="5"/>
    </row>
    <row r="1689" spans="3:10" x14ac:dyDescent="0.25">
      <c r="C1689" s="5"/>
      <c r="E1689" s="5"/>
      <c r="F1689" s="5"/>
      <c r="G1689" s="5"/>
      <c r="H1689" s="5"/>
      <c r="I1689" s="5"/>
      <c r="J1689" s="5"/>
    </row>
    <row r="1690" spans="3:10" x14ac:dyDescent="0.25">
      <c r="C1690" s="5"/>
      <c r="E1690" s="5"/>
      <c r="F1690" s="5"/>
      <c r="G1690" s="5"/>
      <c r="H1690" s="5"/>
      <c r="I1690" s="5"/>
      <c r="J1690" s="5"/>
    </row>
    <row r="1691" spans="3:10" x14ac:dyDescent="0.25">
      <c r="C1691" s="5"/>
      <c r="E1691" s="5"/>
      <c r="F1691" s="5"/>
      <c r="G1691" s="5"/>
      <c r="H1691" s="5"/>
      <c r="I1691" s="5"/>
      <c r="J1691" s="5"/>
    </row>
    <row r="1692" spans="3:10" x14ac:dyDescent="0.25">
      <c r="C1692" s="5"/>
      <c r="E1692" s="5"/>
      <c r="F1692" s="5"/>
      <c r="G1692" s="5"/>
      <c r="H1692" s="5"/>
      <c r="I1692" s="5"/>
      <c r="J1692" s="5"/>
    </row>
    <row r="1693" spans="3:10" x14ac:dyDescent="0.25">
      <c r="C1693" s="5"/>
      <c r="E1693" s="5"/>
      <c r="F1693" s="5"/>
      <c r="G1693" s="5"/>
      <c r="H1693" s="5"/>
      <c r="I1693" s="5"/>
      <c r="J1693" s="5"/>
    </row>
    <row r="1694" spans="3:10" x14ac:dyDescent="0.25">
      <c r="C1694" s="5"/>
      <c r="E1694" s="5"/>
      <c r="F1694" s="5"/>
      <c r="G1694" s="5"/>
      <c r="H1694" s="5"/>
      <c r="I1694" s="5"/>
      <c r="J1694" s="5"/>
    </row>
    <row r="1695" spans="3:10" x14ac:dyDescent="0.25">
      <c r="C1695" s="5"/>
      <c r="E1695" s="5"/>
      <c r="F1695" s="5"/>
      <c r="G1695" s="5"/>
      <c r="H1695" s="5"/>
      <c r="I1695" s="5"/>
      <c r="J1695" s="5"/>
    </row>
    <row r="1696" spans="3:10" x14ac:dyDescent="0.25">
      <c r="C1696" s="5"/>
      <c r="E1696" s="5"/>
      <c r="F1696" s="5"/>
      <c r="G1696" s="5"/>
      <c r="H1696" s="5"/>
      <c r="I1696" s="5"/>
      <c r="J1696" s="5"/>
    </row>
    <row r="1697" spans="3:10" x14ac:dyDescent="0.25">
      <c r="C1697" s="5"/>
      <c r="E1697" s="5"/>
      <c r="F1697" s="5"/>
      <c r="G1697" s="5"/>
      <c r="H1697" s="5"/>
      <c r="I1697" s="5"/>
      <c r="J1697" s="5"/>
    </row>
    <row r="1698" spans="3:10" x14ac:dyDescent="0.25">
      <c r="C1698" s="5"/>
      <c r="E1698" s="5"/>
      <c r="F1698" s="5"/>
      <c r="G1698" s="5"/>
      <c r="H1698" s="5"/>
      <c r="I1698" s="5"/>
      <c r="J1698" s="5"/>
    </row>
    <row r="1699" spans="3:10" x14ac:dyDescent="0.25">
      <c r="C1699" s="5"/>
      <c r="E1699" s="5"/>
      <c r="F1699" s="5"/>
      <c r="G1699" s="5"/>
      <c r="H1699" s="5"/>
      <c r="I1699" s="5"/>
      <c r="J1699" s="5"/>
    </row>
    <row r="1700" spans="3:10" x14ac:dyDescent="0.25">
      <c r="C1700" s="5"/>
      <c r="E1700" s="5"/>
      <c r="F1700" s="5"/>
      <c r="G1700" s="5"/>
      <c r="H1700" s="5"/>
      <c r="I1700" s="5"/>
      <c r="J1700" s="5"/>
    </row>
    <row r="1701" spans="3:10" x14ac:dyDescent="0.25">
      <c r="C1701" s="5"/>
      <c r="E1701" s="5"/>
      <c r="F1701" s="5"/>
      <c r="G1701" s="5"/>
      <c r="H1701" s="5"/>
      <c r="I1701" s="5"/>
      <c r="J1701" s="5"/>
    </row>
    <row r="1702" spans="3:10" x14ac:dyDescent="0.25">
      <c r="C1702" s="5"/>
      <c r="E1702" s="5"/>
      <c r="F1702" s="5"/>
      <c r="G1702" s="5"/>
      <c r="H1702" s="5"/>
      <c r="I1702" s="5"/>
      <c r="J1702" s="5"/>
    </row>
    <row r="1703" spans="3:10" x14ac:dyDescent="0.25">
      <c r="C1703" s="5"/>
      <c r="E1703" s="5"/>
      <c r="F1703" s="5"/>
      <c r="G1703" s="5"/>
      <c r="H1703" s="5"/>
      <c r="I1703" s="5"/>
      <c r="J1703" s="5"/>
    </row>
    <row r="1704" spans="3:10" x14ac:dyDescent="0.25">
      <c r="C1704" s="5"/>
      <c r="E1704" s="5"/>
      <c r="F1704" s="5"/>
      <c r="G1704" s="5"/>
      <c r="H1704" s="5"/>
      <c r="I1704" s="5"/>
      <c r="J1704" s="5"/>
    </row>
    <row r="1705" spans="3:10" x14ac:dyDescent="0.25">
      <c r="C1705" s="5"/>
      <c r="E1705" s="5"/>
      <c r="F1705" s="5"/>
      <c r="G1705" s="5"/>
      <c r="H1705" s="5"/>
      <c r="I1705" s="5"/>
      <c r="J1705" s="5"/>
    </row>
    <row r="1706" spans="3:10" x14ac:dyDescent="0.25">
      <c r="C1706" s="5"/>
      <c r="E1706" s="5"/>
      <c r="F1706" s="5"/>
      <c r="G1706" s="5"/>
      <c r="H1706" s="5"/>
      <c r="I1706" s="5"/>
      <c r="J1706" s="5"/>
    </row>
    <row r="1707" spans="3:10" x14ac:dyDescent="0.25">
      <c r="C1707" s="5"/>
      <c r="E1707" s="5"/>
      <c r="F1707" s="5"/>
      <c r="G1707" s="5"/>
      <c r="H1707" s="5"/>
      <c r="I1707" s="5"/>
      <c r="J1707" s="5"/>
    </row>
    <row r="1708" spans="3:10" x14ac:dyDescent="0.25">
      <c r="C1708" s="5"/>
      <c r="E1708" s="5"/>
      <c r="F1708" s="5"/>
      <c r="G1708" s="5"/>
      <c r="H1708" s="5"/>
      <c r="I1708" s="5"/>
      <c r="J1708" s="5"/>
    </row>
    <row r="1709" spans="3:10" x14ac:dyDescent="0.25">
      <c r="C1709" s="5"/>
      <c r="E1709" s="5"/>
      <c r="F1709" s="5"/>
      <c r="G1709" s="5"/>
      <c r="H1709" s="5"/>
      <c r="I1709" s="5"/>
      <c r="J1709" s="5"/>
    </row>
    <row r="1710" spans="3:10" x14ac:dyDescent="0.25">
      <c r="C1710" s="5"/>
      <c r="E1710" s="5"/>
      <c r="F1710" s="5"/>
      <c r="G1710" s="5"/>
      <c r="H1710" s="5"/>
      <c r="I1710" s="5"/>
      <c r="J1710" s="5"/>
    </row>
    <row r="1711" spans="3:10" x14ac:dyDescent="0.25">
      <c r="C1711" s="5"/>
      <c r="E1711" s="5"/>
      <c r="F1711" s="5"/>
      <c r="G1711" s="5"/>
      <c r="H1711" s="5"/>
      <c r="I1711" s="5"/>
      <c r="J1711" s="5"/>
    </row>
    <row r="1712" spans="3:10" x14ac:dyDescent="0.25">
      <c r="C1712" s="5"/>
      <c r="E1712" s="5"/>
      <c r="F1712" s="5"/>
      <c r="G1712" s="5"/>
      <c r="H1712" s="5"/>
      <c r="I1712" s="5"/>
      <c r="J1712" s="5"/>
    </row>
    <row r="1713" spans="3:10" x14ac:dyDescent="0.25">
      <c r="C1713" s="5"/>
      <c r="E1713" s="5"/>
      <c r="F1713" s="5"/>
      <c r="G1713" s="5"/>
      <c r="H1713" s="5"/>
      <c r="I1713" s="5"/>
      <c r="J1713" s="5"/>
    </row>
    <row r="1714" spans="3:10" x14ac:dyDescent="0.25">
      <c r="C1714" s="5"/>
      <c r="E1714" s="5"/>
      <c r="F1714" s="5"/>
      <c r="G1714" s="5"/>
      <c r="H1714" s="5"/>
      <c r="I1714" s="5"/>
      <c r="J1714" s="5"/>
    </row>
    <row r="1715" spans="3:10" x14ac:dyDescent="0.25">
      <c r="C1715" s="5"/>
      <c r="E1715" s="5"/>
      <c r="F1715" s="5"/>
      <c r="G1715" s="5"/>
      <c r="H1715" s="5"/>
      <c r="I1715" s="5"/>
      <c r="J1715" s="5"/>
    </row>
    <row r="1716" spans="3:10" x14ac:dyDescent="0.25">
      <c r="C1716" s="5"/>
      <c r="E1716" s="5"/>
      <c r="F1716" s="5"/>
      <c r="G1716" s="5"/>
      <c r="H1716" s="5"/>
      <c r="I1716" s="5"/>
      <c r="J1716" s="5"/>
    </row>
    <row r="1717" spans="3:10" x14ac:dyDescent="0.25">
      <c r="C1717" s="5"/>
      <c r="E1717" s="5"/>
      <c r="F1717" s="5"/>
      <c r="G1717" s="5"/>
      <c r="H1717" s="5"/>
      <c r="I1717" s="5"/>
      <c r="J1717" s="5"/>
    </row>
    <row r="1718" spans="3:10" x14ac:dyDescent="0.25">
      <c r="C1718" s="5"/>
      <c r="E1718" s="5"/>
      <c r="F1718" s="5"/>
      <c r="G1718" s="5"/>
      <c r="H1718" s="5"/>
      <c r="I1718" s="5"/>
      <c r="J1718" s="5"/>
    </row>
    <row r="1719" spans="3:10" x14ac:dyDescent="0.25">
      <c r="C1719" s="5"/>
      <c r="E1719" s="5"/>
      <c r="F1719" s="5"/>
      <c r="G1719" s="5"/>
      <c r="H1719" s="5"/>
      <c r="I1719" s="5"/>
      <c r="J1719" s="5"/>
    </row>
    <row r="1720" spans="3:10" x14ac:dyDescent="0.25">
      <c r="C1720" s="5"/>
      <c r="E1720" s="5"/>
      <c r="F1720" s="5"/>
      <c r="G1720" s="5"/>
      <c r="H1720" s="5"/>
      <c r="I1720" s="5"/>
      <c r="J1720" s="5"/>
    </row>
    <row r="1721" spans="3:10" x14ac:dyDescent="0.25">
      <c r="C1721" s="5"/>
      <c r="E1721" s="5"/>
      <c r="F1721" s="5"/>
      <c r="G1721" s="5"/>
      <c r="H1721" s="5"/>
      <c r="I1721" s="5"/>
      <c r="J1721" s="5"/>
    </row>
    <row r="1722" spans="3:10" x14ac:dyDescent="0.25">
      <c r="C1722" s="5"/>
      <c r="E1722" s="5"/>
      <c r="F1722" s="5"/>
      <c r="G1722" s="5"/>
      <c r="H1722" s="5"/>
      <c r="I1722" s="5"/>
      <c r="J1722" s="5"/>
    </row>
    <row r="1723" spans="3:10" x14ac:dyDescent="0.25">
      <c r="C1723" s="5"/>
      <c r="E1723" s="5"/>
      <c r="F1723" s="5"/>
      <c r="G1723" s="5"/>
      <c r="H1723" s="5"/>
      <c r="I1723" s="5"/>
      <c r="J1723" s="5"/>
    </row>
    <row r="1724" spans="3:10" x14ac:dyDescent="0.25">
      <c r="C1724" s="5"/>
      <c r="E1724" s="5"/>
      <c r="F1724" s="5"/>
      <c r="G1724" s="5"/>
      <c r="H1724" s="5"/>
      <c r="I1724" s="5"/>
      <c r="J1724" s="5"/>
    </row>
    <row r="1725" spans="3:10" x14ac:dyDescent="0.25">
      <c r="C1725" s="5"/>
      <c r="E1725" s="5"/>
      <c r="F1725" s="5"/>
      <c r="G1725" s="5"/>
      <c r="H1725" s="5"/>
      <c r="I1725" s="5"/>
      <c r="J1725" s="5"/>
    </row>
    <row r="1726" spans="3:10" x14ac:dyDescent="0.25">
      <c r="C1726" s="5"/>
      <c r="E1726" s="5"/>
      <c r="F1726" s="5"/>
      <c r="G1726" s="5"/>
      <c r="H1726" s="5"/>
      <c r="I1726" s="5"/>
      <c r="J1726" s="5"/>
    </row>
    <row r="1727" spans="3:10" x14ac:dyDescent="0.25">
      <c r="C1727" s="5"/>
      <c r="E1727" s="5"/>
      <c r="F1727" s="5"/>
      <c r="G1727" s="5"/>
      <c r="H1727" s="5"/>
      <c r="I1727" s="5"/>
      <c r="J1727" s="5"/>
    </row>
    <row r="1728" spans="3:10" x14ac:dyDescent="0.25">
      <c r="C1728" s="5"/>
      <c r="E1728" s="5"/>
      <c r="F1728" s="5"/>
      <c r="G1728" s="5"/>
      <c r="H1728" s="5"/>
      <c r="I1728" s="5"/>
      <c r="J1728" s="5"/>
    </row>
    <row r="1729" spans="3:10" x14ac:dyDescent="0.25">
      <c r="C1729" s="5"/>
      <c r="E1729" s="5"/>
      <c r="F1729" s="5"/>
      <c r="G1729" s="5"/>
      <c r="H1729" s="5"/>
      <c r="I1729" s="5"/>
      <c r="J1729" s="5"/>
    </row>
    <row r="1730" spans="3:10" x14ac:dyDescent="0.25">
      <c r="C1730" s="5"/>
      <c r="E1730" s="5"/>
      <c r="F1730" s="5"/>
      <c r="G1730" s="5"/>
      <c r="H1730" s="5"/>
      <c r="I1730" s="5"/>
      <c r="J1730" s="5"/>
    </row>
    <row r="1731" spans="3:10" x14ac:dyDescent="0.25">
      <c r="C1731" s="5"/>
      <c r="E1731" s="5"/>
      <c r="F1731" s="5"/>
      <c r="G1731" s="5"/>
      <c r="H1731" s="5"/>
      <c r="I1731" s="5"/>
      <c r="J1731" s="5"/>
    </row>
    <row r="1732" spans="3:10" x14ac:dyDescent="0.25">
      <c r="C1732" s="5"/>
      <c r="E1732" s="5"/>
      <c r="F1732" s="5"/>
      <c r="G1732" s="5"/>
      <c r="H1732" s="5"/>
      <c r="I1732" s="5"/>
      <c r="J1732" s="5"/>
    </row>
    <row r="1733" spans="3:10" x14ac:dyDescent="0.25">
      <c r="C1733" s="5"/>
      <c r="E1733" s="5"/>
      <c r="F1733" s="5"/>
      <c r="G1733" s="5"/>
      <c r="H1733" s="5"/>
      <c r="I1733" s="5"/>
      <c r="J1733" s="5"/>
    </row>
    <row r="1734" spans="3:10" x14ac:dyDescent="0.25">
      <c r="C1734" s="5"/>
      <c r="E1734" s="5"/>
      <c r="F1734" s="5"/>
      <c r="G1734" s="5"/>
      <c r="H1734" s="5"/>
      <c r="I1734" s="5"/>
      <c r="J1734" s="5"/>
    </row>
    <row r="1735" spans="3:10" x14ac:dyDescent="0.25">
      <c r="C1735" s="5"/>
      <c r="E1735" s="5"/>
      <c r="F1735" s="5"/>
      <c r="G1735" s="5"/>
      <c r="H1735" s="5"/>
      <c r="I1735" s="5"/>
      <c r="J1735" s="5"/>
    </row>
    <row r="1736" spans="3:10" x14ac:dyDescent="0.25">
      <c r="C1736" s="5"/>
      <c r="E1736" s="5"/>
      <c r="F1736" s="5"/>
      <c r="G1736" s="5"/>
      <c r="H1736" s="5"/>
      <c r="I1736" s="5"/>
      <c r="J1736" s="5"/>
    </row>
    <row r="1737" spans="3:10" x14ac:dyDescent="0.25">
      <c r="C1737" s="5"/>
      <c r="E1737" s="5"/>
      <c r="F1737" s="5"/>
      <c r="G1737" s="5"/>
      <c r="H1737" s="5"/>
      <c r="I1737" s="5"/>
      <c r="J1737" s="5"/>
    </row>
    <row r="1738" spans="3:10" x14ac:dyDescent="0.25">
      <c r="C1738" s="5"/>
      <c r="E1738" s="5"/>
      <c r="F1738" s="5"/>
      <c r="G1738" s="5"/>
      <c r="H1738" s="5"/>
      <c r="I1738" s="5"/>
      <c r="J1738" s="5"/>
    </row>
    <row r="1739" spans="3:10" x14ac:dyDescent="0.25">
      <c r="C1739" s="5"/>
      <c r="E1739" s="5"/>
      <c r="F1739" s="5"/>
      <c r="G1739" s="5"/>
      <c r="H1739" s="5"/>
      <c r="I1739" s="5"/>
      <c r="J1739" s="5"/>
    </row>
    <row r="1740" spans="3:10" x14ac:dyDescent="0.25">
      <c r="C1740" s="5"/>
      <c r="E1740" s="5"/>
      <c r="F1740" s="5"/>
      <c r="G1740" s="5"/>
      <c r="H1740" s="5"/>
      <c r="I1740" s="5"/>
      <c r="J1740" s="5"/>
    </row>
    <row r="1741" spans="3:10" x14ac:dyDescent="0.25">
      <c r="C1741" s="5"/>
      <c r="E1741" s="5"/>
      <c r="F1741" s="5"/>
      <c r="G1741" s="5"/>
      <c r="H1741" s="5"/>
      <c r="I1741" s="5"/>
      <c r="J1741" s="5"/>
    </row>
    <row r="1742" spans="3:10" x14ac:dyDescent="0.25">
      <c r="C1742" s="5"/>
      <c r="E1742" s="5"/>
      <c r="F1742" s="5"/>
      <c r="G1742" s="5"/>
      <c r="H1742" s="5"/>
      <c r="I1742" s="5"/>
      <c r="J1742" s="5"/>
    </row>
    <row r="1743" spans="3:10" x14ac:dyDescent="0.25">
      <c r="C1743" s="5"/>
      <c r="E1743" s="5"/>
      <c r="F1743" s="5"/>
      <c r="G1743" s="5"/>
      <c r="H1743" s="5"/>
      <c r="I1743" s="5"/>
      <c r="J1743" s="5"/>
    </row>
    <row r="1744" spans="3:10" x14ac:dyDescent="0.25">
      <c r="C1744" s="5"/>
      <c r="E1744" s="5"/>
      <c r="F1744" s="5"/>
      <c r="G1744" s="5"/>
      <c r="H1744" s="5"/>
      <c r="I1744" s="5"/>
      <c r="J1744" s="5"/>
    </row>
    <row r="1745" spans="3:15" x14ac:dyDescent="0.25">
      <c r="C1745" s="5"/>
      <c r="E1745" s="5"/>
      <c r="F1745" s="5"/>
      <c r="G1745" s="5"/>
      <c r="H1745" s="5"/>
      <c r="I1745" s="5"/>
      <c r="J1745" s="5"/>
    </row>
    <row r="1746" spans="3:15" x14ac:dyDescent="0.25">
      <c r="C1746" s="5"/>
      <c r="E1746" s="5"/>
      <c r="F1746" s="5"/>
      <c r="G1746" s="5"/>
      <c r="H1746" s="5"/>
      <c r="I1746" s="5"/>
      <c r="J1746" s="5"/>
    </row>
    <row r="1747" spans="3:15" x14ac:dyDescent="0.25">
      <c r="C1747" s="5"/>
      <c r="E1747" s="5"/>
      <c r="F1747" s="5"/>
      <c r="G1747" s="5"/>
      <c r="H1747" s="5"/>
      <c r="I1747" s="5"/>
      <c r="J1747" s="5"/>
    </row>
    <row r="1748" spans="3:15" x14ac:dyDescent="0.25">
      <c r="C1748" s="5"/>
      <c r="E1748" s="5"/>
      <c r="F1748" s="5"/>
      <c r="G1748" s="5"/>
      <c r="H1748" s="5"/>
      <c r="I1748" s="5"/>
      <c r="J1748" s="5"/>
    </row>
    <row r="1749" spans="3:15" x14ac:dyDescent="0.25">
      <c r="C1749" s="5"/>
      <c r="E1749" s="5"/>
      <c r="F1749" s="5"/>
      <c r="G1749" s="5"/>
      <c r="H1749" s="5"/>
      <c r="I1749" s="5"/>
      <c r="J1749" s="5"/>
    </row>
    <row r="1750" spans="3:15" x14ac:dyDescent="0.25">
      <c r="C1750" s="5"/>
      <c r="E1750" s="5"/>
      <c r="F1750" s="5"/>
      <c r="G1750" s="5"/>
      <c r="H1750" s="5"/>
      <c r="I1750" s="5"/>
      <c r="J1750" s="5"/>
    </row>
    <row r="1751" spans="3:15" x14ac:dyDescent="0.25">
      <c r="C1751" s="5"/>
      <c r="E1751" s="5"/>
      <c r="F1751" s="5"/>
      <c r="G1751" s="5"/>
      <c r="H1751" s="5"/>
      <c r="I1751" s="5"/>
      <c r="J1751" s="5"/>
    </row>
    <row r="1752" spans="3:15" x14ac:dyDescent="0.25">
      <c r="C1752" s="5"/>
      <c r="E1752" s="5"/>
      <c r="F1752" s="5"/>
      <c r="G1752" s="5"/>
      <c r="H1752" s="5"/>
      <c r="I1752" s="5"/>
      <c r="J1752" s="5"/>
      <c r="O1752" s="5"/>
    </row>
    <row r="1753" spans="3:15" x14ac:dyDescent="0.25">
      <c r="C1753" s="5"/>
      <c r="E1753" s="5"/>
      <c r="F1753" s="5"/>
      <c r="G1753" s="5"/>
      <c r="H1753" s="5"/>
      <c r="I1753" s="5"/>
      <c r="J1753" s="5"/>
    </row>
    <row r="1754" spans="3:15" x14ac:dyDescent="0.25">
      <c r="C1754" s="5"/>
      <c r="E1754" s="5"/>
      <c r="F1754" s="5"/>
      <c r="G1754" s="5"/>
      <c r="H1754" s="5"/>
      <c r="I1754" s="5"/>
      <c r="J1754" s="5"/>
    </row>
    <row r="1755" spans="3:15" x14ac:dyDescent="0.25">
      <c r="C1755" s="5"/>
      <c r="E1755" s="5"/>
      <c r="F1755" s="5"/>
      <c r="G1755" s="5"/>
      <c r="H1755" s="5"/>
      <c r="I1755" s="5"/>
      <c r="J1755" s="5"/>
    </row>
    <row r="1756" spans="3:15" x14ac:dyDescent="0.25">
      <c r="C1756" s="5"/>
      <c r="E1756" s="5"/>
      <c r="F1756" s="5"/>
      <c r="G1756" s="5"/>
      <c r="H1756" s="5"/>
      <c r="I1756" s="5"/>
      <c r="J1756" s="5"/>
    </row>
    <row r="1757" spans="3:15" x14ac:dyDescent="0.25">
      <c r="C1757" s="5"/>
      <c r="E1757" s="5"/>
      <c r="F1757" s="5"/>
      <c r="G1757" s="5"/>
      <c r="H1757" s="5"/>
      <c r="I1757" s="5"/>
      <c r="J1757" s="5"/>
    </row>
    <row r="1758" spans="3:15" x14ac:dyDescent="0.25">
      <c r="C1758" s="5"/>
      <c r="E1758" s="5"/>
      <c r="F1758" s="5"/>
      <c r="G1758" s="5"/>
      <c r="H1758" s="5"/>
      <c r="I1758" s="5"/>
      <c r="J1758" s="5"/>
    </row>
    <row r="1759" spans="3:15" x14ac:dyDescent="0.25">
      <c r="C1759" s="5"/>
      <c r="E1759" s="5"/>
      <c r="F1759" s="5"/>
      <c r="G1759" s="5"/>
      <c r="H1759" s="5"/>
      <c r="I1759" s="5"/>
      <c r="J1759" s="5"/>
    </row>
    <row r="1760" spans="3:15" x14ac:dyDescent="0.25">
      <c r="C1760" s="5"/>
      <c r="E1760" s="5"/>
      <c r="F1760" s="5"/>
      <c r="G1760" s="5"/>
      <c r="H1760" s="5"/>
      <c r="I1760" s="5"/>
      <c r="J1760" s="5"/>
    </row>
    <row r="1761" spans="3:10" x14ac:dyDescent="0.25">
      <c r="C1761" s="5"/>
      <c r="E1761" s="5"/>
      <c r="F1761" s="5"/>
      <c r="G1761" s="5"/>
      <c r="H1761" s="5"/>
      <c r="I1761" s="5"/>
      <c r="J1761" s="5"/>
    </row>
    <row r="1762" spans="3:10" x14ac:dyDescent="0.25">
      <c r="C1762" s="5"/>
      <c r="E1762" s="5"/>
      <c r="F1762" s="5"/>
      <c r="G1762" s="5"/>
      <c r="H1762" s="5"/>
      <c r="I1762" s="5"/>
      <c r="J1762" s="5"/>
    </row>
    <row r="1763" spans="3:10" x14ac:dyDescent="0.25">
      <c r="C1763" s="5"/>
      <c r="E1763" s="5"/>
      <c r="F1763" s="5"/>
      <c r="G1763" s="5"/>
      <c r="H1763" s="5"/>
      <c r="I1763" s="5"/>
      <c r="J1763" s="5"/>
    </row>
    <row r="1764" spans="3:10" x14ac:dyDescent="0.25">
      <c r="C1764" s="5"/>
      <c r="E1764" s="5"/>
      <c r="F1764" s="5"/>
      <c r="G1764" s="5"/>
      <c r="H1764" s="5"/>
      <c r="I1764" s="5"/>
      <c r="J1764" s="5"/>
    </row>
    <row r="1765" spans="3:10" x14ac:dyDescent="0.25">
      <c r="C1765" s="5"/>
      <c r="E1765" s="5"/>
      <c r="F1765" s="5"/>
      <c r="G1765" s="5"/>
      <c r="H1765" s="5"/>
      <c r="I1765" s="5"/>
      <c r="J1765" s="5"/>
    </row>
    <row r="1766" spans="3:10" x14ac:dyDescent="0.25">
      <c r="C1766" s="5"/>
      <c r="E1766" s="5"/>
      <c r="F1766" s="5"/>
      <c r="G1766" s="5"/>
      <c r="H1766" s="5"/>
      <c r="I1766" s="5"/>
      <c r="J1766" s="5"/>
    </row>
    <row r="1767" spans="3:10" x14ac:dyDescent="0.25">
      <c r="C1767" s="5"/>
      <c r="E1767" s="5"/>
      <c r="F1767" s="5"/>
      <c r="G1767" s="5"/>
      <c r="H1767" s="5"/>
      <c r="I1767" s="5"/>
      <c r="J1767" s="5"/>
    </row>
    <row r="1768" spans="3:10" x14ac:dyDescent="0.25">
      <c r="C1768" s="5"/>
      <c r="E1768" s="5"/>
      <c r="F1768" s="5"/>
      <c r="G1768" s="5"/>
      <c r="H1768" s="5"/>
      <c r="I1768" s="5"/>
      <c r="J1768" s="5"/>
    </row>
    <row r="1769" spans="3:10" x14ac:dyDescent="0.25">
      <c r="C1769" s="5"/>
      <c r="E1769" s="5"/>
      <c r="F1769" s="5"/>
      <c r="G1769" s="5"/>
      <c r="H1769" s="5"/>
      <c r="I1769" s="5"/>
      <c r="J1769" s="5"/>
    </row>
    <row r="1770" spans="3:10" x14ac:dyDescent="0.25">
      <c r="C1770" s="5"/>
      <c r="E1770" s="5"/>
      <c r="F1770" s="5"/>
      <c r="G1770" s="5"/>
      <c r="H1770" s="5"/>
      <c r="I1770" s="5"/>
      <c r="J1770" s="5"/>
    </row>
    <row r="1771" spans="3:10" x14ac:dyDescent="0.25">
      <c r="C1771" s="5"/>
      <c r="E1771" s="5"/>
      <c r="F1771" s="5"/>
      <c r="G1771" s="5"/>
      <c r="H1771" s="5"/>
      <c r="I1771" s="5"/>
      <c r="J1771" s="5"/>
    </row>
    <row r="1772" spans="3:10" x14ac:dyDescent="0.25">
      <c r="C1772" s="5"/>
      <c r="E1772" s="5"/>
      <c r="F1772" s="5"/>
      <c r="G1772" s="5"/>
      <c r="H1772" s="5"/>
      <c r="I1772" s="5"/>
      <c r="J1772" s="5"/>
    </row>
    <row r="1773" spans="3:10" x14ac:dyDescent="0.25">
      <c r="C1773" s="5"/>
      <c r="E1773" s="5"/>
      <c r="F1773" s="5"/>
      <c r="G1773" s="5"/>
      <c r="H1773" s="5"/>
      <c r="I1773" s="5"/>
      <c r="J1773" s="5"/>
    </row>
    <row r="1774" spans="3:10" x14ac:dyDescent="0.25">
      <c r="C1774" s="5"/>
      <c r="E1774" s="5"/>
      <c r="F1774" s="5"/>
      <c r="G1774" s="5"/>
      <c r="H1774" s="5"/>
      <c r="I1774" s="5"/>
      <c r="J1774" s="5"/>
    </row>
    <row r="1775" spans="3:10" x14ac:dyDescent="0.25">
      <c r="C1775" s="5"/>
      <c r="E1775" s="5"/>
      <c r="F1775" s="5"/>
      <c r="G1775" s="5"/>
      <c r="H1775" s="5"/>
      <c r="I1775" s="5"/>
      <c r="J1775" s="5"/>
    </row>
    <row r="1776" spans="3:10" x14ac:dyDescent="0.25">
      <c r="C1776" s="5"/>
      <c r="E1776" s="5"/>
      <c r="F1776" s="5"/>
      <c r="G1776" s="5"/>
      <c r="H1776" s="5"/>
      <c r="I1776" s="5"/>
      <c r="J1776" s="5"/>
    </row>
    <row r="1777" spans="3:10" x14ac:dyDescent="0.25">
      <c r="C1777" s="5"/>
      <c r="E1777" s="5"/>
      <c r="F1777" s="5"/>
      <c r="G1777" s="5"/>
      <c r="H1777" s="5"/>
      <c r="I1777" s="5"/>
      <c r="J1777" s="5"/>
    </row>
    <row r="1778" spans="3:10" x14ac:dyDescent="0.25">
      <c r="C1778" s="5"/>
      <c r="E1778" s="5"/>
      <c r="F1778" s="5"/>
      <c r="G1778" s="5"/>
      <c r="H1778" s="5"/>
      <c r="I1778" s="5"/>
      <c r="J1778" s="5"/>
    </row>
    <row r="1779" spans="3:10" x14ac:dyDescent="0.25">
      <c r="C1779" s="5"/>
      <c r="E1779" s="5"/>
      <c r="F1779" s="5"/>
      <c r="G1779" s="5"/>
      <c r="H1779" s="5"/>
      <c r="I1779" s="5"/>
      <c r="J1779" s="5"/>
    </row>
    <row r="1780" spans="3:10" x14ac:dyDescent="0.25">
      <c r="C1780" s="5"/>
      <c r="E1780" s="5"/>
      <c r="F1780" s="5"/>
      <c r="G1780" s="5"/>
      <c r="H1780" s="5"/>
      <c r="I1780" s="5"/>
      <c r="J1780" s="5"/>
    </row>
    <row r="1781" spans="3:10" x14ac:dyDescent="0.25">
      <c r="C1781" s="5"/>
      <c r="E1781" s="5"/>
      <c r="F1781" s="5"/>
      <c r="G1781" s="5"/>
      <c r="H1781" s="5"/>
      <c r="I1781" s="5"/>
      <c r="J1781" s="5"/>
    </row>
    <row r="1782" spans="3:10" x14ac:dyDescent="0.25">
      <c r="C1782" s="5"/>
      <c r="E1782" s="5"/>
      <c r="F1782" s="5"/>
      <c r="G1782" s="5"/>
      <c r="H1782" s="5"/>
      <c r="I1782" s="5"/>
      <c r="J1782" s="5"/>
    </row>
    <row r="1783" spans="3:10" x14ac:dyDescent="0.25">
      <c r="C1783" s="5"/>
      <c r="E1783" s="5"/>
      <c r="F1783" s="5"/>
      <c r="G1783" s="5"/>
      <c r="H1783" s="5"/>
      <c r="I1783" s="5"/>
      <c r="J1783" s="5"/>
    </row>
    <row r="1784" spans="3:10" x14ac:dyDescent="0.25">
      <c r="C1784" s="5"/>
      <c r="E1784" s="5"/>
      <c r="F1784" s="5"/>
      <c r="G1784" s="5"/>
      <c r="H1784" s="5"/>
      <c r="I1784" s="5"/>
      <c r="J1784" s="5"/>
    </row>
    <row r="1785" spans="3:10" x14ac:dyDescent="0.25">
      <c r="C1785" s="5"/>
      <c r="E1785" s="5"/>
      <c r="F1785" s="5"/>
      <c r="G1785" s="5"/>
      <c r="H1785" s="5"/>
      <c r="I1785" s="5"/>
      <c r="J1785" s="5"/>
    </row>
    <row r="1786" spans="3:10" x14ac:dyDescent="0.25">
      <c r="C1786" s="5"/>
      <c r="E1786" s="5"/>
      <c r="F1786" s="5"/>
      <c r="G1786" s="5"/>
      <c r="H1786" s="5"/>
      <c r="I1786" s="5"/>
      <c r="J1786" s="5"/>
    </row>
    <row r="1787" spans="3:10" x14ac:dyDescent="0.25">
      <c r="C1787" s="5"/>
      <c r="E1787" s="5"/>
      <c r="F1787" s="5"/>
      <c r="G1787" s="5"/>
      <c r="H1787" s="5"/>
      <c r="I1787" s="5"/>
      <c r="J1787" s="5"/>
    </row>
    <row r="1788" spans="3:10" x14ac:dyDescent="0.25">
      <c r="C1788" s="5"/>
      <c r="E1788" s="5"/>
      <c r="F1788" s="5"/>
      <c r="G1788" s="5"/>
      <c r="H1788" s="5"/>
      <c r="I1788" s="5"/>
      <c r="J1788" s="5"/>
    </row>
    <row r="1789" spans="3:10" x14ac:dyDescent="0.25">
      <c r="C1789" s="5"/>
      <c r="E1789" s="5"/>
      <c r="F1789" s="5"/>
      <c r="G1789" s="5"/>
      <c r="H1789" s="5"/>
      <c r="I1789" s="5"/>
      <c r="J1789" s="5"/>
    </row>
    <row r="1790" spans="3:10" x14ac:dyDescent="0.25">
      <c r="C1790" s="5"/>
      <c r="E1790" s="5"/>
      <c r="F1790" s="5"/>
      <c r="G1790" s="5"/>
      <c r="H1790" s="5"/>
      <c r="I1790" s="5"/>
      <c r="J1790" s="5"/>
    </row>
    <row r="1791" spans="3:10" x14ac:dyDescent="0.25">
      <c r="C1791" s="5"/>
      <c r="E1791" s="5"/>
      <c r="F1791" s="5"/>
      <c r="G1791" s="5"/>
      <c r="H1791" s="5"/>
      <c r="I1791" s="5"/>
      <c r="J1791" s="5"/>
    </row>
    <row r="1792" spans="3:10" x14ac:dyDescent="0.25">
      <c r="C1792" s="5"/>
      <c r="E1792" s="5"/>
      <c r="F1792" s="5"/>
      <c r="G1792" s="5"/>
      <c r="H1792" s="5"/>
      <c r="I1792" s="5"/>
      <c r="J1792" s="5"/>
    </row>
    <row r="1793" spans="3:10" x14ac:dyDescent="0.25">
      <c r="C1793" s="5"/>
      <c r="E1793" s="5"/>
      <c r="F1793" s="5"/>
      <c r="G1793" s="5"/>
      <c r="H1793" s="5"/>
      <c r="I1793" s="5"/>
      <c r="J1793" s="5"/>
    </row>
    <row r="1794" spans="3:10" x14ac:dyDescent="0.25">
      <c r="C1794" s="5"/>
      <c r="E1794" s="5"/>
      <c r="F1794" s="5"/>
      <c r="G1794" s="5"/>
      <c r="H1794" s="5"/>
      <c r="I1794" s="5"/>
      <c r="J1794" s="5"/>
    </row>
    <row r="1795" spans="3:10" x14ac:dyDescent="0.25">
      <c r="C1795" s="5"/>
      <c r="E1795" s="5"/>
      <c r="F1795" s="5"/>
      <c r="G1795" s="5"/>
      <c r="H1795" s="5"/>
      <c r="I1795" s="5"/>
      <c r="J1795" s="5"/>
    </row>
    <row r="1796" spans="3:10" x14ac:dyDescent="0.25">
      <c r="C1796" s="5"/>
      <c r="E1796" s="5"/>
      <c r="F1796" s="5"/>
      <c r="G1796" s="5"/>
      <c r="H1796" s="5"/>
      <c r="I1796" s="5"/>
      <c r="J1796" s="5"/>
    </row>
    <row r="1797" spans="3:10" x14ac:dyDescent="0.25">
      <c r="C1797" s="5"/>
      <c r="E1797" s="5"/>
      <c r="F1797" s="5"/>
      <c r="G1797" s="5"/>
      <c r="H1797" s="5"/>
      <c r="I1797" s="5"/>
      <c r="J1797" s="5"/>
    </row>
    <row r="1798" spans="3:10" x14ac:dyDescent="0.25">
      <c r="C1798" s="5"/>
      <c r="E1798" s="5"/>
      <c r="F1798" s="5"/>
      <c r="G1798" s="5"/>
      <c r="H1798" s="5"/>
      <c r="I1798" s="5"/>
      <c r="J1798" s="5"/>
    </row>
    <row r="1799" spans="3:10" x14ac:dyDescent="0.25">
      <c r="C1799" s="5"/>
      <c r="E1799" s="5"/>
      <c r="F1799" s="5"/>
      <c r="G1799" s="5"/>
      <c r="H1799" s="5"/>
      <c r="I1799" s="5"/>
      <c r="J1799" s="5"/>
    </row>
    <row r="1800" spans="3:10" x14ac:dyDescent="0.25">
      <c r="C1800" s="5"/>
      <c r="E1800" s="5"/>
      <c r="F1800" s="5"/>
      <c r="G1800" s="5"/>
      <c r="H1800" s="5"/>
      <c r="I1800" s="5"/>
      <c r="J1800" s="5"/>
    </row>
    <row r="1801" spans="3:10" x14ac:dyDescent="0.25">
      <c r="C1801" s="5"/>
      <c r="E1801" s="5"/>
      <c r="F1801" s="5"/>
      <c r="G1801" s="5"/>
      <c r="H1801" s="5"/>
      <c r="I1801" s="5"/>
      <c r="J1801" s="5"/>
    </row>
    <row r="1802" spans="3:10" x14ac:dyDescent="0.25">
      <c r="C1802" s="5"/>
      <c r="E1802" s="5"/>
      <c r="F1802" s="5"/>
      <c r="G1802" s="5"/>
      <c r="H1802" s="5"/>
      <c r="I1802" s="5"/>
      <c r="J1802" s="5"/>
    </row>
    <row r="1803" spans="3:10" x14ac:dyDescent="0.25">
      <c r="C1803" s="5"/>
      <c r="E1803" s="5"/>
      <c r="F1803" s="5"/>
      <c r="G1803" s="5"/>
      <c r="H1803" s="5"/>
      <c r="I1803" s="5"/>
      <c r="J1803" s="5"/>
    </row>
    <row r="1804" spans="3:10" x14ac:dyDescent="0.25">
      <c r="C1804" s="5"/>
      <c r="E1804" s="5"/>
      <c r="F1804" s="5"/>
      <c r="G1804" s="5"/>
      <c r="H1804" s="5"/>
      <c r="I1804" s="5"/>
      <c r="J1804" s="5"/>
    </row>
    <row r="1805" spans="3:10" x14ac:dyDescent="0.25">
      <c r="C1805" s="5"/>
      <c r="E1805" s="5"/>
      <c r="F1805" s="5"/>
      <c r="G1805" s="5"/>
      <c r="H1805" s="5"/>
      <c r="I1805" s="5"/>
      <c r="J1805" s="5"/>
    </row>
    <row r="1806" spans="3:10" x14ac:dyDescent="0.25">
      <c r="C1806" s="5"/>
      <c r="E1806" s="5"/>
      <c r="F1806" s="5"/>
      <c r="G1806" s="5"/>
      <c r="H1806" s="5"/>
      <c r="I1806" s="5"/>
      <c r="J1806" s="5"/>
    </row>
    <row r="1807" spans="3:10" x14ac:dyDescent="0.25">
      <c r="C1807" s="5"/>
      <c r="E1807" s="5"/>
      <c r="F1807" s="5"/>
      <c r="G1807" s="5"/>
      <c r="H1807" s="5"/>
      <c r="I1807" s="5"/>
      <c r="J1807" s="5"/>
    </row>
    <row r="1808" spans="3:10" x14ac:dyDescent="0.25">
      <c r="C1808" s="5"/>
      <c r="E1808" s="5"/>
      <c r="F1808" s="5"/>
      <c r="G1808" s="5"/>
      <c r="H1808" s="5"/>
      <c r="I1808" s="5"/>
      <c r="J1808" s="5"/>
    </row>
    <row r="1809" spans="3:10" x14ac:dyDescent="0.25">
      <c r="C1809" s="5"/>
      <c r="E1809" s="5"/>
      <c r="F1809" s="5"/>
      <c r="G1809" s="5"/>
      <c r="H1809" s="5"/>
      <c r="I1809" s="5"/>
      <c r="J1809" s="5"/>
    </row>
    <row r="1810" spans="3:10" x14ac:dyDescent="0.25">
      <c r="C1810" s="5"/>
      <c r="E1810" s="5"/>
      <c r="F1810" s="5"/>
      <c r="G1810" s="5"/>
      <c r="H1810" s="5"/>
      <c r="I1810" s="5"/>
      <c r="J1810" s="5"/>
    </row>
    <row r="1811" spans="3:10" x14ac:dyDescent="0.25">
      <c r="C1811" s="5"/>
      <c r="E1811" s="5"/>
      <c r="F1811" s="5"/>
      <c r="G1811" s="5"/>
      <c r="H1811" s="5"/>
      <c r="I1811" s="5"/>
      <c r="J1811" s="5"/>
    </row>
    <row r="1812" spans="3:10" x14ac:dyDescent="0.25">
      <c r="C1812" s="5"/>
      <c r="E1812" s="5"/>
      <c r="F1812" s="5"/>
      <c r="G1812" s="5"/>
      <c r="H1812" s="5"/>
      <c r="I1812" s="5"/>
      <c r="J1812" s="5"/>
    </row>
    <row r="1813" spans="3:10" x14ac:dyDescent="0.25">
      <c r="C1813" s="5"/>
      <c r="E1813" s="5"/>
      <c r="F1813" s="5"/>
      <c r="G1813" s="5"/>
      <c r="H1813" s="5"/>
      <c r="I1813" s="5"/>
      <c r="J1813" s="5"/>
    </row>
    <row r="1814" spans="3:10" x14ac:dyDescent="0.25">
      <c r="C1814" s="5"/>
      <c r="E1814" s="5"/>
      <c r="F1814" s="5"/>
      <c r="G1814" s="5"/>
      <c r="H1814" s="5"/>
      <c r="I1814" s="5"/>
      <c r="J1814" s="5"/>
    </row>
    <row r="1815" spans="3:10" x14ac:dyDescent="0.25">
      <c r="C1815" s="5"/>
      <c r="E1815" s="5"/>
      <c r="F1815" s="5"/>
      <c r="G1815" s="5"/>
      <c r="H1815" s="5"/>
      <c r="I1815" s="5"/>
      <c r="J1815" s="5"/>
    </row>
    <row r="1816" spans="3:10" x14ac:dyDescent="0.25">
      <c r="C1816" s="5"/>
      <c r="E1816" s="5"/>
      <c r="F1816" s="5"/>
      <c r="G1816" s="5"/>
      <c r="H1816" s="5"/>
      <c r="I1816" s="5"/>
      <c r="J1816" s="5"/>
    </row>
    <row r="1817" spans="3:10" x14ac:dyDescent="0.25">
      <c r="C1817" s="5"/>
      <c r="E1817" s="5"/>
      <c r="F1817" s="5"/>
      <c r="G1817" s="5"/>
      <c r="H1817" s="5"/>
      <c r="I1817" s="5"/>
      <c r="J1817" s="5"/>
    </row>
    <row r="1818" spans="3:10" x14ac:dyDescent="0.25">
      <c r="C1818" s="5"/>
      <c r="E1818" s="5"/>
      <c r="F1818" s="5"/>
      <c r="G1818" s="5"/>
      <c r="H1818" s="5"/>
      <c r="I1818" s="5"/>
      <c r="J1818" s="5"/>
    </row>
    <row r="1819" spans="3:10" x14ac:dyDescent="0.25">
      <c r="C1819" s="5"/>
      <c r="E1819" s="5"/>
      <c r="F1819" s="5"/>
      <c r="G1819" s="5"/>
      <c r="H1819" s="5"/>
      <c r="I1819" s="5"/>
      <c r="J1819" s="5"/>
    </row>
    <row r="1820" spans="3:10" x14ac:dyDescent="0.25">
      <c r="C1820" s="5"/>
      <c r="E1820" s="5"/>
      <c r="F1820" s="5"/>
      <c r="G1820" s="5"/>
      <c r="H1820" s="5"/>
      <c r="I1820" s="5"/>
      <c r="J1820" s="5"/>
    </row>
    <row r="1821" spans="3:10" x14ac:dyDescent="0.25">
      <c r="C1821" s="5"/>
      <c r="E1821" s="5"/>
      <c r="F1821" s="5"/>
      <c r="G1821" s="5"/>
      <c r="H1821" s="5"/>
      <c r="I1821" s="5"/>
      <c r="J1821" s="5"/>
    </row>
    <row r="1822" spans="3:10" x14ac:dyDescent="0.25">
      <c r="C1822" s="5"/>
      <c r="E1822" s="5"/>
      <c r="F1822" s="5"/>
      <c r="G1822" s="5"/>
      <c r="H1822" s="5"/>
      <c r="I1822" s="5"/>
      <c r="J1822" s="5"/>
    </row>
    <row r="1823" spans="3:10" x14ac:dyDescent="0.25">
      <c r="C1823" s="5"/>
      <c r="E1823" s="5"/>
      <c r="F1823" s="5"/>
      <c r="G1823" s="5"/>
      <c r="H1823" s="5"/>
      <c r="I1823" s="5"/>
      <c r="J1823" s="5"/>
    </row>
    <row r="1824" spans="3:10" x14ac:dyDescent="0.25">
      <c r="C1824" s="5"/>
      <c r="E1824" s="5"/>
      <c r="F1824" s="5"/>
      <c r="G1824" s="5"/>
      <c r="H1824" s="5"/>
      <c r="I1824" s="5"/>
      <c r="J1824" s="5"/>
    </row>
    <row r="1825" spans="3:10" x14ac:dyDescent="0.25">
      <c r="C1825" s="5"/>
      <c r="E1825" s="5"/>
      <c r="F1825" s="5"/>
      <c r="G1825" s="5"/>
      <c r="H1825" s="5"/>
      <c r="I1825" s="5"/>
      <c r="J1825" s="5"/>
    </row>
    <row r="1826" spans="3:10" x14ac:dyDescent="0.25">
      <c r="C1826" s="5"/>
      <c r="E1826" s="5"/>
      <c r="F1826" s="5"/>
      <c r="G1826" s="5"/>
      <c r="H1826" s="5"/>
      <c r="I1826" s="5"/>
      <c r="J1826" s="5"/>
    </row>
    <row r="1827" spans="3:10" x14ac:dyDescent="0.25">
      <c r="C1827" s="5"/>
      <c r="E1827" s="5"/>
      <c r="F1827" s="5"/>
      <c r="G1827" s="5"/>
      <c r="H1827" s="5"/>
      <c r="I1827" s="5"/>
      <c r="J1827" s="5"/>
    </row>
    <row r="1828" spans="3:10" x14ac:dyDescent="0.25">
      <c r="C1828" s="5"/>
      <c r="E1828" s="5"/>
      <c r="F1828" s="5"/>
      <c r="G1828" s="5"/>
      <c r="H1828" s="5"/>
      <c r="I1828" s="5"/>
      <c r="J1828" s="5"/>
    </row>
    <row r="1829" spans="3:10" x14ac:dyDescent="0.25">
      <c r="C1829" s="5"/>
      <c r="E1829" s="5"/>
      <c r="F1829" s="5"/>
      <c r="G1829" s="5"/>
      <c r="H1829" s="5"/>
      <c r="I1829" s="5"/>
      <c r="J1829" s="5"/>
    </row>
    <row r="1830" spans="3:10" x14ac:dyDescent="0.25">
      <c r="C1830" s="5"/>
      <c r="E1830" s="5"/>
      <c r="F1830" s="5"/>
      <c r="G1830" s="5"/>
      <c r="H1830" s="5"/>
      <c r="I1830" s="5"/>
      <c r="J1830" s="5"/>
    </row>
    <row r="1831" spans="3:10" x14ac:dyDescent="0.25">
      <c r="C1831" s="5"/>
      <c r="E1831" s="5"/>
      <c r="F1831" s="5"/>
      <c r="G1831" s="5"/>
      <c r="H1831" s="5"/>
      <c r="I1831" s="5"/>
      <c r="J1831" s="5"/>
    </row>
    <row r="1832" spans="3:10" x14ac:dyDescent="0.25">
      <c r="C1832" s="5"/>
      <c r="E1832" s="5"/>
      <c r="F1832" s="5"/>
      <c r="G1832" s="5"/>
      <c r="H1832" s="5"/>
      <c r="I1832" s="5"/>
      <c r="J1832" s="5"/>
    </row>
    <row r="1833" spans="3:10" x14ac:dyDescent="0.25">
      <c r="C1833" s="5"/>
      <c r="E1833" s="5"/>
      <c r="F1833" s="5"/>
      <c r="G1833" s="5"/>
      <c r="H1833" s="5"/>
      <c r="I1833" s="5"/>
      <c r="J1833" s="5"/>
    </row>
    <row r="1834" spans="3:10" x14ac:dyDescent="0.25">
      <c r="C1834" s="5"/>
      <c r="E1834" s="5"/>
      <c r="F1834" s="5"/>
      <c r="G1834" s="5"/>
      <c r="H1834" s="5"/>
      <c r="I1834" s="5"/>
      <c r="J1834" s="5"/>
    </row>
    <row r="1835" spans="3:10" x14ac:dyDescent="0.25">
      <c r="C1835" s="5"/>
      <c r="E1835" s="5"/>
      <c r="F1835" s="5"/>
      <c r="G1835" s="5"/>
      <c r="H1835" s="5"/>
      <c r="I1835" s="5"/>
      <c r="J1835" s="5"/>
    </row>
    <row r="1836" spans="3:10" x14ac:dyDescent="0.25">
      <c r="C1836" s="5"/>
      <c r="E1836" s="5"/>
      <c r="F1836" s="5"/>
      <c r="G1836" s="5"/>
      <c r="H1836" s="5"/>
      <c r="I1836" s="5"/>
      <c r="J1836" s="5"/>
    </row>
    <row r="1837" spans="3:10" x14ac:dyDescent="0.25">
      <c r="C1837" s="5"/>
      <c r="E1837" s="5"/>
      <c r="F1837" s="5"/>
      <c r="G1837" s="5"/>
      <c r="H1837" s="5"/>
      <c r="I1837" s="5"/>
      <c r="J1837" s="5"/>
    </row>
    <row r="1838" spans="3:10" x14ac:dyDescent="0.25">
      <c r="C1838" s="5"/>
      <c r="E1838" s="5"/>
      <c r="F1838" s="5"/>
      <c r="G1838" s="5"/>
      <c r="H1838" s="5"/>
      <c r="I1838" s="5"/>
      <c r="J1838" s="5"/>
    </row>
    <row r="1839" spans="3:10" x14ac:dyDescent="0.25">
      <c r="C1839" s="5"/>
      <c r="E1839" s="5"/>
      <c r="F1839" s="5"/>
      <c r="G1839" s="5"/>
      <c r="H1839" s="5"/>
      <c r="I1839" s="5"/>
      <c r="J1839" s="5"/>
    </row>
    <row r="1840" spans="3:10" x14ac:dyDescent="0.25">
      <c r="C1840" s="5"/>
      <c r="E1840" s="5"/>
      <c r="F1840" s="5"/>
      <c r="G1840" s="5"/>
      <c r="H1840" s="5"/>
      <c r="I1840" s="5"/>
      <c r="J1840" s="5"/>
    </row>
    <row r="1841" spans="3:10" x14ac:dyDescent="0.25">
      <c r="C1841" s="5"/>
      <c r="E1841" s="5"/>
      <c r="F1841" s="5"/>
      <c r="G1841" s="5"/>
      <c r="H1841" s="5"/>
      <c r="I1841" s="5"/>
      <c r="J1841" s="5"/>
    </row>
    <row r="1842" spans="3:10" x14ac:dyDescent="0.25">
      <c r="C1842" s="5"/>
      <c r="E1842" s="5"/>
      <c r="F1842" s="5"/>
      <c r="G1842" s="5"/>
      <c r="H1842" s="5"/>
      <c r="I1842" s="5"/>
      <c r="J1842" s="5"/>
    </row>
    <row r="1843" spans="3:10" x14ac:dyDescent="0.25">
      <c r="C1843" s="5"/>
      <c r="E1843" s="5"/>
      <c r="F1843" s="5"/>
      <c r="G1843" s="5"/>
      <c r="H1843" s="5"/>
      <c r="I1843" s="5"/>
      <c r="J1843" s="5"/>
    </row>
    <row r="1844" spans="3:10" x14ac:dyDescent="0.25">
      <c r="C1844" s="5"/>
      <c r="E1844" s="5"/>
      <c r="F1844" s="5"/>
      <c r="G1844" s="5"/>
      <c r="H1844" s="5"/>
      <c r="I1844" s="5"/>
      <c r="J1844" s="5"/>
    </row>
    <row r="1845" spans="3:10" x14ac:dyDescent="0.25">
      <c r="C1845" s="5"/>
      <c r="E1845" s="5"/>
      <c r="F1845" s="5"/>
      <c r="G1845" s="5"/>
      <c r="H1845" s="5"/>
      <c r="I1845" s="5"/>
      <c r="J1845" s="5"/>
    </row>
    <row r="1846" spans="3:10" x14ac:dyDescent="0.25">
      <c r="C1846" s="5"/>
      <c r="E1846" s="5"/>
      <c r="F1846" s="5"/>
      <c r="G1846" s="5"/>
      <c r="H1846" s="5"/>
      <c r="I1846" s="5"/>
      <c r="J1846" s="5"/>
    </row>
    <row r="1847" spans="3:10" x14ac:dyDescent="0.25">
      <c r="C1847" s="5"/>
      <c r="E1847" s="5"/>
      <c r="F1847" s="5"/>
      <c r="G1847" s="5"/>
      <c r="H1847" s="5"/>
      <c r="I1847" s="5"/>
      <c r="J1847" s="5"/>
    </row>
    <row r="1848" spans="3:10" x14ac:dyDescent="0.25">
      <c r="C1848" s="5"/>
      <c r="E1848" s="5"/>
      <c r="F1848" s="5"/>
      <c r="G1848" s="5"/>
      <c r="H1848" s="5"/>
      <c r="I1848" s="5"/>
      <c r="J1848" s="5"/>
    </row>
    <row r="1849" spans="3:10" x14ac:dyDescent="0.25">
      <c r="C1849" s="5"/>
      <c r="E1849" s="5"/>
      <c r="F1849" s="5"/>
      <c r="G1849" s="5"/>
      <c r="H1849" s="5"/>
      <c r="I1849" s="5"/>
      <c r="J1849" s="5"/>
    </row>
    <row r="1850" spans="3:10" x14ac:dyDescent="0.25">
      <c r="C1850" s="5"/>
      <c r="E1850" s="5"/>
      <c r="F1850" s="5"/>
      <c r="G1850" s="5"/>
      <c r="H1850" s="5"/>
      <c r="I1850" s="5"/>
      <c r="J1850" s="5"/>
    </row>
    <row r="1851" spans="3:10" x14ac:dyDescent="0.25">
      <c r="C1851" s="5"/>
      <c r="E1851" s="5"/>
      <c r="F1851" s="5"/>
      <c r="G1851" s="5"/>
      <c r="H1851" s="5"/>
      <c r="I1851" s="5"/>
      <c r="J1851" s="5"/>
    </row>
    <row r="1852" spans="3:10" x14ac:dyDescent="0.25">
      <c r="C1852" s="5"/>
      <c r="E1852" s="5"/>
      <c r="F1852" s="5"/>
      <c r="G1852" s="5"/>
      <c r="H1852" s="5"/>
      <c r="I1852" s="5"/>
      <c r="J1852" s="5"/>
    </row>
    <row r="1853" spans="3:10" x14ac:dyDescent="0.25">
      <c r="C1853" s="5"/>
      <c r="E1853" s="5"/>
      <c r="F1853" s="5"/>
      <c r="G1853" s="5"/>
      <c r="H1853" s="5"/>
      <c r="I1853" s="5"/>
      <c r="J1853" s="5"/>
    </row>
    <row r="1854" spans="3:10" x14ac:dyDescent="0.25">
      <c r="C1854" s="5"/>
      <c r="E1854" s="5"/>
      <c r="F1854" s="5"/>
      <c r="G1854" s="5"/>
      <c r="H1854" s="5"/>
      <c r="I1854" s="5"/>
      <c r="J1854" s="5"/>
    </row>
    <row r="1855" spans="3:10" x14ac:dyDescent="0.25">
      <c r="C1855" s="5"/>
      <c r="E1855" s="5"/>
      <c r="F1855" s="5"/>
      <c r="G1855" s="5"/>
      <c r="H1855" s="5"/>
      <c r="I1855" s="5"/>
      <c r="J1855" s="5"/>
    </row>
    <row r="1856" spans="3:10" x14ac:dyDescent="0.25">
      <c r="C1856" s="5"/>
      <c r="E1856" s="5"/>
      <c r="F1856" s="5"/>
      <c r="G1856" s="5"/>
      <c r="H1856" s="5"/>
      <c r="I1856" s="5"/>
      <c r="J1856" s="5"/>
    </row>
    <row r="1857" spans="3:10" x14ac:dyDescent="0.25">
      <c r="C1857" s="5"/>
      <c r="E1857" s="5"/>
      <c r="F1857" s="5"/>
      <c r="G1857" s="5"/>
      <c r="H1857" s="5"/>
      <c r="I1857" s="5"/>
      <c r="J1857" s="5"/>
    </row>
    <row r="1858" spans="3:10" x14ac:dyDescent="0.25">
      <c r="C1858" s="5"/>
      <c r="E1858" s="5"/>
      <c r="F1858" s="5"/>
      <c r="G1858" s="5"/>
      <c r="H1858" s="5"/>
      <c r="I1858" s="5"/>
      <c r="J1858" s="5"/>
    </row>
    <row r="1859" spans="3:10" x14ac:dyDescent="0.25">
      <c r="C1859" s="5"/>
      <c r="E1859" s="5"/>
      <c r="F1859" s="5"/>
      <c r="G1859" s="5"/>
      <c r="H1859" s="5"/>
      <c r="I1859" s="5"/>
      <c r="J1859" s="5"/>
    </row>
    <row r="1860" spans="3:10" x14ac:dyDescent="0.25">
      <c r="C1860" s="5"/>
      <c r="E1860" s="5"/>
      <c r="F1860" s="5"/>
      <c r="G1860" s="5"/>
      <c r="H1860" s="5"/>
      <c r="I1860" s="5"/>
      <c r="J1860" s="5"/>
    </row>
    <row r="1861" spans="3:10" x14ac:dyDescent="0.25">
      <c r="C1861" s="5"/>
      <c r="E1861" s="5"/>
      <c r="F1861" s="5"/>
      <c r="G1861" s="5"/>
      <c r="H1861" s="5"/>
      <c r="I1861" s="5"/>
      <c r="J1861" s="5"/>
    </row>
    <row r="1862" spans="3:10" x14ac:dyDescent="0.25">
      <c r="C1862" s="5"/>
      <c r="E1862" s="5"/>
      <c r="F1862" s="5"/>
      <c r="G1862" s="5"/>
      <c r="H1862" s="5"/>
      <c r="I1862" s="5"/>
      <c r="J1862" s="5"/>
    </row>
    <row r="1863" spans="3:10" x14ac:dyDescent="0.25">
      <c r="C1863" s="5"/>
      <c r="E1863" s="5"/>
      <c r="F1863" s="5"/>
      <c r="G1863" s="5"/>
      <c r="H1863" s="5"/>
      <c r="I1863" s="5"/>
      <c r="J1863" s="5"/>
    </row>
    <row r="1864" spans="3:10" x14ac:dyDescent="0.25">
      <c r="C1864" s="5"/>
      <c r="E1864" s="5"/>
      <c r="F1864" s="5"/>
      <c r="G1864" s="5"/>
      <c r="H1864" s="5"/>
      <c r="I1864" s="5"/>
      <c r="J1864" s="5"/>
    </row>
    <row r="1865" spans="3:10" x14ac:dyDescent="0.25">
      <c r="C1865" s="5"/>
      <c r="E1865" s="5"/>
      <c r="F1865" s="5"/>
      <c r="G1865" s="5"/>
      <c r="H1865" s="5"/>
      <c r="I1865" s="5"/>
      <c r="J1865" s="5"/>
    </row>
    <row r="1866" spans="3:10" x14ac:dyDescent="0.25">
      <c r="C1866" s="5"/>
      <c r="E1866" s="5"/>
      <c r="F1866" s="5"/>
      <c r="G1866" s="5"/>
      <c r="H1866" s="5"/>
      <c r="I1866" s="5"/>
      <c r="J1866" s="5"/>
    </row>
    <row r="1867" spans="3:10" x14ac:dyDescent="0.25">
      <c r="C1867" s="5"/>
      <c r="E1867" s="5"/>
      <c r="F1867" s="5"/>
      <c r="G1867" s="5"/>
      <c r="H1867" s="5"/>
      <c r="I1867" s="5"/>
      <c r="J1867" s="5"/>
    </row>
    <row r="1868" spans="3:10" x14ac:dyDescent="0.25">
      <c r="C1868" s="5"/>
      <c r="E1868" s="5"/>
      <c r="F1868" s="5"/>
      <c r="G1868" s="5"/>
      <c r="H1868" s="5"/>
      <c r="I1868" s="5"/>
      <c r="J1868" s="5"/>
    </row>
    <row r="1869" spans="3:10" x14ac:dyDescent="0.25">
      <c r="C1869" s="5"/>
      <c r="E1869" s="5"/>
      <c r="F1869" s="5"/>
      <c r="G1869" s="5"/>
      <c r="H1869" s="5"/>
      <c r="I1869" s="5"/>
      <c r="J1869" s="5"/>
    </row>
    <row r="1870" spans="3:10" x14ac:dyDescent="0.25">
      <c r="C1870" s="5"/>
      <c r="E1870" s="5"/>
      <c r="F1870" s="5"/>
      <c r="G1870" s="5"/>
      <c r="H1870" s="5"/>
      <c r="I1870" s="5"/>
      <c r="J1870" s="5"/>
    </row>
    <row r="1871" spans="3:10" x14ac:dyDescent="0.25">
      <c r="C1871" s="5"/>
      <c r="E1871" s="5"/>
      <c r="F1871" s="5"/>
      <c r="G1871" s="5"/>
      <c r="H1871" s="5"/>
      <c r="I1871" s="5"/>
      <c r="J1871" s="5"/>
    </row>
    <row r="1872" spans="3:10" x14ac:dyDescent="0.25">
      <c r="C1872" s="5"/>
      <c r="E1872" s="5"/>
      <c r="F1872" s="5"/>
      <c r="G1872" s="5"/>
      <c r="H1872" s="5"/>
      <c r="I1872" s="5"/>
      <c r="J1872" s="5"/>
    </row>
    <row r="1873" spans="3:10" x14ac:dyDescent="0.25">
      <c r="C1873" s="5"/>
      <c r="E1873" s="5"/>
      <c r="F1873" s="5"/>
      <c r="G1873" s="5"/>
      <c r="H1873" s="5"/>
      <c r="I1873" s="5"/>
      <c r="J1873" s="5"/>
    </row>
    <row r="1874" spans="3:10" x14ac:dyDescent="0.25">
      <c r="C1874" s="5"/>
      <c r="E1874" s="5"/>
      <c r="F1874" s="5"/>
      <c r="G1874" s="5"/>
      <c r="H1874" s="5"/>
      <c r="I1874" s="5"/>
      <c r="J1874" s="5"/>
    </row>
    <row r="1875" spans="3:10" x14ac:dyDescent="0.25">
      <c r="C1875" s="5"/>
      <c r="E1875" s="5"/>
      <c r="F1875" s="5"/>
      <c r="G1875" s="5"/>
      <c r="H1875" s="5"/>
      <c r="I1875" s="5"/>
      <c r="J1875" s="5"/>
    </row>
    <row r="1876" spans="3:10" x14ac:dyDescent="0.25">
      <c r="E1876" s="5"/>
      <c r="F1876" s="5"/>
      <c r="G1876" s="5"/>
      <c r="H1876" s="5"/>
      <c r="I1876" s="5"/>
      <c r="J1876" s="5"/>
    </row>
    <row r="1877" spans="3:10" x14ac:dyDescent="0.25">
      <c r="C1877" s="5"/>
      <c r="E1877" s="5"/>
      <c r="F1877" s="5"/>
      <c r="G1877" s="5"/>
      <c r="H1877" s="5"/>
      <c r="I1877" s="5"/>
      <c r="J1877" s="5"/>
    </row>
    <row r="1878" spans="3:10" x14ac:dyDescent="0.25">
      <c r="C1878" s="5"/>
      <c r="E1878" s="5"/>
      <c r="F1878" s="5"/>
      <c r="G1878" s="5"/>
      <c r="H1878" s="5"/>
      <c r="I1878" s="5"/>
      <c r="J1878" s="5"/>
    </row>
    <row r="1879" spans="3:10" x14ac:dyDescent="0.25">
      <c r="E1879" s="5"/>
      <c r="F1879" s="5"/>
      <c r="G1879" s="5"/>
      <c r="H1879" s="5"/>
      <c r="I1879" s="5"/>
      <c r="J1879" s="5"/>
    </row>
    <row r="1880" spans="3:10" x14ac:dyDescent="0.25">
      <c r="C1880" s="5"/>
      <c r="E1880" s="5"/>
      <c r="F1880" s="5"/>
      <c r="G1880" s="5"/>
      <c r="H1880" s="5"/>
      <c r="I1880" s="5"/>
      <c r="J1880" s="5"/>
    </row>
    <row r="1881" spans="3:10" x14ac:dyDescent="0.25">
      <c r="E1881" s="5"/>
      <c r="F1881" s="5"/>
      <c r="G1881" s="5"/>
      <c r="H1881" s="5"/>
      <c r="I1881" s="5"/>
      <c r="J1881" s="5"/>
    </row>
    <row r="1882" spans="3:10" x14ac:dyDescent="0.25">
      <c r="C1882" s="5"/>
      <c r="E1882" s="5"/>
      <c r="F1882" s="5"/>
      <c r="G1882" s="5"/>
      <c r="H1882" s="5"/>
      <c r="I1882" s="5"/>
      <c r="J1882" s="5"/>
    </row>
    <row r="1883" spans="3:10" x14ac:dyDescent="0.25">
      <c r="C1883" s="5"/>
      <c r="E1883" s="5"/>
      <c r="F1883" s="5"/>
      <c r="G1883" s="5"/>
      <c r="H1883" s="5"/>
      <c r="I1883" s="5"/>
      <c r="J1883" s="5"/>
    </row>
    <row r="1884" spans="3:10" x14ac:dyDescent="0.25">
      <c r="C1884" s="5"/>
      <c r="E1884" s="5"/>
      <c r="F1884" s="5"/>
      <c r="G1884" s="5"/>
      <c r="H1884" s="5"/>
      <c r="I1884" s="5"/>
      <c r="J1884" s="5"/>
    </row>
    <row r="1885" spans="3:10" x14ac:dyDescent="0.25">
      <c r="C1885" s="5"/>
      <c r="E1885" s="5"/>
      <c r="F1885" s="5"/>
      <c r="G1885" s="5"/>
      <c r="H1885" s="5"/>
      <c r="I1885" s="5"/>
      <c r="J1885" s="5"/>
    </row>
    <row r="1886" spans="3:10" x14ac:dyDescent="0.25">
      <c r="C1886" s="5"/>
      <c r="E1886" s="5"/>
      <c r="F1886" s="5"/>
      <c r="G1886" s="5"/>
      <c r="H1886" s="5"/>
      <c r="I1886" s="5"/>
      <c r="J1886" s="5"/>
    </row>
    <row r="1887" spans="3:10" x14ac:dyDescent="0.25">
      <c r="C1887" s="5"/>
      <c r="E1887" s="5"/>
      <c r="F1887" s="5"/>
      <c r="G1887" s="5"/>
      <c r="H1887" s="5"/>
      <c r="I1887" s="5"/>
      <c r="J1887" s="5"/>
    </row>
    <row r="1888" spans="3:10" x14ac:dyDescent="0.25">
      <c r="C1888" s="5"/>
      <c r="E1888" s="5"/>
      <c r="F1888" s="5"/>
      <c r="G1888" s="5"/>
      <c r="H1888" s="5"/>
      <c r="I1888" s="5"/>
      <c r="J1888" s="5"/>
    </row>
    <row r="1889" spans="3:17" x14ac:dyDescent="0.25">
      <c r="C1889" s="5"/>
      <c r="E1889" s="5"/>
      <c r="F1889" s="5"/>
      <c r="G1889" s="5"/>
      <c r="H1889" s="5"/>
      <c r="I1889" s="5"/>
      <c r="J1889" s="5"/>
    </row>
    <row r="1890" spans="3:17" x14ac:dyDescent="0.25">
      <c r="C1890" s="5"/>
      <c r="E1890" s="5"/>
      <c r="F1890" s="5"/>
      <c r="G1890" s="5"/>
      <c r="H1890" s="5"/>
      <c r="I1890" s="5"/>
      <c r="J1890" s="5"/>
    </row>
    <row r="1891" spans="3:17" x14ac:dyDescent="0.25">
      <c r="C1891" s="5"/>
      <c r="E1891" s="5"/>
      <c r="F1891" s="5"/>
      <c r="G1891" s="5"/>
      <c r="H1891" s="5"/>
      <c r="I1891" s="5"/>
      <c r="J1891" s="5"/>
    </row>
    <row r="1892" spans="3:17" x14ac:dyDescent="0.25">
      <c r="C1892" s="5"/>
      <c r="E1892" s="5"/>
      <c r="F1892" s="5"/>
      <c r="G1892" s="5"/>
      <c r="H1892" s="5"/>
      <c r="I1892" s="5"/>
      <c r="J1892" s="5"/>
    </row>
    <row r="1893" spans="3:17" x14ac:dyDescent="0.25">
      <c r="C1893" s="5"/>
      <c r="E1893" s="5"/>
      <c r="F1893" s="5"/>
      <c r="G1893" s="5"/>
      <c r="H1893" s="5"/>
      <c r="I1893" s="5"/>
      <c r="J1893" s="5"/>
    </row>
    <row r="1894" spans="3:17" x14ac:dyDescent="0.25">
      <c r="C1894" s="5"/>
      <c r="E1894" s="5"/>
      <c r="F1894" s="5"/>
      <c r="G1894" s="5"/>
      <c r="H1894" s="5"/>
      <c r="I1894" s="5"/>
      <c r="J1894" s="5"/>
    </row>
    <row r="1895" spans="3:17" x14ac:dyDescent="0.25">
      <c r="C1895" s="5"/>
      <c r="E1895" s="5"/>
      <c r="F1895" s="5"/>
      <c r="G1895" s="5"/>
      <c r="H1895" s="5"/>
      <c r="I1895" s="5"/>
      <c r="J1895" s="5"/>
    </row>
    <row r="1896" spans="3:17" x14ac:dyDescent="0.25">
      <c r="C1896" s="5"/>
      <c r="E1896" s="5"/>
      <c r="F1896" s="5"/>
      <c r="G1896" s="5"/>
      <c r="H1896" s="5"/>
      <c r="I1896" s="5"/>
      <c r="J1896" s="5"/>
    </row>
    <row r="1897" spans="3:17" x14ac:dyDescent="0.25">
      <c r="C1897" s="5"/>
      <c r="E1897" s="5"/>
      <c r="F1897" s="5"/>
      <c r="G1897" s="5"/>
      <c r="H1897" s="5"/>
      <c r="I1897" s="5"/>
      <c r="J1897" s="5"/>
    </row>
    <row r="1898" spans="3:17" x14ac:dyDescent="0.25">
      <c r="C1898" s="5"/>
      <c r="E1898" s="5"/>
      <c r="F1898" s="5"/>
      <c r="G1898" s="5"/>
      <c r="H1898" s="5"/>
      <c r="I1898" s="5"/>
      <c r="J1898" s="5"/>
    </row>
    <row r="1899" spans="3:17" x14ac:dyDescent="0.25">
      <c r="C1899" s="5"/>
      <c r="E1899" s="5"/>
      <c r="F1899" s="5"/>
      <c r="G1899" s="5"/>
      <c r="H1899" s="5"/>
      <c r="I1899" s="5"/>
      <c r="J1899" s="5"/>
    </row>
    <row r="1900" spans="3:17" x14ac:dyDescent="0.25">
      <c r="C1900" s="5"/>
      <c r="E1900" s="5"/>
      <c r="F1900" s="5"/>
      <c r="G1900" s="5"/>
      <c r="H1900" s="5"/>
      <c r="I1900" s="5"/>
      <c r="J1900" s="5"/>
    </row>
    <row r="1901" spans="3:17" x14ac:dyDescent="0.25">
      <c r="C1901" s="5"/>
      <c r="E1901" s="5"/>
      <c r="F1901" s="5"/>
      <c r="G1901" s="5"/>
      <c r="H1901" s="5"/>
      <c r="I1901" s="5"/>
      <c r="J1901" s="5"/>
    </row>
    <row r="1902" spans="3:17" x14ac:dyDescent="0.25">
      <c r="C1902" s="5"/>
      <c r="E1902" s="5"/>
      <c r="F1902" s="5"/>
      <c r="G1902" s="5"/>
      <c r="H1902" s="5"/>
      <c r="I1902" s="5"/>
      <c r="J1902" s="5"/>
      <c r="Q1902" s="5"/>
    </row>
    <row r="1903" spans="3:17" x14ac:dyDescent="0.25">
      <c r="C1903" s="5"/>
      <c r="E1903" s="5"/>
      <c r="F1903" s="5"/>
      <c r="G1903" s="5"/>
      <c r="H1903" s="5"/>
      <c r="I1903" s="5"/>
      <c r="J1903" s="5"/>
      <c r="M1903" s="5"/>
    </row>
    <row r="1904" spans="3:17" x14ac:dyDescent="0.25">
      <c r="C1904" s="5"/>
      <c r="E1904" s="5"/>
      <c r="F1904" s="5"/>
      <c r="G1904" s="5"/>
      <c r="H1904" s="5"/>
      <c r="I1904" s="5"/>
      <c r="J1904" s="5"/>
    </row>
    <row r="1905" spans="3:10" x14ac:dyDescent="0.25">
      <c r="C1905" s="5"/>
      <c r="E1905" s="5"/>
      <c r="F1905" s="5"/>
      <c r="G1905" s="5"/>
      <c r="H1905" s="5"/>
      <c r="I1905" s="5"/>
      <c r="J1905" s="5"/>
    </row>
    <row r="1906" spans="3:10" x14ac:dyDescent="0.25">
      <c r="C1906" s="5"/>
      <c r="E1906" s="5"/>
      <c r="F1906" s="5"/>
      <c r="G1906" s="5"/>
      <c r="H1906" s="5"/>
      <c r="I1906" s="5"/>
      <c r="J1906" s="5"/>
    </row>
    <row r="1907" spans="3:10" x14ac:dyDescent="0.25">
      <c r="C1907" s="5"/>
      <c r="E1907" s="5"/>
      <c r="F1907" s="5"/>
      <c r="G1907" s="5"/>
      <c r="H1907" s="5"/>
      <c r="I1907" s="5"/>
      <c r="J1907" s="5"/>
    </row>
    <row r="1908" spans="3:10" x14ac:dyDescent="0.25">
      <c r="C1908" s="5"/>
      <c r="E1908" s="5"/>
      <c r="F1908" s="5"/>
      <c r="G1908" s="5"/>
      <c r="H1908" s="5"/>
      <c r="I1908" s="5"/>
      <c r="J1908" s="5"/>
    </row>
    <row r="1909" spans="3:10" x14ac:dyDescent="0.25">
      <c r="C1909" s="5"/>
      <c r="E1909" s="5"/>
      <c r="F1909" s="5"/>
      <c r="G1909" s="5"/>
      <c r="H1909" s="5"/>
      <c r="I1909" s="5"/>
      <c r="J1909" s="5"/>
    </row>
    <row r="1910" spans="3:10" x14ac:dyDescent="0.25">
      <c r="E1910" s="5"/>
      <c r="F1910" s="5"/>
      <c r="G1910" s="5"/>
      <c r="H1910" s="5"/>
      <c r="I1910" s="5"/>
      <c r="J1910" s="5"/>
    </row>
    <row r="1911" spans="3:10" x14ac:dyDescent="0.25">
      <c r="C1911" s="5"/>
      <c r="E1911" s="5"/>
      <c r="F1911" s="5"/>
      <c r="G1911" s="5"/>
      <c r="H1911" s="5"/>
      <c r="I1911" s="5"/>
      <c r="J1911" s="5"/>
    </row>
    <row r="1912" spans="3:10" x14ac:dyDescent="0.25">
      <c r="E1912" s="5"/>
      <c r="F1912" s="5"/>
      <c r="G1912" s="5"/>
      <c r="H1912" s="5"/>
      <c r="I1912" s="5"/>
      <c r="J1912" s="5"/>
    </row>
    <row r="1913" spans="3:10" x14ac:dyDescent="0.25">
      <c r="C1913" s="5"/>
      <c r="E1913" s="5"/>
      <c r="F1913" s="5"/>
      <c r="G1913" s="5"/>
      <c r="H1913" s="5"/>
      <c r="I1913" s="5"/>
      <c r="J1913" s="5"/>
    </row>
    <row r="1914" spans="3:10" x14ac:dyDescent="0.25">
      <c r="C1914" s="5"/>
      <c r="E1914" s="5"/>
      <c r="F1914" s="5"/>
      <c r="G1914" s="5"/>
      <c r="H1914" s="5"/>
      <c r="I1914" s="5"/>
      <c r="J1914" s="5"/>
    </row>
    <row r="1915" spans="3:10" x14ac:dyDescent="0.25">
      <c r="C1915" s="5"/>
      <c r="E1915" s="5"/>
      <c r="F1915" s="5"/>
      <c r="G1915" s="5"/>
      <c r="H1915" s="5"/>
      <c r="I1915" s="5"/>
      <c r="J1915" s="5"/>
    </row>
    <row r="1916" spans="3:10" x14ac:dyDescent="0.25">
      <c r="C1916" s="5"/>
      <c r="E1916" s="5"/>
      <c r="F1916" s="5"/>
      <c r="G1916" s="5"/>
      <c r="H1916" s="5"/>
      <c r="I1916" s="5"/>
      <c r="J1916" s="5"/>
    </row>
    <row r="1917" spans="3:10" x14ac:dyDescent="0.25">
      <c r="C1917" s="5"/>
      <c r="E1917" s="5"/>
      <c r="F1917" s="5"/>
      <c r="G1917" s="5"/>
      <c r="H1917" s="5"/>
      <c r="I1917" s="5"/>
      <c r="J1917" s="5"/>
    </row>
    <row r="1918" spans="3:10" x14ac:dyDescent="0.25">
      <c r="C1918" s="5"/>
      <c r="E1918" s="5"/>
      <c r="F1918" s="5"/>
      <c r="G1918" s="5"/>
      <c r="H1918" s="5"/>
      <c r="I1918" s="5"/>
      <c r="J1918" s="5"/>
    </row>
    <row r="1919" spans="3:10" x14ac:dyDescent="0.25">
      <c r="C1919" s="5"/>
      <c r="E1919" s="5"/>
      <c r="F1919" s="5"/>
      <c r="G1919" s="5"/>
      <c r="H1919" s="5"/>
      <c r="I1919" s="5"/>
      <c r="J1919" s="5"/>
    </row>
    <row r="1920" spans="3:10" x14ac:dyDescent="0.25">
      <c r="C1920" s="5"/>
      <c r="E1920" s="5"/>
      <c r="F1920" s="5"/>
      <c r="G1920" s="5"/>
      <c r="H1920" s="5"/>
      <c r="I1920" s="5"/>
      <c r="J1920" s="5"/>
    </row>
    <row r="1921" spans="3:10" x14ac:dyDescent="0.25">
      <c r="C1921" s="5"/>
      <c r="E1921" s="5"/>
      <c r="F1921" s="5"/>
      <c r="G1921" s="5"/>
      <c r="H1921" s="5"/>
      <c r="I1921" s="5"/>
      <c r="J1921" s="5"/>
    </row>
    <row r="1922" spans="3:10" x14ac:dyDescent="0.25">
      <c r="C1922" s="5"/>
      <c r="E1922" s="5"/>
      <c r="F1922" s="5"/>
      <c r="G1922" s="5"/>
      <c r="H1922" s="5"/>
      <c r="I1922" s="5"/>
      <c r="J1922" s="5"/>
    </row>
    <row r="1923" spans="3:10" x14ac:dyDescent="0.25">
      <c r="C1923" s="5"/>
      <c r="E1923" s="5"/>
      <c r="F1923" s="5"/>
      <c r="G1923" s="5"/>
      <c r="H1923" s="5"/>
      <c r="I1923" s="5"/>
      <c r="J1923" s="5"/>
    </row>
    <row r="1924" spans="3:10" x14ac:dyDescent="0.25">
      <c r="C1924" s="5"/>
      <c r="E1924" s="5"/>
      <c r="F1924" s="5"/>
      <c r="G1924" s="5"/>
      <c r="H1924" s="5"/>
      <c r="I1924" s="5"/>
      <c r="J1924" s="5"/>
    </row>
    <row r="1925" spans="3:10" x14ac:dyDescent="0.25">
      <c r="C1925" s="5"/>
      <c r="E1925" s="5"/>
      <c r="F1925" s="5"/>
      <c r="G1925" s="5"/>
      <c r="H1925" s="5"/>
      <c r="I1925" s="5"/>
      <c r="J1925" s="5"/>
    </row>
    <row r="1926" spans="3:10" x14ac:dyDescent="0.25">
      <c r="C1926" s="5"/>
      <c r="E1926" s="5"/>
      <c r="F1926" s="5"/>
      <c r="G1926" s="5"/>
      <c r="H1926" s="5"/>
      <c r="I1926" s="5"/>
      <c r="J1926" s="5"/>
    </row>
    <row r="1927" spans="3:10" x14ac:dyDescent="0.25">
      <c r="C1927" s="5"/>
      <c r="E1927" s="5"/>
      <c r="F1927" s="5"/>
      <c r="G1927" s="5"/>
      <c r="H1927" s="5"/>
      <c r="I1927" s="5"/>
      <c r="J1927" s="5"/>
    </row>
    <row r="1928" spans="3:10" x14ac:dyDescent="0.25">
      <c r="C1928" s="5"/>
      <c r="E1928" s="5"/>
      <c r="F1928" s="5"/>
      <c r="G1928" s="5"/>
      <c r="H1928" s="5"/>
      <c r="I1928" s="5"/>
      <c r="J1928" s="5"/>
    </row>
    <row r="1929" spans="3:10" x14ac:dyDescent="0.25">
      <c r="C1929" s="5"/>
      <c r="E1929" s="5"/>
      <c r="F1929" s="5"/>
      <c r="G1929" s="5"/>
      <c r="H1929" s="5"/>
      <c r="I1929" s="5"/>
      <c r="J1929" s="5"/>
    </row>
    <row r="1930" spans="3:10" x14ac:dyDescent="0.25">
      <c r="C1930" s="5"/>
      <c r="E1930" s="5"/>
      <c r="F1930" s="5"/>
      <c r="G1930" s="5"/>
      <c r="H1930" s="5"/>
      <c r="I1930" s="5"/>
      <c r="J1930" s="5"/>
    </row>
    <row r="1931" spans="3:10" x14ac:dyDescent="0.25">
      <c r="C1931" s="5"/>
      <c r="E1931" s="5"/>
      <c r="F1931" s="5"/>
      <c r="G1931" s="5"/>
      <c r="H1931" s="5"/>
      <c r="I1931" s="5"/>
      <c r="J1931" s="5"/>
    </row>
    <row r="1932" spans="3:10" x14ac:dyDescent="0.25">
      <c r="C1932" s="5"/>
      <c r="E1932" s="5"/>
      <c r="F1932" s="5"/>
      <c r="G1932" s="5"/>
      <c r="H1932" s="5"/>
      <c r="I1932" s="5"/>
      <c r="J1932" s="5"/>
    </row>
    <row r="1933" spans="3:10" x14ac:dyDescent="0.25">
      <c r="C1933" s="5"/>
      <c r="E1933" s="5"/>
      <c r="F1933" s="5"/>
      <c r="G1933" s="5"/>
      <c r="H1933" s="5"/>
      <c r="I1933" s="5"/>
      <c r="J1933" s="5"/>
    </row>
    <row r="1934" spans="3:10" x14ac:dyDescent="0.25">
      <c r="C1934" s="5"/>
      <c r="E1934" s="5"/>
      <c r="F1934" s="5"/>
      <c r="G1934" s="5"/>
      <c r="H1934" s="5"/>
      <c r="I1934" s="5"/>
      <c r="J1934" s="5"/>
    </row>
    <row r="1935" spans="3:10" x14ac:dyDescent="0.25">
      <c r="C1935" s="5"/>
      <c r="E1935" s="5"/>
      <c r="F1935" s="5"/>
      <c r="G1935" s="5"/>
      <c r="H1935" s="5"/>
      <c r="I1935" s="5"/>
      <c r="J1935" s="5"/>
    </row>
    <row r="1936" spans="3:10" x14ac:dyDescent="0.25">
      <c r="C1936" s="5"/>
      <c r="E1936" s="5"/>
      <c r="F1936" s="5"/>
      <c r="G1936" s="5"/>
      <c r="H1936" s="5"/>
      <c r="I1936" s="5"/>
      <c r="J1936" s="5"/>
    </row>
    <row r="1937" spans="3:10" x14ac:dyDescent="0.25">
      <c r="C1937" s="5"/>
      <c r="E1937" s="5"/>
      <c r="F1937" s="5"/>
      <c r="G1937" s="5"/>
      <c r="H1937" s="5"/>
      <c r="I1937" s="5"/>
      <c r="J1937" s="5"/>
    </row>
    <row r="1938" spans="3:10" x14ac:dyDescent="0.25">
      <c r="C1938" s="5"/>
      <c r="E1938" s="5"/>
      <c r="F1938" s="5"/>
      <c r="G1938" s="5"/>
      <c r="H1938" s="5"/>
      <c r="I1938" s="5"/>
      <c r="J1938" s="5"/>
    </row>
    <row r="1939" spans="3:10" x14ac:dyDescent="0.25">
      <c r="C1939" s="5"/>
      <c r="E1939" s="5"/>
      <c r="F1939" s="5"/>
      <c r="G1939" s="5"/>
      <c r="H1939" s="5"/>
      <c r="I1939" s="5"/>
      <c r="J1939" s="5"/>
    </row>
    <row r="1940" spans="3:10" x14ac:dyDescent="0.25">
      <c r="C1940" s="5"/>
      <c r="E1940" s="5"/>
      <c r="F1940" s="5"/>
      <c r="G1940" s="5"/>
      <c r="H1940" s="5"/>
      <c r="I1940" s="5"/>
      <c r="J1940" s="5"/>
    </row>
    <row r="1941" spans="3:10" x14ac:dyDescent="0.25">
      <c r="C1941" s="5"/>
      <c r="E1941" s="5"/>
      <c r="F1941" s="5"/>
      <c r="G1941" s="5"/>
      <c r="H1941" s="5"/>
      <c r="I1941" s="5"/>
      <c r="J1941" s="5"/>
    </row>
    <row r="1942" spans="3:10" x14ac:dyDescent="0.25">
      <c r="C1942" s="5"/>
      <c r="E1942" s="5"/>
      <c r="F1942" s="5"/>
      <c r="G1942" s="5"/>
      <c r="H1942" s="5"/>
      <c r="I1942" s="5"/>
      <c r="J1942" s="5"/>
    </row>
    <row r="1943" spans="3:10" x14ac:dyDescent="0.25">
      <c r="C1943" s="5"/>
      <c r="E1943" s="5"/>
      <c r="F1943" s="5"/>
      <c r="G1943" s="5"/>
      <c r="H1943" s="5"/>
      <c r="I1943" s="5"/>
      <c r="J1943" s="5"/>
    </row>
    <row r="1944" spans="3:10" x14ac:dyDescent="0.25">
      <c r="C1944" s="5"/>
      <c r="E1944" s="5"/>
      <c r="F1944" s="5"/>
      <c r="G1944" s="5"/>
      <c r="H1944" s="5"/>
      <c r="I1944" s="5"/>
      <c r="J1944" s="5"/>
    </row>
    <row r="1945" spans="3:10" x14ac:dyDescent="0.25">
      <c r="C1945" s="5"/>
      <c r="E1945" s="5"/>
      <c r="F1945" s="5"/>
      <c r="G1945" s="5"/>
      <c r="H1945" s="5"/>
      <c r="I1945" s="5"/>
      <c r="J1945" s="5"/>
    </row>
    <row r="1946" spans="3:10" x14ac:dyDescent="0.25">
      <c r="C1946" s="5"/>
      <c r="E1946" s="5"/>
      <c r="F1946" s="5"/>
      <c r="G1946" s="5"/>
      <c r="H1946" s="5"/>
      <c r="I1946" s="5"/>
      <c r="J1946" s="5"/>
    </row>
    <row r="1947" spans="3:10" x14ac:dyDescent="0.25">
      <c r="C1947" s="5"/>
      <c r="E1947" s="5"/>
      <c r="F1947" s="5"/>
      <c r="G1947" s="5"/>
      <c r="H1947" s="5"/>
      <c r="I1947" s="5"/>
      <c r="J1947" s="5"/>
    </row>
    <row r="1948" spans="3:10" x14ac:dyDescent="0.25">
      <c r="C1948" s="5"/>
      <c r="E1948" s="5"/>
      <c r="F1948" s="5"/>
      <c r="G1948" s="5"/>
      <c r="H1948" s="5"/>
      <c r="I1948" s="5"/>
      <c r="J1948" s="5"/>
    </row>
    <row r="1949" spans="3:10" x14ac:dyDescent="0.25">
      <c r="C1949" s="5"/>
      <c r="E1949" s="5"/>
      <c r="F1949" s="5"/>
      <c r="G1949" s="5"/>
      <c r="H1949" s="5"/>
      <c r="I1949" s="5"/>
      <c r="J1949" s="5"/>
    </row>
    <row r="1950" spans="3:10" x14ac:dyDescent="0.25">
      <c r="C1950" s="5"/>
      <c r="E1950" s="5"/>
      <c r="F1950" s="5"/>
      <c r="G1950" s="5"/>
      <c r="H1950" s="5"/>
      <c r="I1950" s="5"/>
      <c r="J1950" s="5"/>
    </row>
    <row r="1951" spans="3:10" x14ac:dyDescent="0.25">
      <c r="C1951" s="5"/>
      <c r="E1951" s="5"/>
      <c r="F1951" s="5"/>
      <c r="G1951" s="5"/>
      <c r="H1951" s="5"/>
      <c r="I1951" s="5"/>
      <c r="J1951" s="5"/>
    </row>
    <row r="1952" spans="3:10" x14ac:dyDescent="0.25">
      <c r="C1952" s="5"/>
      <c r="E1952" s="5"/>
      <c r="F1952" s="5"/>
      <c r="G1952" s="5"/>
      <c r="H1952" s="5"/>
      <c r="I1952" s="5"/>
      <c r="J1952" s="5"/>
    </row>
    <row r="1953" spans="3:10" x14ac:dyDescent="0.25">
      <c r="C1953" s="5"/>
      <c r="E1953" s="5"/>
      <c r="F1953" s="5"/>
      <c r="G1953" s="5"/>
      <c r="H1953" s="5"/>
      <c r="I1953" s="5"/>
      <c r="J1953" s="5"/>
    </row>
    <row r="1954" spans="3:10" x14ac:dyDescent="0.25">
      <c r="C1954" s="5"/>
      <c r="E1954" s="5"/>
      <c r="F1954" s="5"/>
      <c r="G1954" s="5"/>
      <c r="H1954" s="5"/>
      <c r="I1954" s="5"/>
      <c r="J1954" s="5"/>
    </row>
    <row r="1955" spans="3:10" x14ac:dyDescent="0.25">
      <c r="C1955" s="5"/>
      <c r="E1955" s="5"/>
      <c r="F1955" s="5"/>
      <c r="G1955" s="5"/>
      <c r="H1955" s="5"/>
      <c r="I1955" s="5"/>
      <c r="J1955" s="5"/>
    </row>
    <row r="1956" spans="3:10" x14ac:dyDescent="0.25">
      <c r="C1956" s="5"/>
      <c r="E1956" s="5"/>
      <c r="F1956" s="5"/>
      <c r="G1956" s="5"/>
      <c r="H1956" s="5"/>
      <c r="I1956" s="5"/>
      <c r="J1956" s="5"/>
    </row>
    <row r="1957" spans="3:10" x14ac:dyDescent="0.25">
      <c r="C1957" s="5"/>
      <c r="E1957" s="5"/>
      <c r="F1957" s="5"/>
      <c r="G1957" s="5"/>
      <c r="H1957" s="5"/>
      <c r="I1957" s="5"/>
      <c r="J1957" s="5"/>
    </row>
    <row r="1958" spans="3:10" x14ac:dyDescent="0.25">
      <c r="C1958" s="5"/>
      <c r="E1958" s="5"/>
      <c r="F1958" s="5"/>
      <c r="G1958" s="5"/>
      <c r="H1958" s="5"/>
      <c r="I1958" s="5"/>
      <c r="J1958" s="5"/>
    </row>
    <row r="1959" spans="3:10" x14ac:dyDescent="0.25">
      <c r="C1959" s="5"/>
      <c r="E1959" s="5"/>
      <c r="F1959" s="5"/>
      <c r="G1959" s="5"/>
      <c r="H1959" s="5"/>
      <c r="I1959" s="5"/>
      <c r="J1959" s="5"/>
    </row>
    <row r="1960" spans="3:10" x14ac:dyDescent="0.25">
      <c r="C1960" s="5"/>
      <c r="E1960" s="5"/>
      <c r="F1960" s="5"/>
      <c r="G1960" s="5"/>
      <c r="H1960" s="5"/>
      <c r="I1960" s="5"/>
      <c r="J1960" s="5"/>
    </row>
    <row r="1961" spans="3:10" x14ac:dyDescent="0.25">
      <c r="C1961" s="5"/>
      <c r="E1961" s="5"/>
      <c r="F1961" s="5"/>
      <c r="G1961" s="5"/>
      <c r="H1961" s="5"/>
      <c r="I1961" s="5"/>
      <c r="J1961" s="5"/>
    </row>
    <row r="1962" spans="3:10" x14ac:dyDescent="0.25">
      <c r="C1962" s="5"/>
      <c r="E1962" s="5"/>
      <c r="F1962" s="5"/>
      <c r="G1962" s="5"/>
      <c r="H1962" s="5"/>
      <c r="I1962" s="5"/>
      <c r="J1962" s="5"/>
    </row>
    <row r="1963" spans="3:10" x14ac:dyDescent="0.25">
      <c r="C1963" s="5"/>
      <c r="E1963" s="5"/>
      <c r="F1963" s="5"/>
      <c r="G1963" s="5"/>
      <c r="H1963" s="5"/>
      <c r="I1963" s="5"/>
      <c r="J1963" s="5"/>
    </row>
    <row r="1964" spans="3:10" x14ac:dyDescent="0.25">
      <c r="C1964" s="5"/>
      <c r="E1964" s="5"/>
      <c r="F1964" s="5"/>
      <c r="G1964" s="5"/>
      <c r="H1964" s="5"/>
      <c r="I1964" s="5"/>
      <c r="J1964" s="5"/>
    </row>
    <row r="1965" spans="3:10" x14ac:dyDescent="0.25">
      <c r="C1965" s="5"/>
      <c r="E1965" s="5"/>
      <c r="F1965" s="5"/>
      <c r="G1965" s="5"/>
      <c r="H1965" s="5"/>
      <c r="I1965" s="5"/>
      <c r="J1965" s="5"/>
    </row>
    <row r="1966" spans="3:10" x14ac:dyDescent="0.25">
      <c r="C1966" s="5"/>
      <c r="E1966" s="5"/>
      <c r="F1966" s="5"/>
      <c r="G1966" s="5"/>
      <c r="H1966" s="5"/>
      <c r="I1966" s="5"/>
      <c r="J1966" s="5"/>
    </row>
    <row r="1967" spans="3:10" x14ac:dyDescent="0.25">
      <c r="C1967" s="5"/>
      <c r="E1967" s="5"/>
      <c r="F1967" s="5"/>
      <c r="G1967" s="5"/>
      <c r="H1967" s="5"/>
      <c r="I1967" s="5"/>
      <c r="J1967" s="5"/>
    </row>
    <row r="1968" spans="3:10" x14ac:dyDescent="0.25">
      <c r="C1968" s="5"/>
      <c r="E1968" s="5"/>
      <c r="F1968" s="5"/>
      <c r="G1968" s="5"/>
      <c r="H1968" s="5"/>
      <c r="I1968" s="5"/>
      <c r="J1968" s="5"/>
    </row>
    <row r="1969" spans="3:10" x14ac:dyDescent="0.25">
      <c r="C1969" s="5"/>
      <c r="E1969" s="5"/>
      <c r="F1969" s="5"/>
      <c r="G1969" s="5"/>
      <c r="H1969" s="5"/>
      <c r="I1969" s="5"/>
      <c r="J1969" s="5"/>
    </row>
    <row r="1970" spans="3:10" x14ac:dyDescent="0.25">
      <c r="C1970" s="5"/>
      <c r="E1970" s="5"/>
      <c r="F1970" s="5"/>
      <c r="G1970" s="5"/>
      <c r="H1970" s="5"/>
      <c r="I1970" s="5"/>
      <c r="J1970" s="5"/>
    </row>
    <row r="1971" spans="3:10" x14ac:dyDescent="0.25">
      <c r="C1971" s="5"/>
      <c r="E1971" s="5"/>
      <c r="F1971" s="5"/>
      <c r="G1971" s="5"/>
      <c r="H1971" s="5"/>
      <c r="I1971" s="5"/>
      <c r="J1971" s="5"/>
    </row>
    <row r="1972" spans="3:10" x14ac:dyDescent="0.25">
      <c r="C1972" s="5"/>
      <c r="E1972" s="5"/>
      <c r="F1972" s="5"/>
      <c r="G1972" s="5"/>
      <c r="H1972" s="5"/>
      <c r="I1972" s="5"/>
      <c r="J1972" s="5"/>
    </row>
    <row r="1973" spans="3:10" x14ac:dyDescent="0.25">
      <c r="C1973" s="5"/>
      <c r="E1973" s="5"/>
      <c r="F1973" s="5"/>
      <c r="G1973" s="5"/>
      <c r="H1973" s="5"/>
      <c r="I1973" s="5"/>
      <c r="J1973" s="5"/>
    </row>
    <row r="1974" spans="3:10" x14ac:dyDescent="0.25">
      <c r="C1974" s="5"/>
      <c r="E1974" s="5"/>
      <c r="F1974" s="5"/>
      <c r="G1974" s="5"/>
      <c r="H1974" s="5"/>
      <c r="I1974" s="5"/>
      <c r="J1974" s="5"/>
    </row>
    <row r="1975" spans="3:10" x14ac:dyDescent="0.25">
      <c r="C1975" s="5"/>
      <c r="E1975" s="5"/>
      <c r="F1975" s="5"/>
      <c r="G1975" s="5"/>
      <c r="H1975" s="5"/>
      <c r="I1975" s="5"/>
      <c r="J1975" s="5"/>
    </row>
    <row r="1976" spans="3:10" x14ac:dyDescent="0.25">
      <c r="C1976" s="5"/>
      <c r="E1976" s="5"/>
      <c r="F1976" s="5"/>
      <c r="G1976" s="5"/>
      <c r="H1976" s="5"/>
      <c r="I1976" s="5"/>
      <c r="J1976" s="5"/>
    </row>
    <row r="1977" spans="3:10" x14ac:dyDescent="0.25">
      <c r="C1977" s="5"/>
      <c r="E1977" s="5"/>
      <c r="F1977" s="5"/>
      <c r="G1977" s="5"/>
      <c r="H1977" s="5"/>
      <c r="I1977" s="5"/>
      <c r="J1977" s="5"/>
    </row>
    <row r="1978" spans="3:10" x14ac:dyDescent="0.25">
      <c r="C1978" s="5"/>
      <c r="E1978" s="5"/>
      <c r="F1978" s="5"/>
      <c r="G1978" s="5"/>
      <c r="H1978" s="5"/>
      <c r="I1978" s="5"/>
      <c r="J1978" s="5"/>
    </row>
    <row r="1979" spans="3:10" x14ac:dyDescent="0.25">
      <c r="C1979" s="5"/>
      <c r="E1979" s="5"/>
      <c r="F1979" s="5"/>
      <c r="G1979" s="5"/>
      <c r="H1979" s="5"/>
      <c r="I1979" s="5"/>
      <c r="J1979" s="5"/>
    </row>
    <row r="1980" spans="3:10" x14ac:dyDescent="0.25">
      <c r="C1980" s="5"/>
      <c r="E1980" s="5"/>
      <c r="F1980" s="5"/>
      <c r="G1980" s="5"/>
      <c r="H1980" s="5"/>
      <c r="I1980" s="5"/>
      <c r="J1980" s="5"/>
    </row>
    <row r="1981" spans="3:10" x14ac:dyDescent="0.25">
      <c r="C1981" s="5"/>
      <c r="E1981" s="5"/>
      <c r="F1981" s="5"/>
      <c r="G1981" s="5"/>
      <c r="H1981" s="5"/>
      <c r="I1981" s="5"/>
      <c r="J1981" s="5"/>
    </row>
    <row r="1982" spans="3:10" x14ac:dyDescent="0.25">
      <c r="C1982" s="5"/>
      <c r="E1982" s="5"/>
      <c r="F1982" s="5"/>
      <c r="G1982" s="5"/>
      <c r="H1982" s="5"/>
      <c r="I1982" s="5"/>
      <c r="J1982" s="5"/>
    </row>
    <row r="1983" spans="3:10" x14ac:dyDescent="0.25">
      <c r="C1983" s="5"/>
      <c r="E1983" s="5"/>
      <c r="F1983" s="5"/>
      <c r="G1983" s="5"/>
      <c r="H1983" s="5"/>
      <c r="I1983" s="5"/>
      <c r="J1983" s="5"/>
    </row>
    <row r="1984" spans="3:10" x14ac:dyDescent="0.25">
      <c r="C1984" s="5"/>
      <c r="E1984" s="5"/>
      <c r="F1984" s="5"/>
      <c r="G1984" s="5"/>
      <c r="H1984" s="5"/>
      <c r="I1984" s="5"/>
      <c r="J1984" s="5"/>
    </row>
    <row r="1985" spans="3:10" x14ac:dyDescent="0.25">
      <c r="C1985" s="5"/>
      <c r="E1985" s="5"/>
      <c r="F1985" s="5"/>
      <c r="G1985" s="5"/>
      <c r="H1985" s="5"/>
      <c r="I1985" s="5"/>
      <c r="J1985" s="5"/>
    </row>
    <row r="1986" spans="3:10" x14ac:dyDescent="0.25">
      <c r="C1986" s="5"/>
      <c r="E1986" s="5"/>
      <c r="F1986" s="5"/>
      <c r="G1986" s="5"/>
      <c r="H1986" s="5"/>
      <c r="I1986" s="5"/>
      <c r="J1986" s="5"/>
    </row>
    <row r="1987" spans="3:10" x14ac:dyDescent="0.25">
      <c r="C1987" s="5"/>
      <c r="E1987" s="5"/>
      <c r="F1987" s="5"/>
      <c r="G1987" s="5"/>
      <c r="H1987" s="5"/>
      <c r="I1987" s="5"/>
      <c r="J1987" s="5"/>
    </row>
    <row r="1988" spans="3:10" x14ac:dyDescent="0.25">
      <c r="C1988" s="5"/>
      <c r="E1988" s="5"/>
      <c r="F1988" s="5"/>
      <c r="G1988" s="5"/>
      <c r="H1988" s="5"/>
      <c r="I1988" s="5"/>
      <c r="J1988" s="5"/>
    </row>
    <row r="1989" spans="3:10" x14ac:dyDescent="0.25">
      <c r="C1989" s="5"/>
      <c r="E1989" s="5"/>
      <c r="F1989" s="5"/>
      <c r="G1989" s="5"/>
      <c r="H1989" s="5"/>
      <c r="I1989" s="5"/>
      <c r="J1989" s="5"/>
    </row>
    <row r="1990" spans="3:10" x14ac:dyDescent="0.25">
      <c r="C1990" s="5"/>
      <c r="E1990" s="5"/>
      <c r="F1990" s="5"/>
      <c r="G1990" s="5"/>
      <c r="H1990" s="5"/>
      <c r="I1990" s="5"/>
      <c r="J1990" s="5"/>
    </row>
    <row r="1991" spans="3:10" x14ac:dyDescent="0.25">
      <c r="C1991" s="5"/>
      <c r="E1991" s="5"/>
      <c r="F1991" s="5"/>
      <c r="G1991" s="5"/>
      <c r="H1991" s="5"/>
      <c r="I1991" s="5"/>
      <c r="J1991" s="5"/>
    </row>
    <row r="1992" spans="3:10" x14ac:dyDescent="0.25">
      <c r="C1992" s="5"/>
      <c r="E1992" s="5"/>
      <c r="F1992" s="5"/>
      <c r="G1992" s="5"/>
      <c r="H1992" s="5"/>
      <c r="I1992" s="5"/>
      <c r="J1992" s="5"/>
    </row>
    <row r="1993" spans="3:10" x14ac:dyDescent="0.25">
      <c r="C1993" s="5"/>
      <c r="E1993" s="5"/>
      <c r="F1993" s="5"/>
      <c r="G1993" s="5"/>
      <c r="H1993" s="5"/>
      <c r="I1993" s="5"/>
      <c r="J1993" s="5"/>
    </row>
    <row r="1994" spans="3:10" x14ac:dyDescent="0.25">
      <c r="C1994" s="5"/>
      <c r="E1994" s="5"/>
      <c r="F1994" s="5"/>
      <c r="G1994" s="5"/>
      <c r="H1994" s="5"/>
      <c r="I1994" s="5"/>
      <c r="J1994" s="5"/>
    </row>
    <row r="1995" spans="3:10" x14ac:dyDescent="0.25">
      <c r="E1995" s="5"/>
      <c r="F1995" s="5"/>
      <c r="G1995" s="5"/>
    </row>
    <row r="1996" spans="3:10" x14ac:dyDescent="0.25">
      <c r="E1996" s="5"/>
      <c r="F1996" s="5"/>
      <c r="G1996" s="5"/>
    </row>
    <row r="1997" spans="3:10" x14ac:dyDescent="0.25">
      <c r="E1997" s="5"/>
      <c r="F1997" s="5"/>
      <c r="G1997" s="5"/>
    </row>
    <row r="1998" spans="3:10" x14ac:dyDescent="0.25">
      <c r="E1998" s="5"/>
      <c r="F1998" s="5"/>
      <c r="G1998" s="5"/>
    </row>
    <row r="1999" spans="3:10" x14ac:dyDescent="0.25">
      <c r="E1999" s="5"/>
      <c r="F1999" s="5"/>
      <c r="G1999" s="5"/>
    </row>
    <row r="2000" spans="3:10" x14ac:dyDescent="0.25">
      <c r="E2000" s="5"/>
      <c r="F2000" s="5"/>
      <c r="G2000" s="5"/>
    </row>
    <row r="2001" spans="5:7" x14ac:dyDescent="0.25">
      <c r="E2001" s="5"/>
      <c r="F2001" s="5"/>
      <c r="G2001" s="5"/>
    </row>
    <row r="2002" spans="5:7" x14ac:dyDescent="0.25">
      <c r="E2002" s="5"/>
      <c r="F2002" s="5"/>
      <c r="G2002" s="5"/>
    </row>
    <row r="2003" spans="5:7" x14ac:dyDescent="0.25">
      <c r="E2003" s="5"/>
      <c r="F2003" s="5"/>
      <c r="G2003" s="5"/>
    </row>
    <row r="2004" spans="5:7" x14ac:dyDescent="0.25">
      <c r="E2004" s="5"/>
      <c r="F2004" s="5"/>
      <c r="G2004" s="5"/>
    </row>
    <row r="2005" spans="5:7" x14ac:dyDescent="0.25">
      <c r="E2005" s="5"/>
      <c r="F2005" s="5"/>
      <c r="G2005" s="5"/>
    </row>
    <row r="2006" spans="5:7" x14ac:dyDescent="0.25">
      <c r="E2006" s="5"/>
      <c r="F2006" s="5"/>
      <c r="G2006" s="5"/>
    </row>
    <row r="2007" spans="5:7" x14ac:dyDescent="0.25">
      <c r="E2007" s="5"/>
      <c r="F2007" s="5"/>
      <c r="G2007" s="5"/>
    </row>
    <row r="2008" spans="5:7" x14ac:dyDescent="0.25">
      <c r="E2008" s="5"/>
      <c r="F2008" s="5"/>
      <c r="G2008" s="5"/>
    </row>
    <row r="2009" spans="5:7" x14ac:dyDescent="0.25">
      <c r="E2009" s="5"/>
      <c r="F2009" s="5"/>
      <c r="G2009" s="5"/>
    </row>
    <row r="2010" spans="5:7" x14ac:dyDescent="0.25">
      <c r="E2010" s="5"/>
      <c r="F2010" s="5"/>
      <c r="G2010" s="5"/>
    </row>
    <row r="2011" spans="5:7" x14ac:dyDescent="0.25">
      <c r="E2011" s="5"/>
      <c r="F2011" s="5"/>
      <c r="G2011" s="5"/>
    </row>
    <row r="2012" spans="5:7" x14ac:dyDescent="0.25">
      <c r="E2012" s="5"/>
      <c r="F2012" s="5"/>
      <c r="G2012" s="5"/>
    </row>
    <row r="2013" spans="5:7" x14ac:dyDescent="0.25">
      <c r="E2013" s="5"/>
      <c r="F2013" s="5"/>
      <c r="G2013" s="5"/>
    </row>
    <row r="2014" spans="5:7" x14ac:dyDescent="0.25">
      <c r="E2014" s="5"/>
      <c r="F2014" s="5"/>
      <c r="G2014" s="5"/>
    </row>
    <row r="2015" spans="5:7" x14ac:dyDescent="0.25">
      <c r="E2015" s="5"/>
      <c r="F2015" s="5"/>
      <c r="G2015" s="5"/>
    </row>
    <row r="2016" spans="5:7" x14ac:dyDescent="0.25">
      <c r="E2016" s="5"/>
      <c r="F2016" s="5"/>
      <c r="G2016" s="5"/>
    </row>
    <row r="2017" spans="5:7" x14ac:dyDescent="0.25">
      <c r="E2017" s="5"/>
      <c r="F2017" s="5"/>
      <c r="G2017" s="5"/>
    </row>
    <row r="2018" spans="5:7" x14ac:dyDescent="0.25">
      <c r="E2018" s="5"/>
      <c r="F2018" s="5"/>
      <c r="G2018" s="5"/>
    </row>
    <row r="2019" spans="5:7" x14ac:dyDescent="0.25">
      <c r="E2019" s="5"/>
      <c r="F2019" s="5"/>
      <c r="G2019" s="5"/>
    </row>
    <row r="2020" spans="5:7" x14ac:dyDescent="0.25">
      <c r="E2020" s="5"/>
      <c r="F2020" s="5"/>
      <c r="G2020" s="5"/>
    </row>
    <row r="2021" spans="5:7" x14ac:dyDescent="0.25">
      <c r="E2021" s="5"/>
      <c r="F2021" s="5"/>
      <c r="G2021" s="5"/>
    </row>
    <row r="2022" spans="5:7" x14ac:dyDescent="0.25">
      <c r="E2022" s="5"/>
      <c r="F2022" s="5"/>
      <c r="G2022" s="5"/>
    </row>
    <row r="2023" spans="5:7" x14ac:dyDescent="0.25">
      <c r="E2023" s="5"/>
      <c r="F2023" s="5"/>
      <c r="G2023" s="5"/>
    </row>
    <row r="2024" spans="5:7" x14ac:dyDescent="0.25">
      <c r="E2024" s="5"/>
      <c r="F2024" s="5"/>
      <c r="G2024" s="5"/>
    </row>
    <row r="2025" spans="5:7" x14ac:dyDescent="0.25">
      <c r="E2025" s="5"/>
      <c r="F2025" s="5"/>
      <c r="G2025" s="5"/>
    </row>
    <row r="2026" spans="5:7" x14ac:dyDescent="0.25">
      <c r="E2026" s="5"/>
      <c r="F2026" s="5"/>
      <c r="G2026" s="5"/>
    </row>
    <row r="2027" spans="5:7" x14ac:dyDescent="0.25">
      <c r="E2027" s="5"/>
      <c r="F2027" s="5"/>
      <c r="G2027" s="5"/>
    </row>
    <row r="2028" spans="5:7" x14ac:dyDescent="0.25">
      <c r="E2028" s="5"/>
      <c r="F2028" s="5"/>
      <c r="G2028" s="5"/>
    </row>
    <row r="2029" spans="5:7" x14ac:dyDescent="0.25">
      <c r="E2029" s="5"/>
      <c r="F2029" s="5"/>
      <c r="G2029" s="5"/>
    </row>
    <row r="2030" spans="5:7" x14ac:dyDescent="0.25">
      <c r="E2030" s="5"/>
      <c r="F2030" s="5"/>
      <c r="G2030" s="5"/>
    </row>
    <row r="2031" spans="5:7" x14ac:dyDescent="0.25">
      <c r="E2031" s="5"/>
      <c r="F2031" s="5"/>
      <c r="G2031" s="5"/>
    </row>
    <row r="2032" spans="5:7" x14ac:dyDescent="0.25">
      <c r="E2032" s="5"/>
      <c r="F2032" s="5"/>
      <c r="G2032" s="5"/>
    </row>
    <row r="2033" spans="5:7" x14ac:dyDescent="0.25">
      <c r="E2033" s="5"/>
      <c r="F2033" s="5"/>
      <c r="G2033" s="5"/>
    </row>
    <row r="2034" spans="5:7" x14ac:dyDescent="0.25">
      <c r="E2034" s="5"/>
      <c r="F2034" s="5"/>
      <c r="G2034" s="5"/>
    </row>
    <row r="2035" spans="5:7" x14ac:dyDescent="0.25">
      <c r="E2035" s="5"/>
      <c r="F2035" s="5"/>
      <c r="G2035" s="5"/>
    </row>
    <row r="2036" spans="5:7" x14ac:dyDescent="0.25">
      <c r="E2036" s="5"/>
      <c r="F2036" s="5"/>
      <c r="G2036" s="5"/>
    </row>
    <row r="2037" spans="5:7" x14ac:dyDescent="0.25">
      <c r="E2037" s="5"/>
      <c r="F2037" s="5"/>
      <c r="G2037" s="5"/>
    </row>
    <row r="2038" spans="5:7" x14ac:dyDescent="0.25">
      <c r="E2038" s="5"/>
      <c r="F2038" s="5"/>
      <c r="G2038" s="5"/>
    </row>
    <row r="2039" spans="5:7" x14ac:dyDescent="0.25">
      <c r="E2039" s="5"/>
      <c r="F2039" s="5"/>
      <c r="G2039" s="5"/>
    </row>
    <row r="2040" spans="5:7" x14ac:dyDescent="0.25">
      <c r="E2040" s="5"/>
      <c r="F2040" s="5"/>
      <c r="G2040" s="5"/>
    </row>
    <row r="2041" spans="5:7" x14ac:dyDescent="0.25">
      <c r="E2041" s="5"/>
      <c r="F2041" s="5"/>
      <c r="G2041" s="5"/>
    </row>
    <row r="2042" spans="5:7" x14ac:dyDescent="0.25">
      <c r="E2042" s="5"/>
      <c r="F2042" s="5"/>
      <c r="G2042" s="5"/>
    </row>
    <row r="2043" spans="5:7" x14ac:dyDescent="0.25">
      <c r="E2043" s="5"/>
      <c r="F2043" s="5"/>
      <c r="G2043" s="5"/>
    </row>
    <row r="2044" spans="5:7" x14ac:dyDescent="0.25">
      <c r="E2044" s="5"/>
      <c r="F2044" s="5"/>
      <c r="G2044" s="5"/>
    </row>
    <row r="2045" spans="5:7" x14ac:dyDescent="0.25">
      <c r="E2045" s="5"/>
      <c r="F2045" s="5"/>
      <c r="G2045" s="5"/>
    </row>
    <row r="2046" spans="5:7" x14ac:dyDescent="0.25">
      <c r="E2046" s="5"/>
      <c r="F2046" s="5"/>
      <c r="G2046" s="5"/>
    </row>
    <row r="2047" spans="5:7" x14ac:dyDescent="0.25">
      <c r="E2047" s="5"/>
      <c r="F2047" s="5"/>
      <c r="G2047" s="5"/>
    </row>
    <row r="2048" spans="5:7" x14ac:dyDescent="0.25">
      <c r="E2048" s="5"/>
      <c r="F2048" s="5"/>
      <c r="G2048" s="5"/>
    </row>
    <row r="2049" spans="5:7" x14ac:dyDescent="0.25">
      <c r="E2049" s="5"/>
      <c r="F2049" s="5"/>
      <c r="G2049" s="5"/>
    </row>
    <row r="2050" spans="5:7" x14ac:dyDescent="0.25">
      <c r="E2050" s="5"/>
      <c r="F2050" s="5"/>
      <c r="G2050" s="5"/>
    </row>
    <row r="2051" spans="5:7" x14ac:dyDescent="0.25">
      <c r="E2051" s="5"/>
      <c r="F2051" s="5"/>
      <c r="G2051" s="5"/>
    </row>
    <row r="2052" spans="5:7" x14ac:dyDescent="0.25">
      <c r="E2052" s="5"/>
      <c r="F2052" s="5"/>
      <c r="G2052" s="5"/>
    </row>
    <row r="2053" spans="5:7" x14ac:dyDescent="0.25">
      <c r="E2053" s="5"/>
      <c r="F2053" s="5"/>
      <c r="G2053" s="5"/>
    </row>
    <row r="2054" spans="5:7" x14ac:dyDescent="0.25">
      <c r="E2054" s="5"/>
      <c r="F2054" s="5"/>
      <c r="G2054" s="5"/>
    </row>
    <row r="2055" spans="5:7" x14ac:dyDescent="0.25">
      <c r="E2055" s="5"/>
      <c r="F2055" s="5"/>
      <c r="G2055" s="5"/>
    </row>
    <row r="2056" spans="5:7" x14ac:dyDescent="0.25">
      <c r="E2056" s="5"/>
      <c r="F2056" s="5"/>
      <c r="G2056" s="5"/>
    </row>
    <row r="2057" spans="5:7" x14ac:dyDescent="0.25">
      <c r="E2057" s="5"/>
      <c r="F2057" s="5"/>
      <c r="G2057" s="5"/>
    </row>
    <row r="2058" spans="5:7" x14ac:dyDescent="0.25">
      <c r="E2058" s="5"/>
      <c r="F2058" s="5"/>
      <c r="G2058" s="5"/>
    </row>
    <row r="2059" spans="5:7" x14ac:dyDescent="0.25">
      <c r="E2059" s="5"/>
      <c r="F2059" s="5"/>
      <c r="G2059" s="5"/>
    </row>
    <row r="2060" spans="5:7" x14ac:dyDescent="0.25">
      <c r="E2060" s="5"/>
      <c r="F2060" s="5"/>
      <c r="G2060" s="5"/>
    </row>
    <row r="2061" spans="5:7" x14ac:dyDescent="0.25">
      <c r="E2061" s="5"/>
      <c r="F2061" s="5"/>
      <c r="G2061" s="5"/>
    </row>
    <row r="2062" spans="5:7" x14ac:dyDescent="0.25">
      <c r="E2062" s="5"/>
      <c r="F2062" s="5"/>
      <c r="G2062" s="5"/>
    </row>
    <row r="2063" spans="5:7" x14ac:dyDescent="0.25">
      <c r="E2063" s="5"/>
      <c r="F2063" s="5"/>
      <c r="G2063" s="5"/>
    </row>
    <row r="2064" spans="5:7" x14ac:dyDescent="0.25">
      <c r="E2064" s="5"/>
      <c r="F2064" s="5"/>
      <c r="G2064" s="5"/>
    </row>
    <row r="2065" spans="5:7" x14ac:dyDescent="0.25">
      <c r="E2065" s="5"/>
      <c r="F2065" s="5"/>
      <c r="G2065" s="5"/>
    </row>
    <row r="2066" spans="5:7" x14ac:dyDescent="0.25">
      <c r="E2066" s="5"/>
      <c r="F2066" s="5"/>
      <c r="G2066" s="5"/>
    </row>
    <row r="2067" spans="5:7" x14ac:dyDescent="0.25">
      <c r="E2067" s="5"/>
      <c r="F2067" s="5"/>
      <c r="G2067" s="5"/>
    </row>
    <row r="2068" spans="5:7" x14ac:dyDescent="0.25">
      <c r="E2068" s="5"/>
      <c r="F2068" s="5"/>
      <c r="G2068" s="5"/>
    </row>
    <row r="2069" spans="5:7" x14ac:dyDescent="0.25">
      <c r="E2069" s="5"/>
      <c r="F2069" s="5"/>
      <c r="G2069" s="5"/>
    </row>
    <row r="2070" spans="5:7" x14ac:dyDescent="0.25">
      <c r="E2070" s="5"/>
      <c r="F2070" s="5"/>
      <c r="G2070" s="5"/>
    </row>
    <row r="2071" spans="5:7" x14ac:dyDescent="0.25">
      <c r="E2071" s="5"/>
      <c r="F2071" s="5"/>
      <c r="G2071" s="5"/>
    </row>
    <row r="2072" spans="5:7" x14ac:dyDescent="0.25">
      <c r="E2072" s="5"/>
      <c r="F2072" s="5"/>
      <c r="G2072" s="5"/>
    </row>
    <row r="2073" spans="5:7" x14ac:dyDescent="0.25">
      <c r="E2073" s="5"/>
      <c r="F2073" s="5"/>
      <c r="G2073" s="5"/>
    </row>
    <row r="2074" spans="5:7" x14ac:dyDescent="0.25">
      <c r="E2074" s="5"/>
      <c r="F2074" s="5"/>
      <c r="G2074" s="5"/>
    </row>
    <row r="2075" spans="5:7" x14ac:dyDescent="0.25">
      <c r="E2075" s="5"/>
      <c r="F2075" s="5"/>
      <c r="G2075" s="5"/>
    </row>
    <row r="2076" spans="5:7" x14ac:dyDescent="0.25">
      <c r="E2076" s="5"/>
      <c r="F2076" s="5"/>
      <c r="G2076" s="5"/>
    </row>
    <row r="2077" spans="5:7" x14ac:dyDescent="0.25">
      <c r="E2077" s="5"/>
      <c r="F2077" s="5"/>
      <c r="G2077" s="5"/>
    </row>
    <row r="2078" spans="5:7" x14ac:dyDescent="0.25">
      <c r="E2078" s="5"/>
      <c r="F2078" s="5"/>
      <c r="G2078" s="5"/>
    </row>
    <row r="2079" spans="5:7" x14ac:dyDescent="0.25">
      <c r="E2079" s="5"/>
      <c r="F2079" s="5"/>
      <c r="G2079" s="5"/>
    </row>
    <row r="2080" spans="5:7" x14ac:dyDescent="0.25">
      <c r="E2080" s="5"/>
      <c r="F2080" s="5"/>
      <c r="G2080" s="5"/>
    </row>
    <row r="2081" spans="5:11" x14ac:dyDescent="0.25">
      <c r="E2081" s="5"/>
      <c r="F2081" s="5"/>
      <c r="G2081" s="5"/>
    </row>
    <row r="2082" spans="5:11" x14ac:dyDescent="0.25">
      <c r="E2082" s="5"/>
      <c r="F2082" s="5"/>
      <c r="G2082" s="5"/>
    </row>
    <row r="2083" spans="5:11" x14ac:dyDescent="0.25">
      <c r="E2083" s="5"/>
      <c r="F2083" s="5"/>
      <c r="G2083" s="5"/>
    </row>
    <row r="2084" spans="5:11" x14ac:dyDescent="0.25">
      <c r="E2084" s="5"/>
      <c r="F2084" s="5"/>
      <c r="G2084" s="5"/>
    </row>
    <row r="2085" spans="5:11" x14ac:dyDescent="0.25">
      <c r="E2085" s="5"/>
      <c r="F2085" s="5"/>
      <c r="G2085" s="5"/>
    </row>
    <row r="2086" spans="5:11" x14ac:dyDescent="0.25">
      <c r="E2086" s="5"/>
      <c r="F2086" s="5"/>
      <c r="G2086" s="5"/>
    </row>
    <row r="2087" spans="5:11" x14ac:dyDescent="0.25">
      <c r="E2087" s="5"/>
      <c r="F2087" s="5"/>
      <c r="G2087" s="5"/>
    </row>
    <row r="2088" spans="5:11" x14ac:dyDescent="0.25">
      <c r="E2088" s="5"/>
      <c r="F2088" s="5"/>
      <c r="G2088" s="5"/>
    </row>
    <row r="2089" spans="5:11" x14ac:dyDescent="0.25">
      <c r="E2089" s="5"/>
      <c r="F2089" s="5"/>
      <c r="G2089" s="5"/>
    </row>
    <row r="2090" spans="5:11" x14ac:dyDescent="0.25">
      <c r="E2090" s="5"/>
      <c r="F2090" s="5"/>
      <c r="G2090" s="5"/>
    </row>
    <row r="2091" spans="5:11" x14ac:dyDescent="0.25">
      <c r="E2091" s="5"/>
      <c r="F2091" s="5"/>
      <c r="G2091" s="5"/>
      <c r="K2091" s="5"/>
    </row>
    <row r="2092" spans="5:11" x14ac:dyDescent="0.25">
      <c r="E2092" s="5"/>
      <c r="F2092" s="5"/>
      <c r="G2092" s="5"/>
    </row>
    <row r="2093" spans="5:11" x14ac:dyDescent="0.25">
      <c r="E2093" s="5"/>
      <c r="F2093" s="5"/>
      <c r="G2093" s="5"/>
    </row>
    <row r="2094" spans="5:11" x14ac:dyDescent="0.25">
      <c r="E2094" s="5"/>
      <c r="F2094" s="5"/>
      <c r="G2094" s="5"/>
    </row>
    <row r="2095" spans="5:11" x14ac:dyDescent="0.25">
      <c r="E2095" s="5"/>
      <c r="F2095" s="5"/>
      <c r="G2095" s="5"/>
    </row>
    <row r="2096" spans="5:11" x14ac:dyDescent="0.25">
      <c r="E2096" s="5"/>
      <c r="F2096" s="5"/>
      <c r="G2096" s="5"/>
    </row>
    <row r="2097" spans="5:7" x14ac:dyDescent="0.25">
      <c r="E2097" s="5"/>
      <c r="F2097" s="5"/>
      <c r="G2097" s="5"/>
    </row>
    <row r="2098" spans="5:7" x14ac:dyDescent="0.25">
      <c r="E2098" s="5"/>
      <c r="F2098" s="5"/>
      <c r="G2098" s="5"/>
    </row>
    <row r="2099" spans="5:7" x14ac:dyDescent="0.25">
      <c r="E2099" s="5"/>
      <c r="F2099" s="5"/>
      <c r="G2099" s="5"/>
    </row>
    <row r="2100" spans="5:7" x14ac:dyDescent="0.25">
      <c r="E2100" s="5"/>
      <c r="F2100" s="5"/>
      <c r="G2100" s="5"/>
    </row>
    <row r="2101" spans="5:7" x14ac:dyDescent="0.25">
      <c r="E2101" s="5"/>
      <c r="F2101" s="5"/>
      <c r="G2101" s="5"/>
    </row>
    <row r="2102" spans="5:7" x14ac:dyDescent="0.25">
      <c r="E2102" s="5"/>
      <c r="F2102" s="5"/>
      <c r="G2102" s="5"/>
    </row>
    <row r="2103" spans="5:7" x14ac:dyDescent="0.25">
      <c r="E2103" s="5"/>
      <c r="F2103" s="5"/>
      <c r="G2103" s="5"/>
    </row>
    <row r="2104" spans="5:7" x14ac:dyDescent="0.25">
      <c r="E2104" s="5"/>
      <c r="F2104" s="5"/>
      <c r="G2104" s="5"/>
    </row>
    <row r="2105" spans="5:7" x14ac:dyDescent="0.25">
      <c r="E2105" s="5"/>
      <c r="F2105" s="5"/>
      <c r="G2105" s="5"/>
    </row>
    <row r="2106" spans="5:7" x14ac:dyDescent="0.25">
      <c r="E2106" s="5"/>
      <c r="F2106" s="5"/>
      <c r="G2106" s="5"/>
    </row>
    <row r="2107" spans="5:7" x14ac:dyDescent="0.25">
      <c r="E2107" s="5"/>
      <c r="F2107" s="5"/>
      <c r="G2107" s="5"/>
    </row>
    <row r="2108" spans="5:7" x14ac:dyDescent="0.25">
      <c r="E2108" s="5"/>
      <c r="F2108" s="5"/>
      <c r="G2108" s="5"/>
    </row>
    <row r="2109" spans="5:7" x14ac:dyDescent="0.25">
      <c r="E2109" s="5"/>
      <c r="F2109" s="5"/>
      <c r="G2109" s="5"/>
    </row>
    <row r="2110" spans="5:7" x14ac:dyDescent="0.25">
      <c r="E2110" s="5"/>
      <c r="F2110" s="5"/>
      <c r="G2110" s="5"/>
    </row>
    <row r="2111" spans="5:7" x14ac:dyDescent="0.25">
      <c r="E2111" s="5"/>
      <c r="F2111" s="5"/>
      <c r="G2111" s="5"/>
    </row>
    <row r="2112" spans="5:7" x14ac:dyDescent="0.25">
      <c r="E2112" s="5"/>
      <c r="F2112" s="5"/>
      <c r="G2112" s="5"/>
    </row>
    <row r="2113" spans="5:7" x14ac:dyDescent="0.25">
      <c r="E2113" s="5"/>
      <c r="F2113" s="5"/>
      <c r="G2113" s="5"/>
    </row>
    <row r="2114" spans="5:7" x14ac:dyDescent="0.25">
      <c r="E2114" s="5"/>
      <c r="F2114" s="5"/>
      <c r="G2114" s="5"/>
    </row>
    <row r="2115" spans="5:7" x14ac:dyDescent="0.25">
      <c r="E2115" s="5"/>
      <c r="F2115" s="5"/>
      <c r="G2115" s="5"/>
    </row>
    <row r="2116" spans="5:7" x14ac:dyDescent="0.25">
      <c r="E2116" s="5"/>
      <c r="F2116" s="5"/>
      <c r="G2116" s="5"/>
    </row>
    <row r="2117" spans="5:7" x14ac:dyDescent="0.25">
      <c r="E2117" s="5"/>
      <c r="F2117" s="5"/>
      <c r="G2117" s="5"/>
    </row>
    <row r="2118" spans="5:7" x14ac:dyDescent="0.25">
      <c r="E2118" s="5"/>
      <c r="F2118" s="5"/>
      <c r="G2118" s="5"/>
    </row>
    <row r="2119" spans="5:7" x14ac:dyDescent="0.25">
      <c r="E2119" s="5"/>
      <c r="F2119" s="5"/>
      <c r="G2119" s="5"/>
    </row>
    <row r="2120" spans="5:7" x14ac:dyDescent="0.25">
      <c r="E2120" s="5"/>
      <c r="F2120" s="5"/>
      <c r="G2120" s="5"/>
    </row>
    <row r="2121" spans="5:7" x14ac:dyDescent="0.25">
      <c r="E2121" s="5"/>
      <c r="F2121" s="5"/>
      <c r="G2121" s="5"/>
    </row>
    <row r="2122" spans="5:7" x14ac:dyDescent="0.25">
      <c r="E2122" s="5"/>
      <c r="F2122" s="5"/>
      <c r="G2122" s="5"/>
    </row>
    <row r="2123" spans="5:7" x14ac:dyDescent="0.25">
      <c r="E2123" s="5"/>
      <c r="F2123" s="5"/>
      <c r="G2123" s="5"/>
    </row>
    <row r="2124" spans="5:7" x14ac:dyDescent="0.25">
      <c r="E2124" s="5"/>
      <c r="F2124" s="5"/>
      <c r="G2124" s="5"/>
    </row>
    <row r="2125" spans="5:7" x14ac:dyDescent="0.25">
      <c r="E2125" s="5"/>
      <c r="F2125" s="5"/>
      <c r="G2125" s="5"/>
    </row>
    <row r="2126" spans="5:7" x14ac:dyDescent="0.25">
      <c r="E2126" s="5"/>
      <c r="F2126" s="5"/>
      <c r="G2126" s="5"/>
    </row>
    <row r="2127" spans="5:7" x14ac:dyDescent="0.25">
      <c r="E2127" s="5"/>
      <c r="F2127" s="5"/>
      <c r="G2127" s="5"/>
    </row>
    <row r="2128" spans="5:7" x14ac:dyDescent="0.25">
      <c r="E2128" s="5"/>
      <c r="F2128" s="5"/>
      <c r="G2128" s="5"/>
    </row>
    <row r="2129" spans="5:7" x14ac:dyDescent="0.25">
      <c r="E2129" s="5"/>
      <c r="F2129" s="5"/>
      <c r="G2129" s="5"/>
    </row>
    <row r="2130" spans="5:7" x14ac:dyDescent="0.25">
      <c r="E2130" s="5"/>
      <c r="F2130" s="5"/>
      <c r="G2130" s="5"/>
    </row>
    <row r="2131" spans="5:7" x14ac:dyDescent="0.25">
      <c r="E2131" s="5"/>
      <c r="F2131" s="5"/>
      <c r="G2131" s="5"/>
    </row>
    <row r="2132" spans="5:7" x14ac:dyDescent="0.25">
      <c r="E2132" s="5"/>
      <c r="F2132" s="5"/>
      <c r="G2132" s="5"/>
    </row>
    <row r="2133" spans="5:7" x14ac:dyDescent="0.25">
      <c r="E2133" s="5"/>
      <c r="F2133" s="5"/>
      <c r="G2133" s="5"/>
    </row>
    <row r="2134" spans="5:7" x14ac:dyDescent="0.25">
      <c r="E2134" s="5"/>
      <c r="F2134" s="5"/>
      <c r="G2134" s="5"/>
    </row>
    <row r="2135" spans="5:7" x14ac:dyDescent="0.25">
      <c r="E2135" s="5"/>
      <c r="F2135" s="5"/>
      <c r="G2135" s="5"/>
    </row>
    <row r="2136" spans="5:7" x14ac:dyDescent="0.25">
      <c r="E2136" s="5"/>
      <c r="F2136" s="5"/>
      <c r="G2136" s="5"/>
    </row>
    <row r="2137" spans="5:7" x14ac:dyDescent="0.25">
      <c r="E2137" s="5"/>
      <c r="F2137" s="5"/>
      <c r="G2137" s="5"/>
    </row>
    <row r="2138" spans="5:7" x14ac:dyDescent="0.25">
      <c r="E2138" s="5"/>
      <c r="F2138" s="5"/>
      <c r="G2138" s="5"/>
    </row>
    <row r="2139" spans="5:7" x14ac:dyDescent="0.25">
      <c r="E2139" s="5"/>
      <c r="F2139" s="5"/>
      <c r="G2139" s="5"/>
    </row>
    <row r="2140" spans="5:7" x14ac:dyDescent="0.25">
      <c r="E2140" s="5"/>
      <c r="F2140" s="5"/>
      <c r="G2140" s="5"/>
    </row>
    <row r="2141" spans="5:7" x14ac:dyDescent="0.25">
      <c r="E2141" s="5"/>
      <c r="F2141" s="5"/>
      <c r="G2141" s="5"/>
    </row>
    <row r="2142" spans="5:7" x14ac:dyDescent="0.25">
      <c r="E2142" s="5"/>
      <c r="F2142" s="5"/>
      <c r="G2142" s="5"/>
    </row>
    <row r="2143" spans="5:7" x14ac:dyDescent="0.25">
      <c r="E2143" s="5"/>
      <c r="F2143" s="5"/>
      <c r="G2143" s="5"/>
    </row>
    <row r="2144" spans="5:7" x14ac:dyDescent="0.25">
      <c r="E2144" s="5"/>
      <c r="F2144" s="5"/>
      <c r="G2144" s="5"/>
    </row>
    <row r="2145" spans="5:7" x14ac:dyDescent="0.25">
      <c r="E2145" s="5"/>
      <c r="F2145" s="5"/>
      <c r="G2145" s="5"/>
    </row>
    <row r="2146" spans="5:7" x14ac:dyDescent="0.25">
      <c r="E2146" s="5"/>
      <c r="F2146" s="5"/>
      <c r="G2146" s="5"/>
    </row>
    <row r="2147" spans="5:7" x14ac:dyDescent="0.25">
      <c r="E2147" s="5"/>
      <c r="F2147" s="5"/>
      <c r="G2147" s="5"/>
    </row>
    <row r="2148" spans="5:7" x14ac:dyDescent="0.25">
      <c r="E2148" s="5"/>
      <c r="F2148" s="5"/>
      <c r="G2148" s="5"/>
    </row>
    <row r="2149" spans="5:7" x14ac:dyDescent="0.25">
      <c r="E2149" s="5"/>
      <c r="F2149" s="5"/>
      <c r="G2149" s="5"/>
    </row>
    <row r="2150" spans="5:7" x14ac:dyDescent="0.25">
      <c r="E2150" s="5"/>
      <c r="F2150" s="5"/>
      <c r="G2150" s="5"/>
    </row>
    <row r="2151" spans="5:7" x14ac:dyDescent="0.25">
      <c r="E2151" s="5"/>
      <c r="F2151" s="5"/>
      <c r="G2151" s="5"/>
    </row>
    <row r="2152" spans="5:7" x14ac:dyDescent="0.25">
      <c r="E2152" s="5"/>
      <c r="F2152" s="5"/>
      <c r="G2152" s="5"/>
    </row>
    <row r="2153" spans="5:7" x14ac:dyDescent="0.25">
      <c r="E2153" s="5"/>
      <c r="F2153" s="5"/>
      <c r="G2153" s="5"/>
    </row>
    <row r="2154" spans="5:7" x14ac:dyDescent="0.25">
      <c r="E2154" s="5"/>
      <c r="F2154" s="5"/>
      <c r="G2154" s="5"/>
    </row>
    <row r="2155" spans="5:7" x14ac:dyDescent="0.25">
      <c r="E2155" s="5"/>
      <c r="F2155" s="5"/>
      <c r="G2155" s="5"/>
    </row>
    <row r="2156" spans="5:7" x14ac:dyDescent="0.25">
      <c r="E2156" s="5"/>
      <c r="F2156" s="5"/>
      <c r="G2156" s="5"/>
    </row>
    <row r="2157" spans="5:7" x14ac:dyDescent="0.25">
      <c r="E2157" s="5"/>
      <c r="F2157" s="5"/>
      <c r="G2157" s="5"/>
    </row>
    <row r="2158" spans="5:7" x14ac:dyDescent="0.25">
      <c r="E2158" s="5"/>
      <c r="F2158" s="5"/>
      <c r="G2158" s="5"/>
    </row>
    <row r="2159" spans="5:7" x14ac:dyDescent="0.25">
      <c r="E2159" s="5"/>
      <c r="F2159" s="5"/>
      <c r="G2159" s="5"/>
    </row>
    <row r="2160" spans="5:7" x14ac:dyDescent="0.25">
      <c r="E2160" s="5"/>
      <c r="F2160" s="5"/>
      <c r="G2160" s="5"/>
    </row>
    <row r="2161" spans="5:7" x14ac:dyDescent="0.25">
      <c r="E2161" s="5"/>
      <c r="F2161" s="5"/>
      <c r="G2161" s="5"/>
    </row>
    <row r="2162" spans="5:7" x14ac:dyDescent="0.25">
      <c r="E2162" s="5"/>
      <c r="F2162" s="5"/>
      <c r="G2162" s="5"/>
    </row>
    <row r="2163" spans="5:7" x14ac:dyDescent="0.25">
      <c r="E2163" s="5"/>
      <c r="F2163" s="5"/>
      <c r="G2163" s="5"/>
    </row>
    <row r="2164" spans="5:7" x14ac:dyDescent="0.25">
      <c r="E2164" s="5"/>
      <c r="F2164" s="5"/>
      <c r="G2164" s="5"/>
    </row>
    <row r="2165" spans="5:7" x14ac:dyDescent="0.25">
      <c r="E2165" s="5"/>
      <c r="F2165" s="5"/>
      <c r="G2165" s="5"/>
    </row>
    <row r="2166" spans="5:7" x14ac:dyDescent="0.25">
      <c r="E2166" s="5"/>
      <c r="F2166" s="5"/>
      <c r="G2166" s="5"/>
    </row>
    <row r="2167" spans="5:7" x14ac:dyDescent="0.25">
      <c r="E2167" s="5"/>
      <c r="F2167" s="5"/>
      <c r="G2167" s="5"/>
    </row>
    <row r="2168" spans="5:7" x14ac:dyDescent="0.25">
      <c r="E2168" s="5"/>
      <c r="F2168" s="5"/>
      <c r="G2168" s="5"/>
    </row>
    <row r="2169" spans="5:7" x14ac:dyDescent="0.25">
      <c r="E2169" s="5"/>
      <c r="F2169" s="5"/>
      <c r="G2169" s="5"/>
    </row>
    <row r="2170" spans="5:7" x14ac:dyDescent="0.25">
      <c r="E2170" s="5"/>
      <c r="F2170" s="5"/>
      <c r="G2170" s="5"/>
    </row>
    <row r="2171" spans="5:7" x14ac:dyDescent="0.25">
      <c r="E2171" s="5"/>
      <c r="F2171" s="5"/>
      <c r="G2171" s="5"/>
    </row>
    <row r="2172" spans="5:7" x14ac:dyDescent="0.25">
      <c r="E2172" s="5"/>
      <c r="F2172" s="5"/>
      <c r="G2172" s="5"/>
    </row>
    <row r="2173" spans="5:7" x14ac:dyDescent="0.25">
      <c r="E2173" s="5"/>
      <c r="F2173" s="5"/>
      <c r="G2173" s="5"/>
    </row>
    <row r="2174" spans="5:7" x14ac:dyDescent="0.25">
      <c r="E2174" s="5"/>
      <c r="F2174" s="5"/>
      <c r="G2174" s="5"/>
    </row>
    <row r="2175" spans="5:7" x14ac:dyDescent="0.25">
      <c r="E2175" s="5"/>
      <c r="F2175" s="5"/>
      <c r="G2175" s="5"/>
    </row>
    <row r="2176" spans="5:7" x14ac:dyDescent="0.25">
      <c r="E2176" s="5"/>
      <c r="F2176" s="5"/>
      <c r="G2176" s="5"/>
    </row>
    <row r="2177" spans="5:7" x14ac:dyDescent="0.25">
      <c r="E2177" s="5"/>
      <c r="F2177" s="5"/>
      <c r="G2177" s="5"/>
    </row>
    <row r="2178" spans="5:7" x14ac:dyDescent="0.25">
      <c r="E2178" s="5"/>
      <c r="F2178" s="5"/>
      <c r="G2178" s="5"/>
    </row>
    <row r="2179" spans="5:7" x14ac:dyDescent="0.25">
      <c r="E2179" s="5"/>
      <c r="F2179" s="5"/>
      <c r="G2179" s="5"/>
    </row>
    <row r="2180" spans="5:7" x14ac:dyDescent="0.25">
      <c r="E2180" s="5"/>
      <c r="F2180" s="5"/>
      <c r="G2180" s="5"/>
    </row>
    <row r="2181" spans="5:7" x14ac:dyDescent="0.25">
      <c r="E2181" s="5"/>
      <c r="F2181" s="5"/>
      <c r="G2181" s="5"/>
    </row>
    <row r="2182" spans="5:7" x14ac:dyDescent="0.25">
      <c r="E2182" s="5"/>
      <c r="F2182" s="5"/>
      <c r="G2182" s="5"/>
    </row>
    <row r="2183" spans="5:7" x14ac:dyDescent="0.25">
      <c r="E2183" s="5"/>
      <c r="F2183" s="5"/>
      <c r="G2183" s="5"/>
    </row>
    <row r="2184" spans="5:7" x14ac:dyDescent="0.25">
      <c r="E2184" s="5"/>
      <c r="F2184" s="5"/>
      <c r="G2184" s="5"/>
    </row>
    <row r="2185" spans="5:7" x14ac:dyDescent="0.25">
      <c r="E2185" s="5"/>
      <c r="F2185" s="5"/>
      <c r="G2185" s="5"/>
    </row>
    <row r="2186" spans="5:7" x14ac:dyDescent="0.25">
      <c r="E2186" s="5"/>
      <c r="F2186" s="5"/>
      <c r="G2186" s="5"/>
    </row>
    <row r="2187" spans="5:7" x14ac:dyDescent="0.25">
      <c r="E2187" s="5"/>
      <c r="F2187" s="5"/>
      <c r="G2187" s="5"/>
    </row>
    <row r="2188" spans="5:7" x14ac:dyDescent="0.25">
      <c r="E2188" s="5"/>
      <c r="F2188" s="5"/>
      <c r="G2188" s="5"/>
    </row>
    <row r="2189" spans="5:7" x14ac:dyDescent="0.25">
      <c r="E2189" s="5"/>
      <c r="F2189" s="5"/>
      <c r="G2189" s="5"/>
    </row>
    <row r="2190" spans="5:7" x14ac:dyDescent="0.25">
      <c r="E2190" s="5"/>
      <c r="F2190" s="5"/>
      <c r="G2190" s="5"/>
    </row>
    <row r="2191" spans="5:7" x14ac:dyDescent="0.25">
      <c r="E2191" s="5"/>
      <c r="F2191" s="5"/>
      <c r="G2191" s="5"/>
    </row>
    <row r="2192" spans="5:7" x14ac:dyDescent="0.25">
      <c r="E2192" s="5"/>
      <c r="F2192" s="5"/>
      <c r="G2192" s="5"/>
    </row>
    <row r="2193" spans="5:7" x14ac:dyDescent="0.25">
      <c r="E2193" s="5"/>
      <c r="F2193" s="5"/>
      <c r="G2193" s="5"/>
    </row>
    <row r="2194" spans="5:7" x14ac:dyDescent="0.25">
      <c r="E2194" s="5"/>
      <c r="F2194" s="5"/>
      <c r="G2194" s="5"/>
    </row>
    <row r="2195" spans="5:7" x14ac:dyDescent="0.25">
      <c r="E2195" s="5"/>
      <c r="F2195" s="5"/>
      <c r="G2195" s="5"/>
    </row>
    <row r="2196" spans="5:7" x14ac:dyDescent="0.25">
      <c r="E2196" s="5"/>
      <c r="F2196" s="5"/>
      <c r="G2196" s="5"/>
    </row>
    <row r="2197" spans="5:7" x14ac:dyDescent="0.25">
      <c r="E2197" s="5"/>
      <c r="F2197" s="5"/>
      <c r="G2197" s="5"/>
    </row>
    <row r="2198" spans="5:7" x14ac:dyDescent="0.25">
      <c r="E2198" s="5"/>
      <c r="F2198" s="5"/>
      <c r="G2198" s="5"/>
    </row>
    <row r="2199" spans="5:7" x14ac:dyDescent="0.25">
      <c r="E2199" s="5"/>
      <c r="F2199" s="5"/>
      <c r="G2199" s="5"/>
    </row>
    <row r="2200" spans="5:7" x14ac:dyDescent="0.25">
      <c r="E2200" s="5"/>
      <c r="F2200" s="5"/>
      <c r="G2200" s="5"/>
    </row>
    <row r="2201" spans="5:7" x14ac:dyDescent="0.25">
      <c r="E2201" s="5"/>
      <c r="F2201" s="5"/>
      <c r="G2201" s="5"/>
    </row>
    <row r="2202" spans="5:7" x14ac:dyDescent="0.25">
      <c r="E2202" s="5"/>
      <c r="F2202" s="5"/>
      <c r="G2202" s="5"/>
    </row>
    <row r="2203" spans="5:7" x14ac:dyDescent="0.25">
      <c r="E2203" s="5"/>
      <c r="F2203" s="5"/>
      <c r="G2203" s="5"/>
    </row>
    <row r="2204" spans="5:7" x14ac:dyDescent="0.25">
      <c r="E2204" s="5"/>
      <c r="F2204" s="5"/>
      <c r="G2204" s="5"/>
    </row>
    <row r="2205" spans="5:7" x14ac:dyDescent="0.25">
      <c r="E2205" s="5"/>
      <c r="F2205" s="5"/>
      <c r="G2205" s="5"/>
    </row>
    <row r="2206" spans="5:7" x14ac:dyDescent="0.25">
      <c r="E2206" s="5"/>
      <c r="F2206" s="5"/>
      <c r="G2206" s="5"/>
    </row>
    <row r="2207" spans="5:7" x14ac:dyDescent="0.25">
      <c r="E2207" s="5"/>
      <c r="F2207" s="5"/>
      <c r="G2207" s="5"/>
    </row>
    <row r="2208" spans="5:7" x14ac:dyDescent="0.25">
      <c r="E2208" s="5"/>
      <c r="F2208" s="5"/>
      <c r="G2208" s="5"/>
    </row>
    <row r="2209" spans="5:15" x14ac:dyDescent="0.25">
      <c r="E2209" s="5"/>
      <c r="F2209" s="5"/>
      <c r="G2209" s="5"/>
    </row>
    <row r="2210" spans="5:15" x14ac:dyDescent="0.25">
      <c r="E2210" s="5"/>
      <c r="F2210" s="5"/>
      <c r="G2210" s="5"/>
    </row>
    <row r="2211" spans="5:15" x14ac:dyDescent="0.25">
      <c r="E2211" s="5"/>
      <c r="F2211" s="5"/>
      <c r="G2211" s="5"/>
    </row>
    <row r="2212" spans="5:15" x14ac:dyDescent="0.25">
      <c r="E2212" s="5"/>
      <c r="F2212" s="5"/>
      <c r="G2212" s="5"/>
    </row>
    <row r="2213" spans="5:15" x14ac:dyDescent="0.25">
      <c r="E2213" s="5"/>
      <c r="F2213" s="5"/>
      <c r="G2213" s="5"/>
    </row>
    <row r="2214" spans="5:15" x14ac:dyDescent="0.25">
      <c r="E2214" s="5"/>
      <c r="F2214" s="5"/>
      <c r="G2214" s="5"/>
    </row>
    <row r="2215" spans="5:15" x14ac:dyDescent="0.25">
      <c r="E2215" s="5"/>
      <c r="F2215" s="5"/>
      <c r="G2215" s="5"/>
      <c r="O2215" s="5"/>
    </row>
    <row r="2216" spans="5:15" x14ac:dyDescent="0.25">
      <c r="E2216" s="5"/>
      <c r="F2216" s="5"/>
      <c r="G2216" s="5"/>
    </row>
    <row r="2217" spans="5:15" x14ac:dyDescent="0.25">
      <c r="E2217" s="5"/>
      <c r="F2217" s="5"/>
      <c r="G2217" s="5"/>
    </row>
    <row r="2218" spans="5:15" x14ac:dyDescent="0.25">
      <c r="E2218" s="5"/>
      <c r="F2218" s="5"/>
      <c r="G2218" s="5"/>
    </row>
    <row r="2219" spans="5:15" x14ac:dyDescent="0.25">
      <c r="E2219" s="5"/>
      <c r="F2219" s="5"/>
      <c r="G2219" s="5"/>
    </row>
    <row r="2220" spans="5:15" x14ac:dyDescent="0.25">
      <c r="E2220" s="5"/>
      <c r="F2220" s="5"/>
      <c r="G2220" s="5"/>
    </row>
    <row r="2221" spans="5:15" x14ac:dyDescent="0.25">
      <c r="E2221" s="5"/>
      <c r="F2221" s="5"/>
      <c r="G2221" s="5"/>
    </row>
    <row r="2222" spans="5:15" x14ac:dyDescent="0.25">
      <c r="E2222" s="5"/>
      <c r="F2222" s="5"/>
      <c r="G2222" s="5"/>
    </row>
    <row r="2223" spans="5:15" x14ac:dyDescent="0.25">
      <c r="E2223" s="5"/>
      <c r="F2223" s="5"/>
      <c r="G2223" s="5"/>
    </row>
    <row r="2224" spans="5:15" x14ac:dyDescent="0.25">
      <c r="E2224" s="5"/>
      <c r="F2224" s="5"/>
      <c r="G2224" s="5"/>
    </row>
    <row r="2225" spans="5:7" x14ac:dyDescent="0.25">
      <c r="E2225" s="5"/>
      <c r="F2225" s="5"/>
      <c r="G2225" s="5"/>
    </row>
    <row r="2226" spans="5:7" x14ac:dyDescent="0.25">
      <c r="E2226" s="5"/>
      <c r="F2226" s="5"/>
      <c r="G2226" s="5"/>
    </row>
    <row r="2227" spans="5:7" x14ac:dyDescent="0.25">
      <c r="E2227" s="5"/>
      <c r="F2227" s="5"/>
      <c r="G2227" s="5"/>
    </row>
    <row r="2228" spans="5:7" x14ac:dyDescent="0.25">
      <c r="E2228" s="5"/>
      <c r="F2228" s="5"/>
      <c r="G2228" s="5"/>
    </row>
    <row r="2229" spans="5:7" x14ac:dyDescent="0.25">
      <c r="E2229" s="5"/>
      <c r="F2229" s="5"/>
      <c r="G2229" s="5"/>
    </row>
    <row r="2230" spans="5:7" x14ac:dyDescent="0.25">
      <c r="E2230" s="5"/>
      <c r="F2230" s="5"/>
      <c r="G2230" s="5"/>
    </row>
    <row r="2231" spans="5:7" x14ac:dyDescent="0.25">
      <c r="E2231" s="5"/>
      <c r="F2231" s="5"/>
      <c r="G2231" s="5"/>
    </row>
    <row r="2232" spans="5:7" x14ac:dyDescent="0.25">
      <c r="E2232" s="5"/>
      <c r="F2232" s="5"/>
      <c r="G2232" s="5"/>
    </row>
    <row r="2233" spans="5:7" x14ac:dyDescent="0.25">
      <c r="E2233" s="5"/>
      <c r="F2233" s="5"/>
      <c r="G2233" s="5"/>
    </row>
    <row r="2234" spans="5:7" x14ac:dyDescent="0.25">
      <c r="E2234" s="5"/>
      <c r="F2234" s="5"/>
      <c r="G2234" s="5"/>
    </row>
    <row r="2235" spans="5:7" x14ac:dyDescent="0.25">
      <c r="E2235" s="5"/>
      <c r="F2235" s="5"/>
      <c r="G2235" s="5"/>
    </row>
    <row r="2236" spans="5:7" x14ac:dyDescent="0.25">
      <c r="E2236" s="5"/>
      <c r="F2236" s="5"/>
      <c r="G2236" s="5"/>
    </row>
    <row r="2237" spans="5:7" x14ac:dyDescent="0.25">
      <c r="E2237" s="5"/>
      <c r="F2237" s="5"/>
      <c r="G2237" s="5"/>
    </row>
    <row r="2238" spans="5:7" x14ac:dyDescent="0.25">
      <c r="E2238" s="5"/>
      <c r="F2238" s="5"/>
      <c r="G2238" s="5"/>
    </row>
    <row r="2239" spans="5:7" x14ac:dyDescent="0.25">
      <c r="E2239" s="5"/>
      <c r="F2239" s="5"/>
      <c r="G2239" s="5"/>
    </row>
    <row r="2240" spans="5:7" x14ac:dyDescent="0.25">
      <c r="E2240" s="5"/>
      <c r="F2240" s="5"/>
      <c r="G2240" s="5"/>
    </row>
    <row r="2241" spans="5:7" x14ac:dyDescent="0.25">
      <c r="E2241" s="5"/>
      <c r="F2241" s="5"/>
      <c r="G2241" s="5"/>
    </row>
    <row r="2242" spans="5:7" x14ac:dyDescent="0.25">
      <c r="E2242" s="5"/>
      <c r="F2242" s="5"/>
      <c r="G2242" s="5"/>
    </row>
    <row r="2243" spans="5:7" x14ac:dyDescent="0.25">
      <c r="E2243" s="5"/>
      <c r="F2243" s="5"/>
      <c r="G2243" s="5"/>
    </row>
    <row r="2244" spans="5:7" x14ac:dyDescent="0.25">
      <c r="E2244" s="5"/>
      <c r="F2244" s="5"/>
      <c r="G2244" s="5"/>
    </row>
    <row r="2245" spans="5:7" x14ac:dyDescent="0.25">
      <c r="E2245" s="5"/>
      <c r="F2245" s="5"/>
      <c r="G2245" s="5"/>
    </row>
    <row r="2246" spans="5:7" x14ac:dyDescent="0.25">
      <c r="E2246" s="5"/>
      <c r="F2246" s="5"/>
      <c r="G2246" s="5"/>
    </row>
    <row r="2247" spans="5:7" x14ac:dyDescent="0.25">
      <c r="E2247" s="5"/>
      <c r="F2247" s="5"/>
      <c r="G2247" s="5"/>
    </row>
    <row r="2248" spans="5:7" x14ac:dyDescent="0.25">
      <c r="E2248" s="5"/>
      <c r="F2248" s="5"/>
      <c r="G2248" s="5"/>
    </row>
    <row r="2249" spans="5:7" x14ac:dyDescent="0.25">
      <c r="E2249" s="5"/>
      <c r="F2249" s="5"/>
      <c r="G2249" s="5"/>
    </row>
    <row r="2250" spans="5:7" x14ac:dyDescent="0.25">
      <c r="E2250" s="5"/>
      <c r="F2250" s="5"/>
      <c r="G2250" s="5"/>
    </row>
    <row r="2251" spans="5:7" x14ac:dyDescent="0.25">
      <c r="E2251" s="5"/>
      <c r="F2251" s="5"/>
      <c r="G2251" s="5"/>
    </row>
    <row r="2252" spans="5:7" x14ac:dyDescent="0.25">
      <c r="E2252" s="5"/>
      <c r="F2252" s="5"/>
      <c r="G2252" s="5"/>
    </row>
    <row r="2253" spans="5:7" x14ac:dyDescent="0.25">
      <c r="E2253" s="5"/>
      <c r="F2253" s="5"/>
      <c r="G2253" s="5"/>
    </row>
    <row r="2254" spans="5:7" x14ac:dyDescent="0.25">
      <c r="E2254" s="5"/>
      <c r="F2254" s="5"/>
      <c r="G2254" s="5"/>
    </row>
    <row r="2255" spans="5:7" x14ac:dyDescent="0.25">
      <c r="E2255" s="5"/>
      <c r="F2255" s="5"/>
      <c r="G2255" s="5"/>
    </row>
    <row r="2256" spans="5:7" x14ac:dyDescent="0.25">
      <c r="E2256" s="5"/>
      <c r="F2256" s="5"/>
      <c r="G2256" s="5"/>
    </row>
    <row r="2257" spans="5:17" x14ac:dyDescent="0.25">
      <c r="E2257" s="5"/>
      <c r="F2257" s="5"/>
      <c r="G2257" s="5"/>
    </row>
    <row r="2258" spans="5:17" x14ac:dyDescent="0.25">
      <c r="E2258" s="5"/>
      <c r="F2258" s="5"/>
      <c r="G2258" s="5"/>
    </row>
    <row r="2259" spans="5:17" x14ac:dyDescent="0.25">
      <c r="E2259" s="5"/>
      <c r="F2259" s="5"/>
      <c r="G2259" s="5"/>
    </row>
    <row r="2260" spans="5:17" x14ac:dyDescent="0.25">
      <c r="E2260" s="5"/>
      <c r="F2260" s="5"/>
      <c r="G2260" s="5"/>
    </row>
    <row r="2261" spans="5:17" x14ac:dyDescent="0.25">
      <c r="E2261" s="5"/>
      <c r="F2261" s="5"/>
      <c r="G2261" s="5"/>
    </row>
    <row r="2262" spans="5:17" x14ac:dyDescent="0.25">
      <c r="E2262" s="5"/>
      <c r="F2262" s="5"/>
      <c r="G2262" s="5"/>
    </row>
    <row r="2263" spans="5:17" x14ac:dyDescent="0.25">
      <c r="E2263" s="5"/>
      <c r="F2263" s="5"/>
      <c r="G2263" s="5"/>
    </row>
    <row r="2264" spans="5:17" x14ac:dyDescent="0.25">
      <c r="E2264" s="5"/>
      <c r="F2264" s="5"/>
      <c r="G2264" s="5"/>
    </row>
    <row r="2265" spans="5:17" x14ac:dyDescent="0.25">
      <c r="E2265" s="5"/>
      <c r="F2265" s="5"/>
      <c r="G2265" s="5"/>
    </row>
    <row r="2266" spans="5:17" x14ac:dyDescent="0.25">
      <c r="E2266" s="5"/>
      <c r="F2266" s="5"/>
      <c r="G2266" s="5"/>
    </row>
    <row r="2267" spans="5:17" x14ac:dyDescent="0.25">
      <c r="E2267" s="5"/>
      <c r="F2267" s="5"/>
      <c r="G2267" s="5"/>
    </row>
    <row r="2268" spans="5:17" x14ac:dyDescent="0.25">
      <c r="E2268" s="5"/>
      <c r="F2268" s="5"/>
      <c r="G2268" s="5"/>
      <c r="H2268" s="5"/>
      <c r="I2268" s="5"/>
      <c r="Q2268" s="5"/>
    </row>
    <row r="2269" spans="5:17" x14ac:dyDescent="0.25">
      <c r="E2269" s="5"/>
      <c r="F2269" s="5"/>
      <c r="G2269" s="5"/>
      <c r="M2269" s="5"/>
    </row>
    <row r="2270" spans="5:17" x14ac:dyDescent="0.25">
      <c r="E2270" s="5"/>
      <c r="F2270" s="5"/>
      <c r="G2270" s="5"/>
    </row>
    <row r="2271" spans="5:17" x14ac:dyDescent="0.25">
      <c r="E2271" s="5"/>
      <c r="F2271" s="5"/>
      <c r="G2271" s="5"/>
    </row>
    <row r="2272" spans="5:17" x14ac:dyDescent="0.25">
      <c r="E2272" s="5"/>
      <c r="F2272" s="5"/>
      <c r="G2272" s="5"/>
    </row>
    <row r="2273" spans="5:7" x14ac:dyDescent="0.25">
      <c r="E2273" s="5"/>
      <c r="F2273" s="5"/>
      <c r="G2273" s="5"/>
    </row>
    <row r="2274" spans="5:7" x14ac:dyDescent="0.25">
      <c r="E2274" s="5"/>
      <c r="F2274" s="5"/>
      <c r="G2274" s="5"/>
    </row>
    <row r="2275" spans="5:7" x14ac:dyDescent="0.25">
      <c r="E2275" s="5"/>
      <c r="F2275" s="5"/>
      <c r="G2275" s="5"/>
    </row>
    <row r="2276" spans="5:7" x14ac:dyDescent="0.25">
      <c r="E2276" s="5"/>
      <c r="F2276" s="5"/>
      <c r="G2276" s="5"/>
    </row>
    <row r="2277" spans="5:7" x14ac:dyDescent="0.25">
      <c r="E2277" s="5"/>
      <c r="F2277" s="5"/>
      <c r="G2277" s="5"/>
    </row>
    <row r="2278" spans="5:7" x14ac:dyDescent="0.25">
      <c r="E2278" s="5"/>
      <c r="F2278" s="5"/>
      <c r="G2278" s="5"/>
    </row>
    <row r="2279" spans="5:7" x14ac:dyDescent="0.25">
      <c r="E2279" s="5"/>
      <c r="F2279" s="5"/>
      <c r="G2279" s="5"/>
    </row>
    <row r="2280" spans="5:7" x14ac:dyDescent="0.25">
      <c r="E2280" s="5"/>
      <c r="F2280" s="5"/>
      <c r="G2280" s="5"/>
    </row>
    <row r="2281" spans="5:7" x14ac:dyDescent="0.25">
      <c r="E2281" s="5"/>
      <c r="F2281" s="5"/>
      <c r="G2281" s="5"/>
    </row>
    <row r="2282" spans="5:7" x14ac:dyDescent="0.25">
      <c r="E2282" s="5"/>
      <c r="F2282" s="5"/>
      <c r="G2282" s="5"/>
    </row>
    <row r="2283" spans="5:7" x14ac:dyDescent="0.25">
      <c r="E2283" s="5"/>
      <c r="F2283" s="5"/>
      <c r="G2283" s="5"/>
    </row>
    <row r="2284" spans="5:7" x14ac:dyDescent="0.25">
      <c r="E2284" s="5"/>
      <c r="F2284" s="5"/>
      <c r="G2284" s="5"/>
    </row>
    <row r="2285" spans="5:7" x14ac:dyDescent="0.25">
      <c r="E2285" s="5"/>
      <c r="F2285" s="5"/>
      <c r="G2285" s="5"/>
    </row>
    <row r="2286" spans="5:7" x14ac:dyDescent="0.25">
      <c r="E2286" s="5"/>
      <c r="F2286" s="5"/>
      <c r="G2286" s="5"/>
    </row>
    <row r="2287" spans="5:7" x14ac:dyDescent="0.25">
      <c r="E2287" s="5"/>
      <c r="F2287" s="5"/>
      <c r="G2287" s="5"/>
    </row>
    <row r="2288" spans="5:7" x14ac:dyDescent="0.25">
      <c r="E2288" s="5"/>
      <c r="F2288" s="5"/>
      <c r="G2288" s="5"/>
    </row>
    <row r="2289" spans="5:7" x14ac:dyDescent="0.25">
      <c r="E2289" s="5"/>
      <c r="F2289" s="5"/>
      <c r="G2289" s="5"/>
    </row>
    <row r="2290" spans="5:7" x14ac:dyDescent="0.25">
      <c r="E2290" s="5"/>
      <c r="F2290" s="5"/>
      <c r="G2290" s="5"/>
    </row>
    <row r="2291" spans="5:7" x14ac:dyDescent="0.25">
      <c r="E2291" s="5"/>
      <c r="F2291" s="5"/>
      <c r="G2291" s="5"/>
    </row>
    <row r="2292" spans="5:7" x14ac:dyDescent="0.25">
      <c r="E2292" s="5"/>
      <c r="F2292" s="5"/>
      <c r="G2292" s="5"/>
    </row>
    <row r="2293" spans="5:7" x14ac:dyDescent="0.25">
      <c r="E2293" s="5"/>
      <c r="F2293" s="5"/>
      <c r="G2293" s="5"/>
    </row>
    <row r="2294" spans="5:7" x14ac:dyDescent="0.25">
      <c r="E2294" s="5"/>
      <c r="F2294" s="5"/>
      <c r="G2294" s="5"/>
    </row>
    <row r="2295" spans="5:7" x14ac:dyDescent="0.25">
      <c r="E2295" s="5"/>
      <c r="F2295" s="5"/>
      <c r="G2295" s="5"/>
    </row>
    <row r="2296" spans="5:7" x14ac:dyDescent="0.25">
      <c r="E2296" s="5"/>
      <c r="F2296" s="5"/>
      <c r="G2296" s="5"/>
    </row>
    <row r="2297" spans="5:7" x14ac:dyDescent="0.25">
      <c r="E2297" s="5"/>
      <c r="F2297" s="5"/>
      <c r="G2297" s="5"/>
    </row>
    <row r="2298" spans="5:7" x14ac:dyDescent="0.25">
      <c r="E2298" s="5"/>
      <c r="F2298" s="5"/>
      <c r="G2298" s="5"/>
    </row>
    <row r="2299" spans="5:7" x14ac:dyDescent="0.25">
      <c r="E2299" s="5"/>
      <c r="F2299" s="5"/>
      <c r="G2299" s="5"/>
    </row>
    <row r="2300" spans="5:7" x14ac:dyDescent="0.25">
      <c r="E2300" s="5"/>
      <c r="F2300" s="5"/>
      <c r="G2300" s="5"/>
    </row>
    <row r="2301" spans="5:7" x14ac:dyDescent="0.25">
      <c r="E2301" s="5"/>
      <c r="F2301" s="5"/>
      <c r="G2301" s="5"/>
    </row>
    <row r="2302" spans="5:7" x14ac:dyDescent="0.25">
      <c r="E2302" s="5"/>
      <c r="F2302" s="5"/>
      <c r="G2302" s="5"/>
    </row>
    <row r="2303" spans="5:7" x14ac:dyDescent="0.25">
      <c r="E2303" s="5"/>
      <c r="F2303" s="5"/>
      <c r="G2303" s="5"/>
    </row>
    <row r="2304" spans="5:7" x14ac:dyDescent="0.25">
      <c r="E2304" s="5"/>
      <c r="F2304" s="5"/>
      <c r="G2304" s="5"/>
    </row>
    <row r="2305" spans="5:11" x14ac:dyDescent="0.25">
      <c r="E2305" s="5"/>
      <c r="F2305" s="5"/>
      <c r="G2305" s="5"/>
    </row>
    <row r="2306" spans="5:11" x14ac:dyDescent="0.25">
      <c r="E2306" s="5"/>
      <c r="F2306" s="5"/>
      <c r="G2306" s="5"/>
      <c r="K2306" s="5"/>
    </row>
    <row r="2307" spans="5:11" x14ac:dyDescent="0.25">
      <c r="E2307" s="5"/>
      <c r="F2307" s="5"/>
      <c r="G2307" s="5"/>
    </row>
    <row r="2308" spans="5:11" x14ac:dyDescent="0.25">
      <c r="E2308" s="5"/>
      <c r="F2308" s="5"/>
      <c r="G2308" s="5"/>
    </row>
    <row r="2309" spans="5:11" x14ac:dyDescent="0.25">
      <c r="E2309" s="5"/>
      <c r="F2309" s="5"/>
      <c r="G2309" s="5"/>
    </row>
    <row r="2310" spans="5:11" x14ac:dyDescent="0.25">
      <c r="E2310" s="5"/>
      <c r="F2310" s="5"/>
      <c r="G2310" s="5"/>
    </row>
    <row r="2311" spans="5:11" x14ac:dyDescent="0.25">
      <c r="E2311" s="5"/>
      <c r="F2311" s="5"/>
      <c r="G2311" s="5"/>
    </row>
    <row r="2312" spans="5:11" x14ac:dyDescent="0.25">
      <c r="E2312" s="5"/>
      <c r="F2312" s="5"/>
      <c r="G2312" s="5"/>
    </row>
    <row r="2313" spans="5:11" x14ac:dyDescent="0.25">
      <c r="E2313" s="5"/>
      <c r="F2313" s="5"/>
      <c r="G2313" s="5"/>
    </row>
    <row r="2314" spans="5:11" x14ac:dyDescent="0.25">
      <c r="E2314" s="5"/>
      <c r="F2314" s="5"/>
      <c r="G2314" s="5"/>
    </row>
    <row r="2315" spans="5:11" x14ac:dyDescent="0.25">
      <c r="E2315" s="5"/>
      <c r="F2315" s="5"/>
      <c r="G2315" s="5"/>
    </row>
    <row r="2316" spans="5:11" x14ac:dyDescent="0.25">
      <c r="E2316" s="5"/>
      <c r="F2316" s="5"/>
      <c r="G2316" s="5"/>
    </row>
    <row r="2317" spans="5:11" x14ac:dyDescent="0.25">
      <c r="E2317" s="5"/>
      <c r="F2317" s="5"/>
      <c r="G2317" s="5"/>
    </row>
    <row r="2318" spans="5:11" x14ac:dyDescent="0.25">
      <c r="E2318" s="5"/>
      <c r="F2318" s="5"/>
      <c r="G2318" s="5"/>
    </row>
    <row r="2319" spans="5:11" x14ac:dyDescent="0.25">
      <c r="E2319" s="5"/>
      <c r="F2319" s="5"/>
      <c r="G2319" s="5"/>
    </row>
    <row r="2320" spans="5:11" x14ac:dyDescent="0.25">
      <c r="E2320" s="5"/>
      <c r="F2320" s="5"/>
      <c r="G2320" s="5"/>
    </row>
    <row r="2321" spans="5:7" x14ac:dyDescent="0.25">
      <c r="E2321" s="5"/>
      <c r="F2321" s="5"/>
      <c r="G2321" s="5"/>
    </row>
    <row r="2322" spans="5:7" x14ac:dyDescent="0.25">
      <c r="E2322" s="5"/>
      <c r="F2322" s="5"/>
      <c r="G2322" s="5"/>
    </row>
    <row r="2323" spans="5:7" x14ac:dyDescent="0.25">
      <c r="E2323" s="5"/>
      <c r="F2323" s="5"/>
      <c r="G2323" s="5"/>
    </row>
    <row r="2324" spans="5:7" x14ac:dyDescent="0.25">
      <c r="E2324" s="5"/>
      <c r="F2324" s="5"/>
      <c r="G2324" s="5"/>
    </row>
    <row r="2325" spans="5:7" x14ac:dyDescent="0.25">
      <c r="E2325" s="5"/>
      <c r="F2325" s="5"/>
      <c r="G2325" s="5"/>
    </row>
    <row r="2326" spans="5:7" x14ac:dyDescent="0.25">
      <c r="E2326" s="5"/>
      <c r="F2326" s="5"/>
      <c r="G2326" s="5"/>
    </row>
    <row r="2327" spans="5:7" x14ac:dyDescent="0.25">
      <c r="E2327" s="5"/>
      <c r="F2327" s="5"/>
      <c r="G2327" s="5"/>
    </row>
    <row r="2328" spans="5:7" x14ac:dyDescent="0.25">
      <c r="E2328" s="5"/>
      <c r="F2328" s="5"/>
      <c r="G2328" s="5"/>
    </row>
    <row r="2329" spans="5:7" x14ac:dyDescent="0.25">
      <c r="E2329" s="5"/>
      <c r="F2329" s="5"/>
      <c r="G2329" s="5"/>
    </row>
    <row r="2330" spans="5:7" x14ac:dyDescent="0.25">
      <c r="E2330" s="5"/>
      <c r="F2330" s="5"/>
      <c r="G2330" s="5"/>
    </row>
    <row r="2331" spans="5:7" x14ac:dyDescent="0.25">
      <c r="E2331" s="5"/>
      <c r="F2331" s="5"/>
      <c r="G2331" s="5"/>
    </row>
    <row r="2332" spans="5:7" x14ac:dyDescent="0.25">
      <c r="E2332" s="5"/>
      <c r="F2332" s="5"/>
      <c r="G2332" s="5"/>
    </row>
    <row r="2333" spans="5:7" x14ac:dyDescent="0.25">
      <c r="E2333" s="5"/>
      <c r="F2333" s="5"/>
      <c r="G2333" s="5"/>
    </row>
    <row r="2334" spans="5:7" x14ac:dyDescent="0.25">
      <c r="E2334" s="5"/>
      <c r="F2334" s="5"/>
      <c r="G2334" s="5"/>
    </row>
    <row r="2335" spans="5:7" x14ac:dyDescent="0.25">
      <c r="E2335" s="5"/>
      <c r="F2335" s="5"/>
      <c r="G2335" s="5"/>
    </row>
    <row r="2336" spans="5:7" x14ac:dyDescent="0.25">
      <c r="E2336" s="5"/>
      <c r="F2336" s="5"/>
      <c r="G2336" s="5"/>
    </row>
    <row r="2337" spans="5:7" x14ac:dyDescent="0.25">
      <c r="E2337" s="5"/>
      <c r="F2337" s="5"/>
      <c r="G2337" s="5"/>
    </row>
    <row r="2338" spans="5:7" x14ac:dyDescent="0.25">
      <c r="E2338" s="5"/>
      <c r="F2338" s="5"/>
      <c r="G2338" s="5"/>
    </row>
    <row r="2339" spans="5:7" x14ac:dyDescent="0.25">
      <c r="E2339" s="5"/>
      <c r="F2339" s="5"/>
      <c r="G2339" s="5"/>
    </row>
    <row r="2340" spans="5:7" x14ac:dyDescent="0.25">
      <c r="E2340" s="5"/>
      <c r="F2340" s="5"/>
      <c r="G2340" s="5"/>
    </row>
    <row r="2341" spans="5:7" x14ac:dyDescent="0.25">
      <c r="E2341" s="5"/>
      <c r="F2341" s="5"/>
      <c r="G2341" s="5"/>
    </row>
    <row r="2342" spans="5:7" x14ac:dyDescent="0.25">
      <c r="E2342" s="5"/>
      <c r="F2342" s="5"/>
      <c r="G2342" s="5"/>
    </row>
    <row r="2343" spans="5:7" x14ac:dyDescent="0.25">
      <c r="E2343" s="5"/>
      <c r="F2343" s="5"/>
      <c r="G2343" s="5"/>
    </row>
    <row r="2344" spans="5:7" x14ac:dyDescent="0.25">
      <c r="E2344" s="5"/>
      <c r="F2344" s="5"/>
      <c r="G2344" s="5"/>
    </row>
    <row r="2345" spans="5:7" x14ac:dyDescent="0.25">
      <c r="E2345" s="5"/>
      <c r="F2345" s="5"/>
      <c r="G2345" s="5"/>
    </row>
    <row r="2346" spans="5:7" x14ac:dyDescent="0.25">
      <c r="E2346" s="5"/>
      <c r="F2346" s="5"/>
      <c r="G2346" s="5"/>
    </row>
    <row r="2347" spans="5:7" x14ac:dyDescent="0.25">
      <c r="E2347" s="5"/>
      <c r="F2347" s="5"/>
      <c r="G2347" s="5"/>
    </row>
    <row r="2348" spans="5:7" x14ac:dyDescent="0.25">
      <c r="E2348" s="5"/>
      <c r="F2348" s="5"/>
      <c r="G2348" s="5"/>
    </row>
    <row r="2349" spans="5:7" x14ac:dyDescent="0.25">
      <c r="E2349" s="5"/>
      <c r="F2349" s="5"/>
      <c r="G2349" s="5"/>
    </row>
    <row r="2350" spans="5:7" x14ac:dyDescent="0.25">
      <c r="E2350" s="5"/>
      <c r="F2350" s="5"/>
      <c r="G2350" s="5"/>
    </row>
    <row r="2351" spans="5:7" x14ac:dyDescent="0.25">
      <c r="E2351" s="5"/>
      <c r="F2351" s="5"/>
      <c r="G2351" s="5"/>
    </row>
    <row r="2352" spans="5:7" x14ac:dyDescent="0.25">
      <c r="E2352" s="5"/>
      <c r="F2352" s="5"/>
      <c r="G2352" s="5"/>
    </row>
    <row r="2353" spans="5:7" x14ac:dyDescent="0.25">
      <c r="E2353" s="5"/>
      <c r="F2353" s="5"/>
      <c r="G2353" s="5"/>
    </row>
    <row r="2354" spans="5:7" x14ac:dyDescent="0.25">
      <c r="E2354" s="5"/>
      <c r="F2354" s="5"/>
      <c r="G2354" s="5"/>
    </row>
    <row r="2355" spans="5:7" x14ac:dyDescent="0.25">
      <c r="E2355" s="5"/>
      <c r="F2355" s="5"/>
      <c r="G2355" s="5"/>
    </row>
    <row r="2356" spans="5:7" x14ac:dyDescent="0.25">
      <c r="E2356" s="5"/>
      <c r="F2356" s="5"/>
      <c r="G2356" s="5"/>
    </row>
    <row r="2357" spans="5:7" x14ac:dyDescent="0.25">
      <c r="E2357" s="5"/>
      <c r="F2357" s="5"/>
      <c r="G2357" s="5"/>
    </row>
    <row r="2358" spans="5:7" x14ac:dyDescent="0.25">
      <c r="E2358" s="5"/>
      <c r="F2358" s="5"/>
      <c r="G2358" s="5"/>
    </row>
    <row r="2359" spans="5:7" x14ac:dyDescent="0.25">
      <c r="E2359" s="5"/>
      <c r="F2359" s="5"/>
      <c r="G2359" s="5"/>
    </row>
    <row r="2360" spans="5:7" x14ac:dyDescent="0.25">
      <c r="E2360" s="5"/>
      <c r="F2360" s="5"/>
      <c r="G2360" s="5"/>
    </row>
    <row r="2361" spans="5:7" x14ac:dyDescent="0.25">
      <c r="E2361" s="5"/>
      <c r="F2361" s="5"/>
      <c r="G2361" s="5"/>
    </row>
    <row r="2362" spans="5:7" x14ac:dyDescent="0.25">
      <c r="E2362" s="5"/>
      <c r="F2362" s="5"/>
      <c r="G2362" s="5"/>
    </row>
    <row r="2363" spans="5:7" x14ac:dyDescent="0.25">
      <c r="E2363" s="5"/>
      <c r="F2363" s="5"/>
      <c r="G2363" s="5"/>
    </row>
    <row r="2364" spans="5:7" x14ac:dyDescent="0.25">
      <c r="E2364" s="5"/>
      <c r="F2364" s="5"/>
      <c r="G2364" s="5"/>
    </row>
    <row r="2365" spans="5:7" x14ac:dyDescent="0.25">
      <c r="E2365" s="5"/>
      <c r="F2365" s="5"/>
      <c r="G2365" s="5"/>
    </row>
    <row r="2366" spans="5:7" x14ac:dyDescent="0.25">
      <c r="E2366" s="5"/>
      <c r="F2366" s="5"/>
      <c r="G2366" s="5"/>
    </row>
    <row r="2367" spans="5:7" x14ac:dyDescent="0.25">
      <c r="E2367" s="5"/>
      <c r="F2367" s="5"/>
      <c r="G2367" s="5"/>
    </row>
    <row r="2368" spans="5:7" x14ac:dyDescent="0.25">
      <c r="E2368" s="5"/>
      <c r="F2368" s="5"/>
      <c r="G2368" s="5"/>
    </row>
    <row r="2369" spans="5:7" x14ac:dyDescent="0.25">
      <c r="E2369" s="5"/>
      <c r="F2369" s="5"/>
      <c r="G2369" s="5"/>
    </row>
    <row r="2370" spans="5:7" x14ac:dyDescent="0.25">
      <c r="E2370" s="5"/>
      <c r="F2370" s="5"/>
      <c r="G2370" s="5"/>
    </row>
    <row r="2371" spans="5:7" x14ac:dyDescent="0.25">
      <c r="E2371" s="5"/>
      <c r="F2371" s="5"/>
      <c r="G2371" s="5"/>
    </row>
    <row r="2372" spans="5:7" x14ac:dyDescent="0.25">
      <c r="E2372" s="5"/>
      <c r="F2372" s="5"/>
      <c r="G2372" s="5"/>
    </row>
    <row r="2373" spans="5:7" x14ac:dyDescent="0.25">
      <c r="E2373" s="5"/>
      <c r="F2373" s="5"/>
      <c r="G2373" s="5"/>
    </row>
    <row r="2374" spans="5:7" x14ac:dyDescent="0.25">
      <c r="E2374" s="5"/>
      <c r="F2374" s="5"/>
      <c r="G2374" s="5"/>
    </row>
    <row r="2375" spans="5:7" x14ac:dyDescent="0.25">
      <c r="E2375" s="5"/>
      <c r="F2375" s="5"/>
      <c r="G2375" s="5"/>
    </row>
    <row r="2376" spans="5:7" x14ac:dyDescent="0.25">
      <c r="E2376" s="5"/>
      <c r="F2376" s="5"/>
      <c r="G2376" s="5"/>
    </row>
    <row r="2377" spans="5:7" x14ac:dyDescent="0.25">
      <c r="E2377" s="5"/>
      <c r="F2377" s="5"/>
      <c r="G2377" s="5"/>
    </row>
    <row r="2378" spans="5:7" x14ac:dyDescent="0.25">
      <c r="E2378" s="5"/>
      <c r="F2378" s="5"/>
      <c r="G2378" s="5"/>
    </row>
    <row r="2379" spans="5:7" x14ac:dyDescent="0.25">
      <c r="E2379" s="5"/>
      <c r="F2379" s="5"/>
      <c r="G2379" s="5"/>
    </row>
    <row r="2380" spans="5:7" x14ac:dyDescent="0.25">
      <c r="E2380" s="5"/>
      <c r="F2380" s="5"/>
      <c r="G2380" s="5"/>
    </row>
    <row r="2381" spans="5:7" x14ac:dyDescent="0.25">
      <c r="E2381" s="5"/>
      <c r="F2381" s="5"/>
      <c r="G2381" s="5"/>
    </row>
    <row r="2382" spans="5:7" x14ac:dyDescent="0.25">
      <c r="E2382" s="5"/>
      <c r="F2382" s="5"/>
      <c r="G2382" s="5"/>
    </row>
    <row r="2383" spans="5:7" x14ac:dyDescent="0.25">
      <c r="E2383" s="5"/>
      <c r="F2383" s="5"/>
      <c r="G2383" s="5"/>
    </row>
    <row r="2384" spans="5:7" x14ac:dyDescent="0.25">
      <c r="E2384" s="5"/>
      <c r="F2384" s="5"/>
      <c r="G2384" s="5"/>
    </row>
    <row r="2385" spans="5:7" x14ac:dyDescent="0.25">
      <c r="E2385" s="5"/>
      <c r="F2385" s="5"/>
      <c r="G2385" s="5"/>
    </row>
    <row r="2386" spans="5:7" x14ac:dyDescent="0.25">
      <c r="E2386" s="5"/>
      <c r="F2386" s="5"/>
      <c r="G2386" s="5"/>
    </row>
    <row r="2387" spans="5:7" x14ac:dyDescent="0.25">
      <c r="E2387" s="5"/>
      <c r="F2387" s="5"/>
      <c r="G2387" s="5"/>
    </row>
    <row r="2388" spans="5:7" x14ac:dyDescent="0.25">
      <c r="E2388" s="5"/>
      <c r="F2388" s="5"/>
      <c r="G2388" s="5"/>
    </row>
    <row r="2389" spans="5:7" x14ac:dyDescent="0.25">
      <c r="E2389" s="5"/>
      <c r="F2389" s="5"/>
      <c r="G2389" s="5"/>
    </row>
    <row r="2390" spans="5:7" x14ac:dyDescent="0.25">
      <c r="E2390" s="5"/>
      <c r="F2390" s="5"/>
      <c r="G2390" s="5"/>
    </row>
    <row r="2391" spans="5:7" x14ac:dyDescent="0.25">
      <c r="E2391" s="5"/>
      <c r="F2391" s="5"/>
      <c r="G2391" s="5"/>
    </row>
    <row r="2392" spans="5:7" x14ac:dyDescent="0.25">
      <c r="E2392" s="5"/>
      <c r="F2392" s="5"/>
      <c r="G2392" s="5"/>
    </row>
    <row r="2393" spans="5:7" x14ac:dyDescent="0.25">
      <c r="E2393" s="5"/>
      <c r="F2393" s="5"/>
      <c r="G2393" s="5"/>
    </row>
    <row r="2394" spans="5:7" x14ac:dyDescent="0.25">
      <c r="E2394" s="5"/>
      <c r="F2394" s="5"/>
      <c r="G2394" s="5"/>
    </row>
    <row r="2395" spans="5:7" x14ac:dyDescent="0.25">
      <c r="E2395" s="5"/>
      <c r="F2395" s="5"/>
      <c r="G2395" s="5"/>
    </row>
    <row r="2396" spans="5:7" x14ac:dyDescent="0.25">
      <c r="E2396" s="5"/>
      <c r="F2396" s="5"/>
      <c r="G2396" s="5"/>
    </row>
    <row r="2397" spans="5:7" x14ac:dyDescent="0.25">
      <c r="E2397" s="5"/>
      <c r="F2397" s="5"/>
      <c r="G2397" s="5"/>
    </row>
    <row r="2398" spans="5:7" x14ac:dyDescent="0.25">
      <c r="E2398" s="5"/>
      <c r="F2398" s="5"/>
      <c r="G2398" s="5"/>
    </row>
    <row r="2399" spans="5:7" x14ac:dyDescent="0.25">
      <c r="E2399" s="5"/>
      <c r="F2399" s="5"/>
      <c r="G2399" s="5"/>
    </row>
    <row r="2400" spans="5:7" x14ac:dyDescent="0.25">
      <c r="E2400" s="5"/>
      <c r="F2400" s="5"/>
      <c r="G2400" s="5"/>
    </row>
    <row r="2401" spans="5:7" x14ac:dyDescent="0.25">
      <c r="E2401" s="5"/>
      <c r="F2401" s="5"/>
      <c r="G2401" s="5"/>
    </row>
    <row r="2402" spans="5:7" x14ac:dyDescent="0.25">
      <c r="E2402" s="5"/>
      <c r="F2402" s="5"/>
      <c r="G2402" s="5"/>
    </row>
    <row r="2403" spans="5:7" x14ac:dyDescent="0.25">
      <c r="E2403" s="5"/>
      <c r="F2403" s="5"/>
      <c r="G2403" s="5"/>
    </row>
    <row r="2404" spans="5:7" x14ac:dyDescent="0.25">
      <c r="E2404" s="5"/>
      <c r="F2404" s="5"/>
      <c r="G2404" s="5"/>
    </row>
    <row r="2405" spans="5:7" x14ac:dyDescent="0.25">
      <c r="E2405" s="5"/>
      <c r="F2405" s="5"/>
      <c r="G2405" s="5"/>
    </row>
    <row r="2406" spans="5:7" x14ac:dyDescent="0.25">
      <c r="E2406" s="5"/>
      <c r="F2406" s="5"/>
      <c r="G2406" s="5"/>
    </row>
    <row r="2407" spans="5:7" x14ac:dyDescent="0.25">
      <c r="E2407" s="5"/>
      <c r="F2407" s="5"/>
      <c r="G2407" s="5"/>
    </row>
    <row r="2408" spans="5:7" x14ac:dyDescent="0.25">
      <c r="E2408" s="5"/>
      <c r="F2408" s="5"/>
      <c r="G2408" s="5"/>
    </row>
    <row r="2409" spans="5:7" x14ac:dyDescent="0.25">
      <c r="E2409" s="5"/>
      <c r="F2409" s="5"/>
      <c r="G2409" s="5"/>
    </row>
    <row r="2410" spans="5:7" x14ac:dyDescent="0.25">
      <c r="E2410" s="5"/>
      <c r="F2410" s="5"/>
      <c r="G2410" s="5"/>
    </row>
    <row r="2411" spans="5:7" x14ac:dyDescent="0.25">
      <c r="E2411" s="5"/>
      <c r="F2411" s="5"/>
      <c r="G2411" s="5"/>
    </row>
    <row r="2412" spans="5:7" x14ac:dyDescent="0.25">
      <c r="E2412" s="5"/>
      <c r="F2412" s="5"/>
      <c r="G2412" s="5"/>
    </row>
    <row r="2413" spans="5:7" x14ac:dyDescent="0.25">
      <c r="E2413" s="5"/>
      <c r="F2413" s="5"/>
      <c r="G2413" s="5"/>
    </row>
    <row r="2414" spans="5:7" x14ac:dyDescent="0.25">
      <c r="E2414" s="5"/>
      <c r="F2414" s="5"/>
      <c r="G2414" s="5"/>
    </row>
    <row r="2415" spans="5:7" x14ac:dyDescent="0.25">
      <c r="E2415" s="5"/>
      <c r="F2415" s="5"/>
      <c r="G2415" s="5"/>
    </row>
    <row r="2416" spans="5:7" x14ac:dyDescent="0.25">
      <c r="E2416" s="5"/>
      <c r="F2416" s="5"/>
      <c r="G2416" s="5"/>
    </row>
    <row r="2417" spans="5:7" x14ac:dyDescent="0.25">
      <c r="E2417" s="5"/>
      <c r="F2417" s="5"/>
      <c r="G2417" s="5"/>
    </row>
    <row r="2418" spans="5:7" x14ac:dyDescent="0.25">
      <c r="E2418" s="5"/>
      <c r="F2418" s="5"/>
      <c r="G2418" s="5"/>
    </row>
    <row r="2419" spans="5:7" x14ac:dyDescent="0.25">
      <c r="E2419" s="5"/>
      <c r="F2419" s="5"/>
      <c r="G2419" s="5"/>
    </row>
    <row r="2420" spans="5:7" x14ac:dyDescent="0.25">
      <c r="E2420" s="5"/>
      <c r="F2420" s="5"/>
      <c r="G2420" s="5"/>
    </row>
    <row r="2421" spans="5:7" x14ac:dyDescent="0.25">
      <c r="E2421" s="5"/>
      <c r="F2421" s="5"/>
      <c r="G2421" s="5"/>
    </row>
    <row r="2422" spans="5:7" x14ac:dyDescent="0.25">
      <c r="E2422" s="5"/>
      <c r="F2422" s="5"/>
      <c r="G2422" s="5"/>
    </row>
    <row r="2423" spans="5:7" x14ac:dyDescent="0.25">
      <c r="E2423" s="5"/>
      <c r="F2423" s="5"/>
      <c r="G2423" s="5"/>
    </row>
    <row r="2424" spans="5:7" x14ac:dyDescent="0.25">
      <c r="E2424" s="5"/>
      <c r="F2424" s="5"/>
      <c r="G2424" s="5"/>
    </row>
    <row r="2425" spans="5:7" x14ac:dyDescent="0.25">
      <c r="E2425" s="5"/>
      <c r="F2425" s="5"/>
      <c r="G2425" s="5"/>
    </row>
    <row r="2426" spans="5:7" x14ac:dyDescent="0.25">
      <c r="E2426" s="5"/>
      <c r="F2426" s="5"/>
      <c r="G2426" s="5"/>
    </row>
    <row r="2427" spans="5:7" x14ac:dyDescent="0.25">
      <c r="E2427" s="5"/>
      <c r="F2427" s="5"/>
      <c r="G2427" s="5"/>
    </row>
    <row r="2428" spans="5:7" x14ac:dyDescent="0.25">
      <c r="E2428" s="5"/>
      <c r="F2428" s="5"/>
      <c r="G2428" s="5"/>
    </row>
    <row r="2429" spans="5:7" x14ac:dyDescent="0.25">
      <c r="E2429" s="5"/>
      <c r="F2429" s="5"/>
      <c r="G2429" s="5"/>
    </row>
    <row r="2430" spans="5:7" x14ac:dyDescent="0.25">
      <c r="E2430" s="5"/>
      <c r="F2430" s="5"/>
      <c r="G2430" s="5"/>
    </row>
    <row r="2431" spans="5:7" x14ac:dyDescent="0.25">
      <c r="E2431" s="5"/>
      <c r="F2431" s="5"/>
      <c r="G2431" s="5"/>
    </row>
    <row r="2432" spans="5:7" x14ac:dyDescent="0.25">
      <c r="E2432" s="5"/>
      <c r="F2432" s="5"/>
      <c r="G2432" s="5"/>
    </row>
    <row r="2433" spans="5:7" x14ac:dyDescent="0.25">
      <c r="E2433" s="5"/>
      <c r="F2433" s="5"/>
      <c r="G2433" s="5"/>
    </row>
    <row r="2434" spans="5:7" x14ac:dyDescent="0.25">
      <c r="E2434" s="5"/>
      <c r="F2434" s="5"/>
      <c r="G2434" s="5"/>
    </row>
    <row r="2435" spans="5:7" x14ac:dyDescent="0.25">
      <c r="E2435" s="5"/>
      <c r="F2435" s="5"/>
      <c r="G2435" s="5"/>
    </row>
    <row r="2436" spans="5:7" x14ac:dyDescent="0.25">
      <c r="E2436" s="5"/>
      <c r="F2436" s="5"/>
      <c r="G2436" s="5"/>
    </row>
    <row r="2437" spans="5:7" x14ac:dyDescent="0.25">
      <c r="E2437" s="5"/>
      <c r="F2437" s="5"/>
      <c r="G2437" s="5"/>
    </row>
    <row r="2438" spans="5:7" x14ac:dyDescent="0.25">
      <c r="E2438" s="5"/>
      <c r="F2438" s="5"/>
      <c r="G2438" s="5"/>
    </row>
    <row r="2439" spans="5:7" x14ac:dyDescent="0.25">
      <c r="E2439" s="5"/>
      <c r="F2439" s="5"/>
      <c r="G2439" s="5"/>
    </row>
    <row r="2440" spans="5:7" x14ac:dyDescent="0.25">
      <c r="E2440" s="5"/>
      <c r="F2440" s="5"/>
      <c r="G2440" s="5"/>
    </row>
    <row r="2441" spans="5:7" x14ac:dyDescent="0.25">
      <c r="E2441" s="5"/>
      <c r="F2441" s="5"/>
      <c r="G2441" s="5"/>
    </row>
    <row r="2442" spans="5:7" x14ac:dyDescent="0.25">
      <c r="E2442" s="5"/>
      <c r="F2442" s="5"/>
      <c r="G2442" s="5"/>
    </row>
    <row r="2443" spans="5:7" x14ac:dyDescent="0.25">
      <c r="E2443" s="5"/>
      <c r="F2443" s="5"/>
      <c r="G2443" s="5"/>
    </row>
    <row r="2444" spans="5:7" x14ac:dyDescent="0.25">
      <c r="E2444" s="5"/>
      <c r="F2444" s="5"/>
      <c r="G2444" s="5"/>
    </row>
    <row r="2445" spans="5:7" x14ac:dyDescent="0.25">
      <c r="E2445" s="5"/>
      <c r="F2445" s="5"/>
      <c r="G2445" s="5"/>
    </row>
    <row r="2446" spans="5:7" x14ac:dyDescent="0.25">
      <c r="E2446" s="5"/>
      <c r="F2446" s="5"/>
      <c r="G2446" s="5"/>
    </row>
    <row r="2447" spans="5:7" x14ac:dyDescent="0.25">
      <c r="E2447" s="5"/>
      <c r="F2447" s="5"/>
      <c r="G2447" s="5"/>
    </row>
    <row r="2448" spans="5:7" x14ac:dyDescent="0.25">
      <c r="E2448" s="5"/>
      <c r="F2448" s="5"/>
      <c r="G2448" s="5"/>
    </row>
    <row r="2449" spans="5:7" x14ac:dyDescent="0.25">
      <c r="E2449" s="5"/>
      <c r="F2449" s="5"/>
      <c r="G2449" s="5"/>
    </row>
    <row r="2450" spans="5:7" x14ac:dyDescent="0.25">
      <c r="E2450" s="5"/>
      <c r="F2450" s="5"/>
      <c r="G2450" s="5"/>
    </row>
    <row r="2451" spans="5:7" x14ac:dyDescent="0.25">
      <c r="E2451" s="5"/>
      <c r="F2451" s="5"/>
      <c r="G2451" s="5"/>
    </row>
    <row r="2452" spans="5:7" x14ac:dyDescent="0.25">
      <c r="E2452" s="5"/>
      <c r="F2452" s="5"/>
      <c r="G2452" s="5"/>
    </row>
    <row r="2453" spans="5:7" x14ac:dyDescent="0.25">
      <c r="E2453" s="5"/>
      <c r="F2453" s="5"/>
      <c r="G2453" s="5"/>
    </row>
    <row r="2454" spans="5:7" x14ac:dyDescent="0.25">
      <c r="E2454" s="5"/>
      <c r="F2454" s="5"/>
      <c r="G2454" s="5"/>
    </row>
    <row r="2455" spans="5:7" x14ac:dyDescent="0.25">
      <c r="E2455" s="5"/>
      <c r="F2455" s="5"/>
      <c r="G2455" s="5"/>
    </row>
    <row r="2456" spans="5:7" x14ac:dyDescent="0.25">
      <c r="E2456" s="5"/>
      <c r="F2456" s="5"/>
      <c r="G2456" s="5"/>
    </row>
    <row r="2457" spans="5:7" x14ac:dyDescent="0.25">
      <c r="E2457" s="5"/>
      <c r="F2457" s="5"/>
      <c r="G2457" s="5"/>
    </row>
    <row r="2458" spans="5:7" x14ac:dyDescent="0.25">
      <c r="E2458" s="5"/>
      <c r="F2458" s="5"/>
      <c r="G2458" s="5"/>
    </row>
    <row r="2459" spans="5:7" x14ac:dyDescent="0.25">
      <c r="E2459" s="5"/>
      <c r="F2459" s="5"/>
      <c r="G2459" s="5"/>
    </row>
    <row r="2460" spans="5:7" x14ac:dyDescent="0.25">
      <c r="E2460" s="5"/>
      <c r="F2460" s="5"/>
      <c r="G2460" s="5"/>
    </row>
    <row r="2461" spans="5:7" x14ac:dyDescent="0.25">
      <c r="E2461" s="5"/>
      <c r="F2461" s="5"/>
      <c r="G2461" s="5"/>
    </row>
    <row r="2462" spans="5:7" x14ac:dyDescent="0.25">
      <c r="E2462" s="5"/>
      <c r="F2462" s="5"/>
      <c r="G2462" s="5"/>
    </row>
    <row r="2463" spans="5:7" x14ac:dyDescent="0.25">
      <c r="E2463" s="5"/>
      <c r="F2463" s="5"/>
      <c r="G2463" s="5"/>
    </row>
    <row r="2464" spans="5:7" x14ac:dyDescent="0.25">
      <c r="E2464" s="5"/>
      <c r="F2464" s="5"/>
      <c r="G2464" s="5"/>
    </row>
    <row r="2465" spans="5:7" x14ac:dyDescent="0.25">
      <c r="E2465" s="5"/>
      <c r="F2465" s="5"/>
      <c r="G2465" s="5"/>
    </row>
    <row r="2466" spans="5:7" x14ac:dyDescent="0.25">
      <c r="E2466" s="5"/>
      <c r="F2466" s="5"/>
      <c r="G2466" s="5"/>
    </row>
    <row r="2467" spans="5:7" x14ac:dyDescent="0.25">
      <c r="E2467" s="5"/>
      <c r="F2467" s="5"/>
      <c r="G2467" s="5"/>
    </row>
    <row r="2468" spans="5:7" x14ac:dyDescent="0.25">
      <c r="E2468" s="5"/>
      <c r="F2468" s="5"/>
      <c r="G2468" s="5"/>
    </row>
    <row r="2469" spans="5:7" x14ac:dyDescent="0.25">
      <c r="E2469" s="5"/>
      <c r="F2469" s="5"/>
      <c r="G2469" s="5"/>
    </row>
    <row r="2470" spans="5:7" x14ac:dyDescent="0.25">
      <c r="E2470" s="5"/>
      <c r="F2470" s="5"/>
      <c r="G2470" s="5"/>
    </row>
    <row r="2471" spans="5:7" x14ac:dyDescent="0.25">
      <c r="E2471" s="5"/>
      <c r="F2471" s="5"/>
      <c r="G2471" s="5"/>
    </row>
    <row r="2472" spans="5:7" x14ac:dyDescent="0.25">
      <c r="E2472" s="5"/>
      <c r="F2472" s="5"/>
      <c r="G2472" s="5"/>
    </row>
    <row r="2473" spans="5:7" x14ac:dyDescent="0.25">
      <c r="E2473" s="5"/>
      <c r="F2473" s="5"/>
      <c r="G2473" s="5"/>
    </row>
    <row r="2474" spans="5:7" x14ac:dyDescent="0.25">
      <c r="E2474" s="5"/>
      <c r="F2474" s="5"/>
    </row>
    <row r="2475" spans="5:7" x14ac:dyDescent="0.25">
      <c r="E2475" s="5"/>
      <c r="F2475" s="5"/>
    </row>
    <row r="2476" spans="5:7" x14ac:dyDescent="0.25">
      <c r="E2476" s="5"/>
      <c r="F2476" s="5"/>
    </row>
    <row r="2477" spans="5:7" x14ac:dyDescent="0.25">
      <c r="E2477" s="5"/>
      <c r="F2477" s="5"/>
    </row>
    <row r="2478" spans="5:7" x14ac:dyDescent="0.25">
      <c r="E2478" s="5"/>
      <c r="F2478" s="5"/>
    </row>
    <row r="2479" spans="5:7" x14ac:dyDescent="0.25">
      <c r="E2479" s="5"/>
      <c r="F2479" s="5"/>
    </row>
    <row r="2480" spans="5:7" x14ac:dyDescent="0.25">
      <c r="E2480" s="5"/>
      <c r="F2480" s="5"/>
    </row>
    <row r="2481" spans="5:6" x14ac:dyDescent="0.25">
      <c r="E2481" s="5"/>
      <c r="F2481" s="5"/>
    </row>
    <row r="2482" spans="5:6" x14ac:dyDescent="0.25">
      <c r="E2482" s="5"/>
      <c r="F2482" s="5"/>
    </row>
    <row r="2483" spans="5:6" x14ac:dyDescent="0.25">
      <c r="E2483" s="5"/>
      <c r="F2483" s="5"/>
    </row>
    <row r="2484" spans="5:6" x14ac:dyDescent="0.25">
      <c r="E2484" s="5"/>
      <c r="F2484" s="5"/>
    </row>
    <row r="2485" spans="5:6" x14ac:dyDescent="0.25">
      <c r="E2485" s="5"/>
      <c r="F2485" s="5"/>
    </row>
    <row r="2486" spans="5:6" x14ac:dyDescent="0.25">
      <c r="E2486" s="5"/>
      <c r="F2486" s="5"/>
    </row>
    <row r="2487" spans="5:6" x14ac:dyDescent="0.25">
      <c r="E2487" s="5"/>
      <c r="F2487" s="5"/>
    </row>
    <row r="2488" spans="5:6" x14ac:dyDescent="0.25">
      <c r="E2488" s="5"/>
      <c r="F2488" s="5"/>
    </row>
    <row r="2489" spans="5:6" x14ac:dyDescent="0.25">
      <c r="E2489" s="5"/>
      <c r="F2489" s="5"/>
    </row>
    <row r="2490" spans="5:6" x14ac:dyDescent="0.25">
      <c r="E2490" s="5"/>
      <c r="F2490" s="5"/>
    </row>
    <row r="2491" spans="5:6" x14ac:dyDescent="0.25">
      <c r="E2491" s="5"/>
      <c r="F2491" s="5"/>
    </row>
    <row r="2492" spans="5:6" x14ac:dyDescent="0.25">
      <c r="E2492" s="5"/>
      <c r="F2492" s="5"/>
    </row>
    <row r="2493" spans="5:6" x14ac:dyDescent="0.25">
      <c r="E2493" s="5"/>
      <c r="F2493" s="5"/>
    </row>
    <row r="2494" spans="5:6" x14ac:dyDescent="0.25">
      <c r="E2494" s="5"/>
      <c r="F2494" s="5"/>
    </row>
    <row r="2495" spans="5:6" x14ac:dyDescent="0.25">
      <c r="E2495" s="5"/>
      <c r="F2495" s="5"/>
    </row>
    <row r="2496" spans="5:6" x14ac:dyDescent="0.25">
      <c r="E2496" s="5"/>
      <c r="F2496" s="5"/>
    </row>
    <row r="2497" spans="5:15" x14ac:dyDescent="0.25">
      <c r="E2497" s="5"/>
      <c r="F2497" s="5"/>
    </row>
    <row r="2498" spans="5:15" x14ac:dyDescent="0.25">
      <c r="E2498" s="5"/>
      <c r="F2498" s="5"/>
    </row>
    <row r="2499" spans="5:15" x14ac:dyDescent="0.25">
      <c r="E2499" s="5"/>
      <c r="F2499" s="5"/>
    </row>
    <row r="2500" spans="5:15" x14ac:dyDescent="0.25">
      <c r="E2500" s="5"/>
      <c r="F2500" s="5"/>
    </row>
    <row r="2501" spans="5:15" x14ac:dyDescent="0.25">
      <c r="E2501" s="5"/>
      <c r="F2501" s="5"/>
    </row>
    <row r="2502" spans="5:15" x14ac:dyDescent="0.25">
      <c r="E2502" s="5"/>
      <c r="F2502" s="5"/>
    </row>
    <row r="2503" spans="5:15" x14ac:dyDescent="0.25">
      <c r="E2503" s="5"/>
      <c r="F2503" s="5"/>
      <c r="O2503" s="5"/>
    </row>
    <row r="2504" spans="5:15" x14ac:dyDescent="0.25">
      <c r="E2504" s="5"/>
      <c r="F2504" s="5"/>
    </row>
    <row r="2505" spans="5:15" x14ac:dyDescent="0.25">
      <c r="E2505" s="5"/>
      <c r="F2505" s="5"/>
    </row>
    <row r="2506" spans="5:15" x14ac:dyDescent="0.25">
      <c r="E2506" s="5"/>
      <c r="F2506" s="5"/>
    </row>
    <row r="2507" spans="5:15" x14ac:dyDescent="0.25">
      <c r="E2507" s="5"/>
      <c r="F2507" s="5"/>
    </row>
    <row r="2508" spans="5:15" x14ac:dyDescent="0.25">
      <c r="E2508" s="5"/>
      <c r="F2508" s="5"/>
    </row>
    <row r="2509" spans="5:15" x14ac:dyDescent="0.25">
      <c r="E2509" s="5"/>
      <c r="F2509" s="5"/>
    </row>
    <row r="2510" spans="5:15" x14ac:dyDescent="0.25">
      <c r="E2510" s="5"/>
      <c r="F2510" s="5"/>
    </row>
    <row r="2511" spans="5:15" x14ac:dyDescent="0.25">
      <c r="E2511" s="5"/>
      <c r="F2511" s="5"/>
    </row>
    <row r="2512" spans="5:15" x14ac:dyDescent="0.25">
      <c r="E2512" s="5"/>
      <c r="F2512" s="5"/>
    </row>
    <row r="2513" spans="5:6" x14ac:dyDescent="0.25">
      <c r="E2513" s="5"/>
      <c r="F2513" s="5"/>
    </row>
    <row r="2514" spans="5:6" x14ac:dyDescent="0.25">
      <c r="E2514" s="5"/>
      <c r="F2514" s="5"/>
    </row>
    <row r="2515" spans="5:6" x14ac:dyDescent="0.25">
      <c r="E2515" s="5"/>
      <c r="F2515" s="5"/>
    </row>
    <row r="2516" spans="5:6" x14ac:dyDescent="0.25">
      <c r="E2516" s="5"/>
      <c r="F2516" s="5"/>
    </row>
    <row r="2517" spans="5:6" x14ac:dyDescent="0.25">
      <c r="E2517" s="5"/>
      <c r="F2517" s="5"/>
    </row>
    <row r="2518" spans="5:6" x14ac:dyDescent="0.25">
      <c r="E2518" s="5"/>
      <c r="F2518" s="5"/>
    </row>
    <row r="2519" spans="5:6" x14ac:dyDescent="0.25">
      <c r="E2519" s="5"/>
      <c r="F2519" s="5"/>
    </row>
    <row r="2520" spans="5:6" x14ac:dyDescent="0.25">
      <c r="E2520" s="5"/>
      <c r="F2520" s="5"/>
    </row>
    <row r="2521" spans="5:6" x14ac:dyDescent="0.25">
      <c r="E2521" s="5"/>
      <c r="F2521" s="5"/>
    </row>
    <row r="2522" spans="5:6" x14ac:dyDescent="0.25">
      <c r="E2522" s="5"/>
      <c r="F2522" s="5"/>
    </row>
    <row r="2523" spans="5:6" x14ac:dyDescent="0.25">
      <c r="E2523" s="5"/>
      <c r="F2523" s="5"/>
    </row>
    <row r="2524" spans="5:6" x14ac:dyDescent="0.25">
      <c r="E2524" s="5"/>
      <c r="F2524" s="5"/>
    </row>
    <row r="2525" spans="5:6" x14ac:dyDescent="0.25">
      <c r="E2525" s="5"/>
      <c r="F2525" s="5"/>
    </row>
    <row r="2526" spans="5:6" x14ac:dyDescent="0.25">
      <c r="E2526" s="5"/>
      <c r="F2526" s="5"/>
    </row>
    <row r="2527" spans="5:6" x14ac:dyDescent="0.25">
      <c r="E2527" s="5"/>
      <c r="F2527" s="5"/>
    </row>
    <row r="2528" spans="5:6" x14ac:dyDescent="0.25">
      <c r="E2528" s="5"/>
      <c r="F2528" s="5"/>
    </row>
    <row r="2529" spans="5:6" x14ac:dyDescent="0.25">
      <c r="E2529" s="5"/>
      <c r="F2529" s="5"/>
    </row>
    <row r="2530" spans="5:6" x14ac:dyDescent="0.25">
      <c r="E2530" s="5"/>
      <c r="F2530" s="5"/>
    </row>
    <row r="2531" spans="5:6" x14ac:dyDescent="0.25">
      <c r="E2531" s="5"/>
      <c r="F2531" s="5"/>
    </row>
    <row r="2532" spans="5:6" x14ac:dyDescent="0.25">
      <c r="E2532" s="5"/>
      <c r="F2532" s="5"/>
    </row>
    <row r="2533" spans="5:6" x14ac:dyDescent="0.25">
      <c r="E2533" s="5"/>
      <c r="F2533" s="5"/>
    </row>
    <row r="2534" spans="5:6" x14ac:dyDescent="0.25">
      <c r="E2534" s="5"/>
      <c r="F2534" s="5"/>
    </row>
    <row r="2535" spans="5:6" x14ac:dyDescent="0.25">
      <c r="E2535" s="5"/>
      <c r="F2535" s="5"/>
    </row>
    <row r="2536" spans="5:6" x14ac:dyDescent="0.25">
      <c r="E2536" s="5"/>
      <c r="F2536" s="5"/>
    </row>
    <row r="2537" spans="5:6" x14ac:dyDescent="0.25">
      <c r="E2537" s="5"/>
      <c r="F2537" s="5"/>
    </row>
    <row r="2538" spans="5:6" x14ac:dyDescent="0.25">
      <c r="E2538" s="5"/>
      <c r="F2538" s="5"/>
    </row>
    <row r="2539" spans="5:6" x14ac:dyDescent="0.25">
      <c r="E2539" s="5"/>
      <c r="F2539" s="5"/>
    </row>
    <row r="2540" spans="5:6" x14ac:dyDescent="0.25">
      <c r="E2540" s="5"/>
      <c r="F2540" s="5"/>
    </row>
    <row r="2541" spans="5:6" x14ac:dyDescent="0.25">
      <c r="E2541" s="5"/>
      <c r="F2541" s="5"/>
    </row>
    <row r="2542" spans="5:6" x14ac:dyDescent="0.25">
      <c r="E2542" s="5"/>
      <c r="F2542" s="5"/>
    </row>
    <row r="2543" spans="5:6" x14ac:dyDescent="0.25">
      <c r="E2543" s="5"/>
      <c r="F2543" s="5"/>
    </row>
    <row r="2544" spans="5:6" x14ac:dyDescent="0.25">
      <c r="E2544" s="5"/>
      <c r="F2544" s="5"/>
    </row>
    <row r="2545" spans="5:6" x14ac:dyDescent="0.25">
      <c r="E2545" s="5"/>
      <c r="F2545" s="5"/>
    </row>
    <row r="2546" spans="5:6" x14ac:dyDescent="0.25">
      <c r="E2546" s="5"/>
      <c r="F2546" s="5"/>
    </row>
    <row r="2547" spans="5:6" x14ac:dyDescent="0.25">
      <c r="E2547" s="5"/>
      <c r="F2547" s="5"/>
    </row>
    <row r="2548" spans="5:6" x14ac:dyDescent="0.25">
      <c r="E2548" s="5"/>
      <c r="F2548" s="5"/>
    </row>
    <row r="2549" spans="5:6" x14ac:dyDescent="0.25">
      <c r="E2549" s="5"/>
      <c r="F2549" s="5"/>
    </row>
    <row r="2550" spans="5:6" x14ac:dyDescent="0.25">
      <c r="E2550" s="5"/>
      <c r="F2550" s="5"/>
    </row>
    <row r="2551" spans="5:6" x14ac:dyDescent="0.25">
      <c r="E2551" s="5"/>
      <c r="F2551" s="5"/>
    </row>
    <row r="2552" spans="5:6" x14ac:dyDescent="0.25">
      <c r="E2552" s="5"/>
      <c r="F2552" s="5"/>
    </row>
    <row r="2553" spans="5:6" x14ac:dyDescent="0.25">
      <c r="E2553" s="5"/>
      <c r="F2553" s="5"/>
    </row>
    <row r="2554" spans="5:6" x14ac:dyDescent="0.25">
      <c r="E2554" s="5"/>
      <c r="F2554" s="5"/>
    </row>
    <row r="2555" spans="5:6" x14ac:dyDescent="0.25">
      <c r="E2555" s="5"/>
      <c r="F2555" s="5"/>
    </row>
    <row r="2556" spans="5:6" x14ac:dyDescent="0.25">
      <c r="E2556" s="5"/>
      <c r="F2556" s="5"/>
    </row>
    <row r="2557" spans="5:6" x14ac:dyDescent="0.25">
      <c r="E2557" s="5"/>
      <c r="F2557" s="5"/>
    </row>
    <row r="2558" spans="5:6" x14ac:dyDescent="0.25">
      <c r="E2558" s="5"/>
      <c r="F2558" s="5"/>
    </row>
    <row r="2559" spans="5:6" x14ac:dyDescent="0.25">
      <c r="E2559" s="5"/>
      <c r="F2559" s="5"/>
    </row>
    <row r="2560" spans="5:6" x14ac:dyDescent="0.25">
      <c r="E2560" s="5"/>
      <c r="F2560" s="5"/>
    </row>
    <row r="2561" spans="5:6" x14ac:dyDescent="0.25">
      <c r="E2561" s="5"/>
      <c r="F2561" s="5"/>
    </row>
    <row r="2562" spans="5:6" x14ac:dyDescent="0.25">
      <c r="E2562" s="5"/>
      <c r="F2562" s="5"/>
    </row>
    <row r="2563" spans="5:6" x14ac:dyDescent="0.25">
      <c r="E2563" s="5"/>
      <c r="F2563" s="5"/>
    </row>
    <row r="2564" spans="5:6" x14ac:dyDescent="0.25">
      <c r="E2564" s="5"/>
      <c r="F2564" s="5"/>
    </row>
    <row r="2565" spans="5:6" x14ac:dyDescent="0.25">
      <c r="E2565" s="5"/>
      <c r="F2565" s="5"/>
    </row>
    <row r="2566" spans="5:6" x14ac:dyDescent="0.25">
      <c r="E2566" s="5"/>
      <c r="F2566" s="5"/>
    </row>
    <row r="2567" spans="5:6" x14ac:dyDescent="0.25">
      <c r="E2567" s="5"/>
      <c r="F2567" s="5"/>
    </row>
    <row r="2568" spans="5:6" x14ac:dyDescent="0.25">
      <c r="E2568" s="5"/>
      <c r="F2568" s="5"/>
    </row>
    <row r="2569" spans="5:6" x14ac:dyDescent="0.25">
      <c r="E2569" s="5"/>
      <c r="F2569" s="5"/>
    </row>
    <row r="2570" spans="5:6" x14ac:dyDescent="0.25">
      <c r="E2570" s="5"/>
      <c r="F2570" s="5"/>
    </row>
    <row r="2571" spans="5:6" x14ac:dyDescent="0.25">
      <c r="E2571" s="5"/>
      <c r="F2571" s="5"/>
    </row>
    <row r="2572" spans="5:6" x14ac:dyDescent="0.25">
      <c r="E2572" s="5"/>
      <c r="F2572" s="5"/>
    </row>
    <row r="2573" spans="5:6" x14ac:dyDescent="0.25">
      <c r="E2573" s="5"/>
      <c r="F2573" s="5"/>
    </row>
    <row r="2574" spans="5:6" x14ac:dyDescent="0.25">
      <c r="E2574" s="5"/>
      <c r="F2574" s="5"/>
    </row>
    <row r="2575" spans="5:6" x14ac:dyDescent="0.25">
      <c r="E2575" s="5"/>
      <c r="F2575" s="5"/>
    </row>
    <row r="2576" spans="5:6" x14ac:dyDescent="0.25">
      <c r="E2576" s="5"/>
      <c r="F2576" s="5"/>
    </row>
    <row r="2577" spans="5:6" x14ac:dyDescent="0.25">
      <c r="E2577" s="5"/>
      <c r="F2577" s="5"/>
    </row>
    <row r="2578" spans="5:6" x14ac:dyDescent="0.25">
      <c r="E2578" s="5"/>
      <c r="F2578" s="5"/>
    </row>
    <row r="2579" spans="5:6" x14ac:dyDescent="0.25">
      <c r="E2579" s="5"/>
      <c r="F2579" s="5"/>
    </row>
    <row r="2580" spans="5:6" x14ac:dyDescent="0.25">
      <c r="E2580" s="5"/>
      <c r="F2580" s="5"/>
    </row>
    <row r="2581" spans="5:6" x14ac:dyDescent="0.25">
      <c r="E2581" s="5"/>
      <c r="F2581" s="5"/>
    </row>
    <row r="2582" spans="5:6" x14ac:dyDescent="0.25">
      <c r="E2582" s="5"/>
      <c r="F2582" s="5"/>
    </row>
    <row r="2583" spans="5:6" x14ac:dyDescent="0.25">
      <c r="E2583" s="5"/>
      <c r="F2583" s="5"/>
    </row>
    <row r="2584" spans="5:6" x14ac:dyDescent="0.25">
      <c r="E2584" s="5"/>
      <c r="F2584" s="5"/>
    </row>
    <row r="2585" spans="5:6" x14ac:dyDescent="0.25">
      <c r="E2585" s="5"/>
      <c r="F2585" s="5"/>
    </row>
    <row r="2586" spans="5:6" x14ac:dyDescent="0.25">
      <c r="E2586" s="5"/>
      <c r="F2586" s="5"/>
    </row>
    <row r="2587" spans="5:6" x14ac:dyDescent="0.25">
      <c r="E2587" s="5"/>
      <c r="F2587" s="5"/>
    </row>
    <row r="2588" spans="5:6" x14ac:dyDescent="0.25">
      <c r="E2588" s="5"/>
      <c r="F2588" s="5"/>
    </row>
    <row r="2589" spans="5:6" x14ac:dyDescent="0.25">
      <c r="E2589" s="5"/>
      <c r="F2589" s="5"/>
    </row>
    <row r="2590" spans="5:6" x14ac:dyDescent="0.25">
      <c r="E2590" s="5"/>
      <c r="F2590" s="5"/>
    </row>
    <row r="2591" spans="5:6" x14ac:dyDescent="0.25">
      <c r="E2591" s="5"/>
      <c r="F2591" s="5"/>
    </row>
    <row r="2592" spans="5:6" x14ac:dyDescent="0.25">
      <c r="E2592" s="5"/>
      <c r="F2592" s="5"/>
    </row>
    <row r="2593" spans="5:6" x14ac:dyDescent="0.25">
      <c r="E2593" s="5"/>
      <c r="F2593" s="5"/>
    </row>
    <row r="2594" spans="5:6" x14ac:dyDescent="0.25">
      <c r="E2594" s="5"/>
      <c r="F2594" s="5"/>
    </row>
    <row r="2595" spans="5:6" x14ac:dyDescent="0.25">
      <c r="E2595" s="5"/>
      <c r="F2595" s="5"/>
    </row>
    <row r="2596" spans="5:6" x14ac:dyDescent="0.25">
      <c r="E2596" s="5"/>
      <c r="F2596" s="5"/>
    </row>
    <row r="2597" spans="5:6" x14ac:dyDescent="0.25">
      <c r="E2597" s="5"/>
      <c r="F2597" s="5"/>
    </row>
    <row r="2598" spans="5:6" x14ac:dyDescent="0.25">
      <c r="E2598" s="5"/>
      <c r="F2598" s="5"/>
    </row>
    <row r="2599" spans="5:6" x14ac:dyDescent="0.25">
      <c r="E2599" s="5"/>
      <c r="F2599" s="5"/>
    </row>
    <row r="2600" spans="5:6" x14ac:dyDescent="0.25">
      <c r="E2600" s="5"/>
      <c r="F2600" s="5"/>
    </row>
    <row r="2601" spans="5:6" x14ac:dyDescent="0.25">
      <c r="E2601" s="5"/>
      <c r="F2601" s="5"/>
    </row>
    <row r="2602" spans="5:6" x14ac:dyDescent="0.25">
      <c r="E2602" s="5"/>
      <c r="F2602" s="5"/>
    </row>
    <row r="2603" spans="5:6" x14ac:dyDescent="0.25">
      <c r="E2603" s="5"/>
      <c r="F2603" s="5"/>
    </row>
    <row r="2604" spans="5:6" x14ac:dyDescent="0.25">
      <c r="E2604" s="5"/>
      <c r="F2604" s="5"/>
    </row>
    <row r="2605" spans="5:6" x14ac:dyDescent="0.25">
      <c r="E2605" s="5"/>
      <c r="F2605" s="5"/>
    </row>
    <row r="2606" spans="5:6" x14ac:dyDescent="0.25">
      <c r="E2606" s="5"/>
      <c r="F2606" s="5"/>
    </row>
    <row r="2607" spans="5:6" x14ac:dyDescent="0.25">
      <c r="E2607" s="5"/>
      <c r="F2607" s="5"/>
    </row>
    <row r="2608" spans="5:6" x14ac:dyDescent="0.25">
      <c r="E2608" s="5"/>
      <c r="F2608" s="5"/>
    </row>
    <row r="2609" spans="5:6" x14ac:dyDescent="0.25">
      <c r="E2609" s="5"/>
      <c r="F2609" s="5"/>
    </row>
    <row r="2610" spans="5:6" x14ac:dyDescent="0.25">
      <c r="E2610" s="5"/>
      <c r="F2610" s="5"/>
    </row>
    <row r="2611" spans="5:6" x14ac:dyDescent="0.25">
      <c r="E2611" s="5"/>
      <c r="F2611" s="5"/>
    </row>
    <row r="2612" spans="5:6" x14ac:dyDescent="0.25">
      <c r="E2612" s="5"/>
      <c r="F2612" s="5"/>
    </row>
    <row r="2613" spans="5:6" x14ac:dyDescent="0.25">
      <c r="E2613" s="5"/>
      <c r="F2613" s="5"/>
    </row>
    <row r="2614" spans="5:6" x14ac:dyDescent="0.25">
      <c r="E2614" s="5"/>
      <c r="F2614" s="5"/>
    </row>
    <row r="2615" spans="5:6" x14ac:dyDescent="0.25">
      <c r="E2615" s="5"/>
      <c r="F2615" s="5"/>
    </row>
    <row r="2616" spans="5:6" x14ac:dyDescent="0.25">
      <c r="E2616" s="5"/>
      <c r="F2616" s="5"/>
    </row>
    <row r="2617" spans="5:6" x14ac:dyDescent="0.25">
      <c r="E2617" s="5"/>
      <c r="F2617" s="5"/>
    </row>
    <row r="2618" spans="5:6" x14ac:dyDescent="0.25">
      <c r="E2618" s="5"/>
      <c r="F2618" s="5"/>
    </row>
    <row r="2619" spans="5:6" x14ac:dyDescent="0.25">
      <c r="E2619" s="5"/>
      <c r="F2619" s="5"/>
    </row>
    <row r="2620" spans="5:6" x14ac:dyDescent="0.25">
      <c r="E2620" s="5"/>
      <c r="F2620" s="5"/>
    </row>
    <row r="2621" spans="5:6" x14ac:dyDescent="0.25">
      <c r="E2621" s="5"/>
      <c r="F2621" s="5"/>
    </row>
    <row r="2622" spans="5:6" x14ac:dyDescent="0.25">
      <c r="E2622" s="5"/>
      <c r="F2622" s="5"/>
    </row>
    <row r="2623" spans="5:6" x14ac:dyDescent="0.25">
      <c r="E2623" s="5"/>
      <c r="F2623" s="5"/>
    </row>
    <row r="2624" spans="5:6" x14ac:dyDescent="0.25">
      <c r="E2624" s="5"/>
      <c r="F2624" s="5"/>
    </row>
    <row r="2625" spans="5:17" x14ac:dyDescent="0.25">
      <c r="E2625" s="5"/>
      <c r="F2625" s="5"/>
    </row>
    <row r="2626" spans="5:17" x14ac:dyDescent="0.25">
      <c r="E2626" s="5"/>
      <c r="F2626" s="5"/>
    </row>
    <row r="2627" spans="5:17" x14ac:dyDescent="0.25">
      <c r="E2627" s="5"/>
      <c r="F2627" s="5"/>
    </row>
    <row r="2628" spans="5:17" x14ac:dyDescent="0.25">
      <c r="E2628" s="5"/>
      <c r="F2628" s="5"/>
    </row>
    <row r="2629" spans="5:17" x14ac:dyDescent="0.25">
      <c r="E2629" s="5"/>
      <c r="F2629" s="5"/>
    </row>
    <row r="2630" spans="5:17" x14ac:dyDescent="0.25">
      <c r="E2630" s="5"/>
      <c r="F2630" s="5"/>
    </row>
    <row r="2631" spans="5:17" x14ac:dyDescent="0.25">
      <c r="E2631" s="5"/>
      <c r="F2631" s="5"/>
    </row>
    <row r="2632" spans="5:17" x14ac:dyDescent="0.25">
      <c r="E2632" s="5"/>
      <c r="F2632" s="5"/>
    </row>
    <row r="2633" spans="5:17" x14ac:dyDescent="0.25">
      <c r="E2633" s="5"/>
      <c r="F2633" s="5"/>
    </row>
    <row r="2634" spans="5:17" x14ac:dyDescent="0.25">
      <c r="E2634" s="5"/>
      <c r="F2634" s="5"/>
      <c r="H2634" s="5"/>
      <c r="I2634" s="5"/>
      <c r="Q2634" s="5"/>
    </row>
    <row r="2635" spans="5:17" x14ac:dyDescent="0.25">
      <c r="E2635" s="5"/>
      <c r="F2635" s="5"/>
      <c r="M2635" s="5"/>
    </row>
    <row r="2636" spans="5:17" x14ac:dyDescent="0.25">
      <c r="E2636" s="5"/>
      <c r="F2636" s="5"/>
    </row>
    <row r="2637" spans="5:17" x14ac:dyDescent="0.25">
      <c r="E2637" s="5"/>
      <c r="F2637" s="5"/>
    </row>
    <row r="2638" spans="5:17" x14ac:dyDescent="0.25">
      <c r="E2638" s="5"/>
      <c r="F2638" s="5"/>
    </row>
    <row r="2639" spans="5:17" x14ac:dyDescent="0.25">
      <c r="E2639" s="5"/>
      <c r="F2639" s="5"/>
    </row>
    <row r="2640" spans="5:17" x14ac:dyDescent="0.25">
      <c r="E2640" s="5"/>
      <c r="F2640" s="5"/>
    </row>
    <row r="2641" spans="5:11" x14ac:dyDescent="0.25">
      <c r="E2641" s="5"/>
      <c r="F2641" s="5"/>
    </row>
    <row r="2642" spans="5:11" x14ac:dyDescent="0.25">
      <c r="E2642" s="5"/>
      <c r="F2642" s="5"/>
    </row>
    <row r="2643" spans="5:11" x14ac:dyDescent="0.25">
      <c r="E2643" s="5"/>
      <c r="F2643" s="5"/>
    </row>
    <row r="2644" spans="5:11" x14ac:dyDescent="0.25">
      <c r="E2644" s="5"/>
      <c r="F2644" s="5"/>
    </row>
    <row r="2645" spans="5:11" x14ac:dyDescent="0.25">
      <c r="E2645" s="5"/>
      <c r="F2645" s="5"/>
    </row>
    <row r="2646" spans="5:11" x14ac:dyDescent="0.25">
      <c r="E2646" s="5"/>
      <c r="F2646" s="5"/>
    </row>
    <row r="2647" spans="5:11" x14ac:dyDescent="0.25">
      <c r="E2647" s="5"/>
      <c r="F2647" s="5"/>
    </row>
    <row r="2648" spans="5:11" x14ac:dyDescent="0.25">
      <c r="E2648" s="5"/>
      <c r="F2648" s="5"/>
    </row>
    <row r="2649" spans="5:11" x14ac:dyDescent="0.25">
      <c r="E2649" s="5"/>
      <c r="F2649" s="5"/>
    </row>
    <row r="2650" spans="5:11" x14ac:dyDescent="0.25">
      <c r="E2650" s="5"/>
      <c r="F2650" s="5"/>
    </row>
    <row r="2651" spans="5:11" x14ac:dyDescent="0.25">
      <c r="E2651" s="5"/>
      <c r="F2651" s="5"/>
    </row>
    <row r="2652" spans="5:11" x14ac:dyDescent="0.25">
      <c r="E2652" s="5"/>
      <c r="F2652" s="5"/>
      <c r="K2652" s="5"/>
    </row>
    <row r="2653" spans="5:11" x14ac:dyDescent="0.25">
      <c r="E2653" s="5"/>
      <c r="F2653" s="5"/>
    </row>
    <row r="2654" spans="5:11" x14ac:dyDescent="0.25">
      <c r="E2654" s="5"/>
      <c r="F2654" s="5"/>
    </row>
    <row r="2655" spans="5:11" x14ac:dyDescent="0.25">
      <c r="E2655" s="5"/>
      <c r="F2655" s="5"/>
    </row>
    <row r="2656" spans="5:11" x14ac:dyDescent="0.25">
      <c r="E2656" s="5"/>
      <c r="F2656" s="5"/>
    </row>
    <row r="2657" spans="5:6" x14ac:dyDescent="0.25">
      <c r="E2657" s="5"/>
      <c r="F2657" s="5"/>
    </row>
    <row r="2658" spans="5:6" x14ac:dyDescent="0.25">
      <c r="E2658" s="5"/>
      <c r="F2658" s="5"/>
    </row>
    <row r="2659" spans="5:6" x14ac:dyDescent="0.25">
      <c r="E2659" s="5"/>
      <c r="F2659" s="5"/>
    </row>
    <row r="2660" spans="5:6" x14ac:dyDescent="0.25">
      <c r="E2660" s="5"/>
      <c r="F2660" s="5"/>
    </row>
    <row r="2661" spans="5:6" x14ac:dyDescent="0.25">
      <c r="E2661" s="5"/>
      <c r="F2661" s="5"/>
    </row>
    <row r="2662" spans="5:6" x14ac:dyDescent="0.25">
      <c r="E2662" s="5"/>
      <c r="F2662" s="5"/>
    </row>
    <row r="2663" spans="5:6" x14ac:dyDescent="0.25">
      <c r="E2663" s="5"/>
      <c r="F2663" s="5"/>
    </row>
    <row r="2664" spans="5:6" x14ac:dyDescent="0.25">
      <c r="E2664" s="5"/>
      <c r="F2664" s="5"/>
    </row>
    <row r="2665" spans="5:6" x14ac:dyDescent="0.25">
      <c r="E2665" s="5"/>
      <c r="F2665" s="5"/>
    </row>
    <row r="2666" spans="5:6" x14ac:dyDescent="0.25">
      <c r="E2666" s="5"/>
      <c r="F2666" s="5"/>
    </row>
    <row r="2667" spans="5:6" x14ac:dyDescent="0.25">
      <c r="E2667" s="5"/>
      <c r="F2667" s="5"/>
    </row>
    <row r="2668" spans="5:6" x14ac:dyDescent="0.25">
      <c r="E2668" s="5"/>
      <c r="F2668" s="5"/>
    </row>
    <row r="2669" spans="5:6" x14ac:dyDescent="0.25">
      <c r="E2669" s="5"/>
      <c r="F2669" s="5"/>
    </row>
    <row r="2670" spans="5:6" x14ac:dyDescent="0.25">
      <c r="E2670" s="5"/>
      <c r="F2670" s="5"/>
    </row>
    <row r="2671" spans="5:6" x14ac:dyDescent="0.25">
      <c r="E2671" s="5"/>
      <c r="F2671" s="5"/>
    </row>
    <row r="2672" spans="5:6" x14ac:dyDescent="0.25">
      <c r="E2672" s="5"/>
      <c r="F2672" s="5"/>
    </row>
    <row r="2673" spans="5:6" x14ac:dyDescent="0.25">
      <c r="E2673" s="5"/>
      <c r="F2673" s="5"/>
    </row>
    <row r="2674" spans="5:6" x14ac:dyDescent="0.25">
      <c r="E2674" s="5"/>
      <c r="F2674" s="5"/>
    </row>
    <row r="2675" spans="5:6" x14ac:dyDescent="0.25">
      <c r="E2675" s="5"/>
      <c r="F2675" s="5"/>
    </row>
    <row r="2676" spans="5:6" x14ac:dyDescent="0.25">
      <c r="E2676" s="5"/>
      <c r="F2676" s="5"/>
    </row>
    <row r="2677" spans="5:6" x14ac:dyDescent="0.25">
      <c r="E2677" s="5"/>
      <c r="F2677" s="5"/>
    </row>
    <row r="2678" spans="5:6" x14ac:dyDescent="0.25">
      <c r="E2678" s="5"/>
      <c r="F2678" s="5"/>
    </row>
    <row r="2679" spans="5:6" x14ac:dyDescent="0.25">
      <c r="E2679" s="5"/>
      <c r="F2679" s="5"/>
    </row>
    <row r="2680" spans="5:6" x14ac:dyDescent="0.25">
      <c r="E2680" s="5"/>
      <c r="F2680" s="5"/>
    </row>
    <row r="2681" spans="5:6" x14ac:dyDescent="0.25">
      <c r="E2681" s="5"/>
      <c r="F2681" s="5"/>
    </row>
    <row r="2682" spans="5:6" x14ac:dyDescent="0.25">
      <c r="E2682" s="5"/>
      <c r="F2682" s="5"/>
    </row>
    <row r="2683" spans="5:6" x14ac:dyDescent="0.25">
      <c r="E2683" s="5"/>
      <c r="F2683" s="5"/>
    </row>
    <row r="2684" spans="5:6" x14ac:dyDescent="0.25">
      <c r="E2684" s="5"/>
      <c r="F2684" s="5"/>
    </row>
    <row r="2685" spans="5:6" x14ac:dyDescent="0.25">
      <c r="E2685" s="5"/>
      <c r="F2685" s="5"/>
    </row>
    <row r="2686" spans="5:6" x14ac:dyDescent="0.25">
      <c r="E2686" s="5"/>
      <c r="F2686" s="5"/>
    </row>
    <row r="2687" spans="5:6" x14ac:dyDescent="0.25">
      <c r="E2687" s="5"/>
      <c r="F2687" s="5"/>
    </row>
    <row r="2688" spans="5:6" x14ac:dyDescent="0.25">
      <c r="E2688" s="5"/>
      <c r="F2688" s="5"/>
    </row>
    <row r="2689" spans="5:6" x14ac:dyDescent="0.25">
      <c r="E2689" s="5"/>
      <c r="F2689" s="5"/>
    </row>
    <row r="2690" spans="5:6" x14ac:dyDescent="0.25">
      <c r="E2690" s="5"/>
      <c r="F2690" s="5"/>
    </row>
    <row r="2691" spans="5:6" x14ac:dyDescent="0.25">
      <c r="E2691" s="5"/>
      <c r="F2691" s="5"/>
    </row>
    <row r="2692" spans="5:6" x14ac:dyDescent="0.25">
      <c r="E2692" s="5"/>
      <c r="F2692" s="5"/>
    </row>
    <row r="2693" spans="5:6" x14ac:dyDescent="0.25">
      <c r="E2693" s="5"/>
      <c r="F2693" s="5"/>
    </row>
    <row r="2694" spans="5:6" x14ac:dyDescent="0.25">
      <c r="E2694" s="5"/>
      <c r="F2694" s="5"/>
    </row>
    <row r="2695" spans="5:6" x14ac:dyDescent="0.25">
      <c r="E2695" s="5"/>
      <c r="F2695" s="5"/>
    </row>
    <row r="2696" spans="5:6" x14ac:dyDescent="0.25">
      <c r="E2696" s="5"/>
      <c r="F2696" s="5"/>
    </row>
    <row r="2697" spans="5:6" x14ac:dyDescent="0.25">
      <c r="E2697" s="5"/>
      <c r="F2697" s="5"/>
    </row>
    <row r="2698" spans="5:6" x14ac:dyDescent="0.25">
      <c r="E2698" s="5"/>
      <c r="F2698" s="5"/>
    </row>
    <row r="2699" spans="5:6" x14ac:dyDescent="0.25">
      <c r="E2699" s="5"/>
      <c r="F2699" s="5"/>
    </row>
    <row r="2700" spans="5:6" x14ac:dyDescent="0.25">
      <c r="E2700" s="5"/>
      <c r="F2700" s="5"/>
    </row>
    <row r="2701" spans="5:6" x14ac:dyDescent="0.25">
      <c r="E2701" s="5"/>
      <c r="F2701" s="5"/>
    </row>
    <row r="2702" spans="5:6" x14ac:dyDescent="0.25">
      <c r="E2702" s="5"/>
      <c r="F2702" s="5"/>
    </row>
    <row r="2703" spans="5:6" x14ac:dyDescent="0.25">
      <c r="E2703" s="5"/>
      <c r="F2703" s="5"/>
    </row>
    <row r="2704" spans="5:6" x14ac:dyDescent="0.25">
      <c r="E2704" s="5"/>
      <c r="F2704" s="5"/>
    </row>
    <row r="2705" spans="5:6" x14ac:dyDescent="0.25">
      <c r="E2705" s="5"/>
      <c r="F2705" s="5"/>
    </row>
    <row r="2706" spans="5:6" x14ac:dyDescent="0.25">
      <c r="E2706" s="5"/>
      <c r="F2706" s="5"/>
    </row>
    <row r="2707" spans="5:6" x14ac:dyDescent="0.25">
      <c r="E2707" s="5"/>
      <c r="F2707" s="5"/>
    </row>
    <row r="2708" spans="5:6" x14ac:dyDescent="0.25">
      <c r="E2708" s="5"/>
      <c r="F2708" s="5"/>
    </row>
    <row r="2709" spans="5:6" x14ac:dyDescent="0.25">
      <c r="E2709" s="5"/>
      <c r="F2709" s="5"/>
    </row>
    <row r="2710" spans="5:6" x14ac:dyDescent="0.25">
      <c r="E2710" s="5"/>
      <c r="F2710" s="5"/>
    </row>
    <row r="2711" spans="5:6" x14ac:dyDescent="0.25">
      <c r="E2711" s="5"/>
      <c r="F2711" s="5"/>
    </row>
    <row r="2712" spans="5:6" x14ac:dyDescent="0.25">
      <c r="E2712" s="5"/>
      <c r="F2712" s="5"/>
    </row>
    <row r="2713" spans="5:6" x14ac:dyDescent="0.25">
      <c r="E2713" s="5"/>
      <c r="F2713" s="5"/>
    </row>
    <row r="2714" spans="5:6" x14ac:dyDescent="0.25">
      <c r="E2714" s="5"/>
      <c r="F2714" s="5"/>
    </row>
    <row r="2715" spans="5:6" x14ac:dyDescent="0.25">
      <c r="E2715" s="5"/>
      <c r="F2715" s="5"/>
    </row>
    <row r="2716" spans="5:6" x14ac:dyDescent="0.25">
      <c r="E2716" s="5"/>
      <c r="F2716" s="5"/>
    </row>
    <row r="2717" spans="5:6" x14ac:dyDescent="0.25">
      <c r="E2717" s="5"/>
      <c r="F2717" s="5"/>
    </row>
    <row r="2718" spans="5:6" x14ac:dyDescent="0.25">
      <c r="E2718" s="5"/>
      <c r="F2718" s="5"/>
    </row>
    <row r="2719" spans="5:6" x14ac:dyDescent="0.25">
      <c r="E2719" s="5"/>
      <c r="F2719" s="5"/>
    </row>
    <row r="2720" spans="5:6" x14ac:dyDescent="0.25">
      <c r="E2720" s="5"/>
      <c r="F2720" s="5"/>
    </row>
    <row r="2721" spans="5:6" x14ac:dyDescent="0.25">
      <c r="E2721" s="5"/>
      <c r="F2721" s="5"/>
    </row>
    <row r="2722" spans="5:6" x14ac:dyDescent="0.25">
      <c r="E2722" s="5"/>
      <c r="F2722" s="5"/>
    </row>
    <row r="2723" spans="5:6" x14ac:dyDescent="0.25">
      <c r="E2723" s="5"/>
      <c r="F2723" s="5"/>
    </row>
    <row r="2724" spans="5:6" x14ac:dyDescent="0.25">
      <c r="E2724" s="5"/>
      <c r="F2724" s="5"/>
    </row>
    <row r="2725" spans="5:6" x14ac:dyDescent="0.25">
      <c r="E2725" s="5"/>
      <c r="F2725" s="5"/>
    </row>
    <row r="2726" spans="5:6" x14ac:dyDescent="0.25">
      <c r="E2726" s="5"/>
      <c r="F2726" s="5"/>
    </row>
    <row r="2727" spans="5:6" x14ac:dyDescent="0.25">
      <c r="E2727" s="5"/>
      <c r="F2727" s="5"/>
    </row>
    <row r="2728" spans="5:6" x14ac:dyDescent="0.25">
      <c r="E2728" s="5"/>
      <c r="F2728" s="5"/>
    </row>
    <row r="2729" spans="5:6" x14ac:dyDescent="0.25">
      <c r="E2729" s="5"/>
      <c r="F2729" s="5"/>
    </row>
    <row r="2730" spans="5:6" x14ac:dyDescent="0.25">
      <c r="E2730" s="5"/>
      <c r="F2730" s="5"/>
    </row>
    <row r="2731" spans="5:6" x14ac:dyDescent="0.25">
      <c r="E2731" s="5"/>
      <c r="F2731" s="5"/>
    </row>
    <row r="2732" spans="5:6" x14ac:dyDescent="0.25">
      <c r="E2732" s="5"/>
      <c r="F2732" s="5"/>
    </row>
    <row r="2733" spans="5:6" x14ac:dyDescent="0.25">
      <c r="E2733" s="5"/>
      <c r="F2733" s="5"/>
    </row>
    <row r="2734" spans="5:6" x14ac:dyDescent="0.25">
      <c r="E2734" s="5"/>
      <c r="F2734" s="5"/>
    </row>
    <row r="2735" spans="5:6" x14ac:dyDescent="0.25">
      <c r="E2735" s="5"/>
      <c r="F2735" s="5"/>
    </row>
    <row r="2736" spans="5:6" x14ac:dyDescent="0.25">
      <c r="E2736" s="5"/>
      <c r="F2736" s="5"/>
    </row>
    <row r="2737" spans="5:6" x14ac:dyDescent="0.25">
      <c r="E2737" s="5"/>
      <c r="F2737" s="5"/>
    </row>
    <row r="2738" spans="5:6" x14ac:dyDescent="0.25">
      <c r="E2738" s="5"/>
      <c r="F2738" s="5"/>
    </row>
    <row r="2739" spans="5:6" x14ac:dyDescent="0.25">
      <c r="E2739" s="5"/>
      <c r="F2739" s="5"/>
    </row>
    <row r="2740" spans="5:6" x14ac:dyDescent="0.25">
      <c r="E2740" s="5"/>
      <c r="F2740" s="5"/>
    </row>
    <row r="2741" spans="5:6" x14ac:dyDescent="0.25">
      <c r="E2741" s="5"/>
      <c r="F2741" s="5"/>
    </row>
    <row r="2742" spans="5:6" x14ac:dyDescent="0.25">
      <c r="E2742" s="5"/>
      <c r="F2742" s="5"/>
    </row>
    <row r="2743" spans="5:6" x14ac:dyDescent="0.25">
      <c r="E2743" s="5"/>
      <c r="F2743" s="5"/>
    </row>
    <row r="2744" spans="5:6" x14ac:dyDescent="0.25">
      <c r="E2744" s="5"/>
      <c r="F2744" s="5"/>
    </row>
    <row r="2745" spans="5:6" x14ac:dyDescent="0.25">
      <c r="E2745" s="5"/>
      <c r="F2745" s="5"/>
    </row>
    <row r="2746" spans="5:6" x14ac:dyDescent="0.25">
      <c r="E2746" s="5"/>
      <c r="F2746" s="5"/>
    </row>
    <row r="2747" spans="5:6" x14ac:dyDescent="0.25">
      <c r="E2747" s="5"/>
      <c r="F2747" s="5"/>
    </row>
    <row r="2748" spans="5:6" x14ac:dyDescent="0.25">
      <c r="E2748" s="5"/>
      <c r="F2748" s="5"/>
    </row>
    <row r="2749" spans="5:6" x14ac:dyDescent="0.25">
      <c r="E2749" s="5"/>
      <c r="F2749" s="5"/>
    </row>
    <row r="2750" spans="5:6" x14ac:dyDescent="0.25">
      <c r="E2750" s="5"/>
      <c r="F2750" s="5"/>
    </row>
    <row r="2751" spans="5:6" x14ac:dyDescent="0.25">
      <c r="E2751" s="5"/>
      <c r="F2751" s="5"/>
    </row>
    <row r="2752" spans="5:6" x14ac:dyDescent="0.25">
      <c r="E2752" s="5"/>
      <c r="F2752" s="5"/>
    </row>
    <row r="2753" spans="5:6" x14ac:dyDescent="0.25">
      <c r="E2753" s="5"/>
      <c r="F2753" s="5"/>
    </row>
    <row r="2754" spans="5:6" x14ac:dyDescent="0.25">
      <c r="E2754" s="5"/>
      <c r="F2754" s="5"/>
    </row>
    <row r="2755" spans="5:6" x14ac:dyDescent="0.25">
      <c r="E2755" s="5"/>
      <c r="F2755" s="5"/>
    </row>
    <row r="2756" spans="5:6" x14ac:dyDescent="0.25">
      <c r="E2756" s="5"/>
      <c r="F2756" s="5"/>
    </row>
    <row r="2757" spans="5:6" x14ac:dyDescent="0.25">
      <c r="E2757" s="5"/>
      <c r="F2757" s="5"/>
    </row>
    <row r="2758" spans="5:6" x14ac:dyDescent="0.25">
      <c r="E2758" s="5"/>
      <c r="F2758" s="5"/>
    </row>
    <row r="2759" spans="5:6" x14ac:dyDescent="0.25">
      <c r="E2759" s="5"/>
      <c r="F2759" s="5"/>
    </row>
    <row r="2760" spans="5:6" x14ac:dyDescent="0.25">
      <c r="E2760" s="5"/>
      <c r="F2760" s="5"/>
    </row>
    <row r="2761" spans="5:6" x14ac:dyDescent="0.25">
      <c r="E2761" s="5"/>
      <c r="F2761" s="5"/>
    </row>
    <row r="2762" spans="5:6" x14ac:dyDescent="0.25">
      <c r="E2762" s="5"/>
      <c r="F2762" s="5"/>
    </row>
    <row r="2763" spans="5:6" x14ac:dyDescent="0.25">
      <c r="E2763" s="5"/>
      <c r="F2763" s="5"/>
    </row>
    <row r="2764" spans="5:6" x14ac:dyDescent="0.25">
      <c r="E2764" s="5"/>
      <c r="F2764" s="5"/>
    </row>
    <row r="2765" spans="5:6" x14ac:dyDescent="0.25">
      <c r="E2765" s="5"/>
      <c r="F2765" s="5"/>
    </row>
    <row r="2766" spans="5:6" x14ac:dyDescent="0.25">
      <c r="E2766" s="5"/>
      <c r="F2766" s="5"/>
    </row>
    <row r="2767" spans="5:6" x14ac:dyDescent="0.25">
      <c r="E2767" s="5"/>
      <c r="F2767" s="5"/>
    </row>
    <row r="2768" spans="5:6" x14ac:dyDescent="0.25">
      <c r="E2768" s="5"/>
      <c r="F2768" s="5"/>
    </row>
    <row r="2769" spans="5:6" x14ac:dyDescent="0.25">
      <c r="E2769" s="5"/>
      <c r="F2769" s="5"/>
    </row>
    <row r="2770" spans="5:6" x14ac:dyDescent="0.25">
      <c r="E2770" s="5"/>
      <c r="F2770" s="5"/>
    </row>
    <row r="2771" spans="5:6" x14ac:dyDescent="0.25">
      <c r="E2771" s="5"/>
      <c r="F2771" s="5"/>
    </row>
    <row r="2772" spans="5:6" x14ac:dyDescent="0.25">
      <c r="E2772" s="5"/>
      <c r="F2772" s="5"/>
    </row>
    <row r="2773" spans="5:6" x14ac:dyDescent="0.25">
      <c r="E2773" s="5"/>
      <c r="F2773" s="5"/>
    </row>
    <row r="2774" spans="5:6" x14ac:dyDescent="0.25">
      <c r="E2774" s="5"/>
      <c r="F2774" s="5"/>
    </row>
    <row r="2775" spans="5:6" x14ac:dyDescent="0.25">
      <c r="E2775" s="5"/>
      <c r="F2775" s="5"/>
    </row>
    <row r="2776" spans="5:6" x14ac:dyDescent="0.25">
      <c r="E2776" s="5"/>
      <c r="F2776" s="5"/>
    </row>
    <row r="2777" spans="5:6" x14ac:dyDescent="0.25">
      <c r="E2777" s="5"/>
      <c r="F2777" s="5"/>
    </row>
    <row r="2778" spans="5:6" x14ac:dyDescent="0.25">
      <c r="E2778" s="5"/>
      <c r="F2778" s="5"/>
    </row>
    <row r="2779" spans="5:6" x14ac:dyDescent="0.25">
      <c r="E2779" s="5"/>
      <c r="F2779" s="5"/>
    </row>
    <row r="2780" spans="5:6" x14ac:dyDescent="0.25">
      <c r="E2780" s="5"/>
      <c r="F2780" s="5"/>
    </row>
    <row r="2781" spans="5:6" x14ac:dyDescent="0.25">
      <c r="E2781" s="5"/>
      <c r="F2781" s="5"/>
    </row>
    <row r="2782" spans="5:6" x14ac:dyDescent="0.25">
      <c r="E2782" s="5"/>
      <c r="F2782" s="5"/>
    </row>
    <row r="2783" spans="5:6" x14ac:dyDescent="0.25">
      <c r="E2783" s="5"/>
      <c r="F2783" s="5"/>
    </row>
    <row r="2784" spans="5:6" x14ac:dyDescent="0.25">
      <c r="E2784" s="5"/>
      <c r="F2784" s="5"/>
    </row>
    <row r="2785" spans="5:6" x14ac:dyDescent="0.25">
      <c r="E2785" s="5"/>
      <c r="F2785" s="5"/>
    </row>
    <row r="2786" spans="5:6" x14ac:dyDescent="0.25">
      <c r="E2786" s="5"/>
      <c r="F2786" s="5"/>
    </row>
    <row r="2787" spans="5:6" x14ac:dyDescent="0.25">
      <c r="E2787" s="5"/>
      <c r="F2787" s="5"/>
    </row>
    <row r="2788" spans="5:6" x14ac:dyDescent="0.25">
      <c r="E2788" s="5"/>
      <c r="F2788" s="5"/>
    </row>
    <row r="2789" spans="5:6" x14ac:dyDescent="0.25">
      <c r="E2789" s="5"/>
      <c r="F2789" s="5"/>
    </row>
    <row r="2790" spans="5:6" x14ac:dyDescent="0.25">
      <c r="E2790" s="5"/>
      <c r="F2790" s="5"/>
    </row>
    <row r="2791" spans="5:6" x14ac:dyDescent="0.25">
      <c r="E2791" s="5"/>
      <c r="F2791" s="5"/>
    </row>
    <row r="2792" spans="5:6" x14ac:dyDescent="0.25">
      <c r="E2792" s="5"/>
      <c r="F2792" s="5"/>
    </row>
    <row r="2793" spans="5:6" x14ac:dyDescent="0.25">
      <c r="E2793" s="5"/>
      <c r="F2793" s="5"/>
    </row>
    <row r="2794" spans="5:6" x14ac:dyDescent="0.25">
      <c r="E2794" s="5"/>
      <c r="F2794" s="5"/>
    </row>
    <row r="2795" spans="5:6" x14ac:dyDescent="0.25">
      <c r="E2795" s="5"/>
      <c r="F2795" s="5"/>
    </row>
    <row r="2796" spans="5:6" x14ac:dyDescent="0.25">
      <c r="E2796" s="5"/>
      <c r="F2796" s="5"/>
    </row>
    <row r="2797" spans="5:6" x14ac:dyDescent="0.25">
      <c r="E2797" s="5"/>
      <c r="F2797" s="5"/>
    </row>
    <row r="2798" spans="5:6" x14ac:dyDescent="0.25">
      <c r="E2798" s="5"/>
      <c r="F2798" s="5"/>
    </row>
    <row r="2799" spans="5:6" x14ac:dyDescent="0.25">
      <c r="E2799" s="5"/>
      <c r="F2799" s="5"/>
    </row>
    <row r="2800" spans="5:6" x14ac:dyDescent="0.25">
      <c r="E2800" s="5"/>
      <c r="F2800" s="5"/>
    </row>
    <row r="2801" spans="5:6" x14ac:dyDescent="0.25">
      <c r="E2801" s="5"/>
      <c r="F2801" s="5"/>
    </row>
    <row r="2802" spans="5:6" x14ac:dyDescent="0.25">
      <c r="E2802" s="5"/>
      <c r="F2802" s="5"/>
    </row>
    <row r="2803" spans="5:6" x14ac:dyDescent="0.25">
      <c r="E2803" s="5"/>
      <c r="F2803" s="5"/>
    </row>
    <row r="2804" spans="5:6" x14ac:dyDescent="0.25">
      <c r="E2804" s="5"/>
      <c r="F2804" s="5"/>
    </row>
    <row r="2805" spans="5:6" x14ac:dyDescent="0.25">
      <c r="E2805" s="5"/>
      <c r="F2805" s="5"/>
    </row>
    <row r="2806" spans="5:6" x14ac:dyDescent="0.25">
      <c r="E2806" s="5"/>
      <c r="F2806" s="5"/>
    </row>
    <row r="2807" spans="5:6" x14ac:dyDescent="0.25">
      <c r="E2807" s="5"/>
      <c r="F2807" s="5"/>
    </row>
    <row r="2808" spans="5:6" x14ac:dyDescent="0.25">
      <c r="E2808" s="5"/>
      <c r="F2808" s="5"/>
    </row>
    <row r="2809" spans="5:6" x14ac:dyDescent="0.25">
      <c r="E2809" s="5"/>
      <c r="F2809" s="5"/>
    </row>
    <row r="2810" spans="5:6" x14ac:dyDescent="0.25">
      <c r="E2810" s="5"/>
      <c r="F2810" s="5"/>
    </row>
    <row r="2811" spans="5:6" x14ac:dyDescent="0.25">
      <c r="E2811" s="5"/>
      <c r="F2811" s="5"/>
    </row>
    <row r="2812" spans="5:6" x14ac:dyDescent="0.25">
      <c r="E2812" s="5"/>
      <c r="F2812" s="5"/>
    </row>
    <row r="2813" spans="5:6" x14ac:dyDescent="0.25">
      <c r="E2813" s="5"/>
      <c r="F2813" s="5"/>
    </row>
    <row r="2814" spans="5:6" x14ac:dyDescent="0.25">
      <c r="E2814" s="5"/>
      <c r="F2814" s="5"/>
    </row>
    <row r="2815" spans="5:6" x14ac:dyDescent="0.25">
      <c r="E2815" s="5"/>
      <c r="F2815" s="5"/>
    </row>
    <row r="2816" spans="5:6" x14ac:dyDescent="0.25">
      <c r="E2816" s="5"/>
      <c r="F2816" s="5"/>
    </row>
    <row r="2817" spans="5:6" x14ac:dyDescent="0.25">
      <c r="E2817" s="5"/>
      <c r="F2817" s="5"/>
    </row>
    <row r="2818" spans="5:6" x14ac:dyDescent="0.25">
      <c r="E2818" s="5"/>
      <c r="F2818" s="5"/>
    </row>
    <row r="2819" spans="5:6" x14ac:dyDescent="0.25">
      <c r="E2819" s="5"/>
      <c r="F2819" s="5"/>
    </row>
    <row r="2820" spans="5:6" x14ac:dyDescent="0.25">
      <c r="E2820" s="5"/>
      <c r="F2820" s="5"/>
    </row>
    <row r="2821" spans="5:6" x14ac:dyDescent="0.25">
      <c r="E2821" s="5"/>
      <c r="F2821" s="5"/>
    </row>
    <row r="2822" spans="5:6" x14ac:dyDescent="0.25">
      <c r="E2822" s="5"/>
      <c r="F2822" s="5"/>
    </row>
    <row r="2823" spans="5:6" x14ac:dyDescent="0.25">
      <c r="E2823" s="5"/>
      <c r="F2823" s="5"/>
    </row>
    <row r="2824" spans="5:6" x14ac:dyDescent="0.25">
      <c r="E2824" s="5"/>
      <c r="F2824" s="5"/>
    </row>
    <row r="2825" spans="5:6" x14ac:dyDescent="0.25">
      <c r="E2825" s="5"/>
      <c r="F2825" s="5"/>
    </row>
    <row r="2826" spans="5:6" x14ac:dyDescent="0.25">
      <c r="E2826" s="5"/>
      <c r="F2826" s="5"/>
    </row>
    <row r="2827" spans="5:6" x14ac:dyDescent="0.25">
      <c r="E2827" s="5"/>
      <c r="F2827" s="5"/>
    </row>
    <row r="2828" spans="5:6" x14ac:dyDescent="0.25">
      <c r="E2828" s="5"/>
      <c r="F2828" s="5"/>
    </row>
    <row r="2829" spans="5:6" x14ac:dyDescent="0.25">
      <c r="E2829" s="5"/>
      <c r="F2829" s="5"/>
    </row>
    <row r="2830" spans="5:6" x14ac:dyDescent="0.25">
      <c r="E2830" s="5"/>
      <c r="F2830" s="5"/>
    </row>
    <row r="2831" spans="5:6" x14ac:dyDescent="0.25">
      <c r="E2831" s="5"/>
      <c r="F2831" s="5"/>
    </row>
    <row r="2832" spans="5:6" x14ac:dyDescent="0.25">
      <c r="E2832" s="5"/>
      <c r="F2832" s="5"/>
    </row>
    <row r="2833" spans="5:6" x14ac:dyDescent="0.25">
      <c r="E2833" s="5"/>
      <c r="F2833" s="5"/>
    </row>
    <row r="2834" spans="5:6" x14ac:dyDescent="0.25">
      <c r="E2834" s="5"/>
      <c r="F2834" s="5"/>
    </row>
    <row r="2835" spans="5:6" x14ac:dyDescent="0.25">
      <c r="E2835" s="5"/>
      <c r="F2835" s="5"/>
    </row>
    <row r="2836" spans="5:6" x14ac:dyDescent="0.25">
      <c r="E2836" s="5"/>
      <c r="F2836" s="5"/>
    </row>
    <row r="2837" spans="5:6" x14ac:dyDescent="0.25">
      <c r="E2837" s="5"/>
      <c r="F2837" s="5"/>
    </row>
    <row r="2838" spans="5:6" x14ac:dyDescent="0.25">
      <c r="E2838" s="5"/>
      <c r="F2838" s="5"/>
    </row>
    <row r="2839" spans="5:6" x14ac:dyDescent="0.25">
      <c r="E2839" s="5"/>
      <c r="F2839" s="5"/>
    </row>
    <row r="2840" spans="5:6" x14ac:dyDescent="0.25">
      <c r="E2840" s="5"/>
      <c r="F2840" s="5"/>
    </row>
    <row r="2841" spans="5:6" x14ac:dyDescent="0.25">
      <c r="E2841" s="5"/>
      <c r="F2841" s="5"/>
    </row>
    <row r="2842" spans="5:6" x14ac:dyDescent="0.25">
      <c r="E2842" s="5"/>
      <c r="F2842" s="5"/>
    </row>
    <row r="2843" spans="5:6" x14ac:dyDescent="0.25">
      <c r="E2843" s="5"/>
      <c r="F2843" s="5"/>
    </row>
    <row r="2844" spans="5:6" x14ac:dyDescent="0.25">
      <c r="E2844" s="5"/>
      <c r="F2844" s="5"/>
    </row>
    <row r="2845" spans="5:6" x14ac:dyDescent="0.25">
      <c r="E2845" s="5"/>
      <c r="F2845" s="5"/>
    </row>
    <row r="2846" spans="5:6" x14ac:dyDescent="0.25">
      <c r="E2846" s="5"/>
      <c r="F2846" s="5"/>
    </row>
    <row r="2847" spans="5:6" x14ac:dyDescent="0.25">
      <c r="E2847" s="5"/>
      <c r="F2847" s="5"/>
    </row>
    <row r="2848" spans="5:6" x14ac:dyDescent="0.25">
      <c r="E2848" s="5"/>
      <c r="F2848" s="5"/>
    </row>
    <row r="2849" spans="5:6" x14ac:dyDescent="0.25">
      <c r="E2849" s="5"/>
      <c r="F2849" s="5"/>
    </row>
    <row r="2850" spans="5:6" x14ac:dyDescent="0.25">
      <c r="E2850" s="5"/>
      <c r="F2850" s="5"/>
    </row>
    <row r="2851" spans="5:6" x14ac:dyDescent="0.25">
      <c r="E2851" s="5"/>
      <c r="F2851" s="5"/>
    </row>
    <row r="2852" spans="5:6" x14ac:dyDescent="0.25">
      <c r="E2852" s="5"/>
      <c r="F2852" s="5"/>
    </row>
    <row r="2853" spans="5:6" x14ac:dyDescent="0.25">
      <c r="E2853" s="5"/>
      <c r="F2853" s="5"/>
    </row>
    <row r="2854" spans="5:6" x14ac:dyDescent="0.25">
      <c r="E2854" s="5"/>
      <c r="F2854" s="5"/>
    </row>
    <row r="2855" spans="5:6" x14ac:dyDescent="0.25">
      <c r="E2855" s="5"/>
      <c r="F2855" s="5"/>
    </row>
    <row r="2856" spans="5:6" x14ac:dyDescent="0.25">
      <c r="E2856" s="5"/>
      <c r="F2856" s="5"/>
    </row>
    <row r="2857" spans="5:6" x14ac:dyDescent="0.25">
      <c r="E2857" s="5"/>
      <c r="F2857" s="5"/>
    </row>
    <row r="2858" spans="5:6" x14ac:dyDescent="0.25">
      <c r="E2858" s="5"/>
      <c r="F2858" s="5"/>
    </row>
    <row r="2859" spans="5:6" x14ac:dyDescent="0.25">
      <c r="E2859" s="5"/>
      <c r="F2859" s="5"/>
    </row>
    <row r="2860" spans="5:6" x14ac:dyDescent="0.25">
      <c r="E2860" s="5"/>
      <c r="F2860" s="5"/>
    </row>
    <row r="2861" spans="5:6" x14ac:dyDescent="0.25">
      <c r="E2861" s="5"/>
      <c r="F2861" s="5"/>
    </row>
    <row r="2862" spans="5:6" x14ac:dyDescent="0.25">
      <c r="E2862" s="5"/>
      <c r="F2862" s="5"/>
    </row>
    <row r="2863" spans="5:6" x14ac:dyDescent="0.25">
      <c r="E2863" s="5"/>
      <c r="F2863" s="5"/>
    </row>
    <row r="2864" spans="5:6" x14ac:dyDescent="0.25">
      <c r="E2864" s="5"/>
      <c r="F2864" s="5"/>
    </row>
    <row r="2865" spans="5:6" x14ac:dyDescent="0.25">
      <c r="E2865" s="5"/>
      <c r="F2865" s="5"/>
    </row>
    <row r="2866" spans="5:6" x14ac:dyDescent="0.25">
      <c r="E2866" s="5"/>
      <c r="F2866" s="5"/>
    </row>
    <row r="2867" spans="5:6" x14ac:dyDescent="0.25">
      <c r="E2867" s="5"/>
      <c r="F2867" s="5"/>
    </row>
    <row r="2868" spans="5:6" x14ac:dyDescent="0.25">
      <c r="E2868" s="5"/>
      <c r="F2868" s="5"/>
    </row>
    <row r="2869" spans="5:6" x14ac:dyDescent="0.25">
      <c r="E2869" s="5"/>
      <c r="F2869" s="5"/>
    </row>
    <row r="2870" spans="5:6" x14ac:dyDescent="0.25">
      <c r="E2870" s="5"/>
      <c r="F2870" s="5"/>
    </row>
    <row r="2871" spans="5:6" x14ac:dyDescent="0.25">
      <c r="E2871" s="5"/>
      <c r="F2871" s="5"/>
    </row>
    <row r="2872" spans="5:6" x14ac:dyDescent="0.25">
      <c r="E2872" s="5"/>
      <c r="F2872" s="5"/>
    </row>
    <row r="2873" spans="5:6" x14ac:dyDescent="0.25">
      <c r="E2873" s="5"/>
      <c r="F2873" s="5"/>
    </row>
    <row r="2874" spans="5:6" x14ac:dyDescent="0.25">
      <c r="E2874" s="5"/>
      <c r="F2874" s="5"/>
    </row>
    <row r="2875" spans="5:6" x14ac:dyDescent="0.25">
      <c r="E2875" s="5"/>
      <c r="F2875" s="5"/>
    </row>
    <row r="2876" spans="5:6" x14ac:dyDescent="0.25">
      <c r="E2876" s="5"/>
      <c r="F2876" s="5"/>
    </row>
    <row r="2877" spans="5:6" x14ac:dyDescent="0.25">
      <c r="E2877" s="5"/>
      <c r="F2877" s="5"/>
    </row>
    <row r="2878" spans="5:6" x14ac:dyDescent="0.25">
      <c r="E2878" s="5"/>
      <c r="F2878" s="5"/>
    </row>
    <row r="2879" spans="5:6" x14ac:dyDescent="0.25">
      <c r="E2879" s="5"/>
      <c r="F2879" s="5"/>
    </row>
    <row r="2880" spans="5:6" x14ac:dyDescent="0.25">
      <c r="E2880" s="5"/>
      <c r="F2880" s="5"/>
    </row>
    <row r="2881" spans="5:6" x14ac:dyDescent="0.25">
      <c r="E2881" s="5"/>
      <c r="F2881" s="5"/>
    </row>
    <row r="2882" spans="5:6" x14ac:dyDescent="0.25">
      <c r="E2882" s="5"/>
      <c r="F2882" s="5"/>
    </row>
    <row r="2883" spans="5:6" x14ac:dyDescent="0.25">
      <c r="E2883" s="5"/>
      <c r="F2883" s="5"/>
    </row>
    <row r="2884" spans="5:6" x14ac:dyDescent="0.25">
      <c r="E2884" s="5"/>
      <c r="F2884" s="5"/>
    </row>
    <row r="2885" spans="5:6" x14ac:dyDescent="0.25">
      <c r="E2885" s="5"/>
      <c r="F2885" s="5"/>
    </row>
    <row r="2886" spans="5:6" x14ac:dyDescent="0.25">
      <c r="E2886" s="5"/>
      <c r="F2886" s="5"/>
    </row>
    <row r="2887" spans="5:6" x14ac:dyDescent="0.25">
      <c r="E2887" s="5"/>
      <c r="F2887" s="5"/>
    </row>
    <row r="2888" spans="5:6" x14ac:dyDescent="0.25">
      <c r="E2888" s="5"/>
      <c r="F2888" s="5"/>
    </row>
    <row r="2889" spans="5:6" x14ac:dyDescent="0.25">
      <c r="E2889" s="5"/>
      <c r="F2889" s="5"/>
    </row>
    <row r="2890" spans="5:6" x14ac:dyDescent="0.25">
      <c r="E2890" s="5"/>
      <c r="F2890" s="5"/>
    </row>
    <row r="2891" spans="5:6" x14ac:dyDescent="0.25">
      <c r="E2891" s="5"/>
      <c r="F2891" s="5"/>
    </row>
    <row r="2892" spans="5:6" x14ac:dyDescent="0.25">
      <c r="E2892" s="5"/>
      <c r="F2892" s="5"/>
    </row>
    <row r="2893" spans="5:6" x14ac:dyDescent="0.25">
      <c r="E2893" s="5"/>
      <c r="F2893" s="5"/>
    </row>
    <row r="2894" spans="5:6" x14ac:dyDescent="0.25">
      <c r="E2894" s="5"/>
      <c r="F2894" s="5"/>
    </row>
    <row r="2895" spans="5:6" x14ac:dyDescent="0.25">
      <c r="E2895" s="5"/>
      <c r="F2895" s="5"/>
    </row>
    <row r="2896" spans="5:6" x14ac:dyDescent="0.25">
      <c r="E2896" s="5"/>
      <c r="F2896" s="5"/>
    </row>
    <row r="2897" spans="5:6" x14ac:dyDescent="0.25">
      <c r="E2897" s="5"/>
      <c r="F2897" s="5"/>
    </row>
    <row r="2898" spans="5:6" x14ac:dyDescent="0.25">
      <c r="E2898" s="5"/>
      <c r="F2898" s="5"/>
    </row>
    <row r="2899" spans="5:6" x14ac:dyDescent="0.25">
      <c r="E2899" s="5"/>
      <c r="F2899" s="5"/>
    </row>
    <row r="2900" spans="5:6" x14ac:dyDescent="0.25">
      <c r="E2900" s="5"/>
      <c r="F2900" s="5"/>
    </row>
    <row r="2901" spans="5:6" x14ac:dyDescent="0.25">
      <c r="E2901" s="5"/>
      <c r="F2901" s="5"/>
    </row>
    <row r="2902" spans="5:6" x14ac:dyDescent="0.25">
      <c r="E2902" s="5"/>
      <c r="F2902" s="5"/>
    </row>
    <row r="2903" spans="5:6" x14ac:dyDescent="0.25">
      <c r="E2903" s="5"/>
      <c r="F2903" s="5"/>
    </row>
    <row r="2904" spans="5:6" x14ac:dyDescent="0.25">
      <c r="E2904" s="5"/>
      <c r="F2904" s="5"/>
    </row>
    <row r="2905" spans="5:6" x14ac:dyDescent="0.25">
      <c r="E2905" s="5"/>
      <c r="F2905" s="5"/>
    </row>
    <row r="2906" spans="5:6" x14ac:dyDescent="0.25">
      <c r="E2906" s="5"/>
      <c r="F2906" s="5"/>
    </row>
    <row r="2907" spans="5:6" x14ac:dyDescent="0.25">
      <c r="E2907" s="5"/>
      <c r="F2907" s="5"/>
    </row>
    <row r="2908" spans="5:6" x14ac:dyDescent="0.25">
      <c r="E2908" s="5"/>
      <c r="F2908" s="5"/>
    </row>
    <row r="2909" spans="5:6" x14ac:dyDescent="0.25">
      <c r="E2909" s="5"/>
      <c r="F2909" s="5"/>
    </row>
    <row r="2910" spans="5:6" x14ac:dyDescent="0.25">
      <c r="E2910" s="5"/>
      <c r="F2910" s="5"/>
    </row>
    <row r="2911" spans="5:6" x14ac:dyDescent="0.25">
      <c r="E2911" s="5"/>
      <c r="F2911" s="5"/>
    </row>
    <row r="2912" spans="5:6" x14ac:dyDescent="0.25">
      <c r="E2912" s="5"/>
      <c r="F2912" s="5"/>
    </row>
    <row r="2913" spans="5:15" x14ac:dyDescent="0.25">
      <c r="E2913" s="5"/>
      <c r="F2913" s="5"/>
    </row>
    <row r="2914" spans="5:15" x14ac:dyDescent="0.25">
      <c r="E2914" s="5"/>
      <c r="F2914" s="5"/>
    </row>
    <row r="2915" spans="5:15" x14ac:dyDescent="0.25">
      <c r="E2915" s="5"/>
      <c r="F2915" s="5"/>
    </row>
    <row r="2916" spans="5:15" x14ac:dyDescent="0.25">
      <c r="E2916" s="5"/>
      <c r="F2916" s="5"/>
    </row>
    <row r="2917" spans="5:15" x14ac:dyDescent="0.25">
      <c r="E2917" s="5"/>
      <c r="F2917" s="5"/>
    </row>
    <row r="2918" spans="5:15" x14ac:dyDescent="0.25">
      <c r="E2918" s="5"/>
      <c r="F2918" s="5"/>
    </row>
    <row r="2919" spans="5:15" x14ac:dyDescent="0.25">
      <c r="E2919" s="5"/>
      <c r="F2919" s="5"/>
    </row>
    <row r="2920" spans="5:15" x14ac:dyDescent="0.25">
      <c r="E2920" s="5"/>
      <c r="F2920" s="5"/>
    </row>
    <row r="2921" spans="5:15" x14ac:dyDescent="0.25">
      <c r="E2921" s="5"/>
      <c r="F2921" s="5"/>
    </row>
    <row r="2922" spans="5:15" x14ac:dyDescent="0.25">
      <c r="E2922" s="5"/>
      <c r="F2922" s="5"/>
    </row>
    <row r="2923" spans="5:15" x14ac:dyDescent="0.25">
      <c r="E2923" s="5"/>
      <c r="F2923" s="5"/>
    </row>
    <row r="2924" spans="5:15" x14ac:dyDescent="0.25">
      <c r="E2924" s="5"/>
      <c r="F2924" s="5"/>
      <c r="O2924" s="5"/>
    </row>
    <row r="2925" spans="5:15" x14ac:dyDescent="0.25">
      <c r="E2925" s="5"/>
      <c r="F2925" s="5"/>
    </row>
    <row r="2926" spans="5:15" x14ac:dyDescent="0.25">
      <c r="E2926" s="5"/>
      <c r="F2926" s="5"/>
    </row>
    <row r="2927" spans="5:15" x14ac:dyDescent="0.25">
      <c r="E2927" s="5"/>
      <c r="F2927" s="5"/>
    </row>
    <row r="2928" spans="5:15" x14ac:dyDescent="0.25">
      <c r="E2928" s="5"/>
      <c r="F2928" s="5"/>
    </row>
    <row r="2929" spans="5:6" x14ac:dyDescent="0.25">
      <c r="E2929" s="5"/>
      <c r="F2929" s="5"/>
    </row>
    <row r="2930" spans="5:6" x14ac:dyDescent="0.25">
      <c r="E2930" s="5"/>
      <c r="F2930" s="5"/>
    </row>
    <row r="2931" spans="5:6" x14ac:dyDescent="0.25">
      <c r="E2931" s="5"/>
      <c r="F2931" s="5"/>
    </row>
    <row r="2932" spans="5:6" x14ac:dyDescent="0.25">
      <c r="E2932" s="5"/>
      <c r="F2932" s="5"/>
    </row>
    <row r="2933" spans="5:6" x14ac:dyDescent="0.25">
      <c r="E2933" s="5"/>
      <c r="F2933" s="5"/>
    </row>
    <row r="2934" spans="5:6" x14ac:dyDescent="0.25">
      <c r="E2934" s="5"/>
      <c r="F2934" s="5"/>
    </row>
    <row r="2935" spans="5:6" x14ac:dyDescent="0.25">
      <c r="E2935" s="5"/>
      <c r="F2935" s="5"/>
    </row>
    <row r="2936" spans="5:6" x14ac:dyDescent="0.25">
      <c r="E2936" s="5"/>
      <c r="F2936" s="5"/>
    </row>
    <row r="2937" spans="5:6" x14ac:dyDescent="0.25">
      <c r="E2937" s="5"/>
      <c r="F2937" s="5"/>
    </row>
    <row r="2938" spans="5:6" x14ac:dyDescent="0.25">
      <c r="E2938" s="5"/>
      <c r="F2938" s="5"/>
    </row>
    <row r="2939" spans="5:6" x14ac:dyDescent="0.25">
      <c r="E2939" s="5"/>
      <c r="F2939" s="5"/>
    </row>
    <row r="2940" spans="5:6" x14ac:dyDescent="0.25">
      <c r="E2940" s="5"/>
      <c r="F2940" s="5"/>
    </row>
    <row r="2941" spans="5:6" x14ac:dyDescent="0.25">
      <c r="E2941" s="5"/>
      <c r="F2941" s="5"/>
    </row>
    <row r="2942" spans="5:6" x14ac:dyDescent="0.25">
      <c r="E2942" s="5"/>
      <c r="F2942" s="5"/>
    </row>
    <row r="2943" spans="5:6" x14ac:dyDescent="0.25">
      <c r="E2943" s="5"/>
      <c r="F2943" s="5"/>
    </row>
    <row r="2944" spans="5:6" x14ac:dyDescent="0.25">
      <c r="E2944" s="5"/>
      <c r="F2944" s="5"/>
    </row>
    <row r="2945" spans="5:6" x14ac:dyDescent="0.25">
      <c r="E2945" s="5"/>
      <c r="F2945" s="5"/>
    </row>
    <row r="2946" spans="5:6" x14ac:dyDescent="0.25">
      <c r="E2946" s="5"/>
      <c r="F2946" s="5"/>
    </row>
    <row r="2947" spans="5:6" x14ac:dyDescent="0.25">
      <c r="E2947" s="5"/>
      <c r="F2947" s="5"/>
    </row>
    <row r="2948" spans="5:6" x14ac:dyDescent="0.25">
      <c r="E2948" s="5"/>
      <c r="F2948" s="5"/>
    </row>
    <row r="2949" spans="5:6" x14ac:dyDescent="0.25">
      <c r="E2949" s="5"/>
      <c r="F2949" s="5"/>
    </row>
    <row r="2950" spans="5:6" x14ac:dyDescent="0.25">
      <c r="E2950" s="5"/>
      <c r="F2950" s="5"/>
    </row>
    <row r="2951" spans="5:6" x14ac:dyDescent="0.25">
      <c r="E2951" s="5"/>
      <c r="F2951" s="5"/>
    </row>
    <row r="2952" spans="5:6" x14ac:dyDescent="0.25">
      <c r="E2952" s="5"/>
      <c r="F2952" s="5"/>
    </row>
    <row r="2953" spans="5:6" x14ac:dyDescent="0.25">
      <c r="E2953" s="5"/>
      <c r="F2953" s="5"/>
    </row>
    <row r="2954" spans="5:6" x14ac:dyDescent="0.25">
      <c r="E2954" s="5"/>
      <c r="F2954" s="5"/>
    </row>
    <row r="2955" spans="5:6" x14ac:dyDescent="0.25">
      <c r="E2955" s="5"/>
      <c r="F2955" s="5"/>
    </row>
    <row r="2956" spans="5:6" x14ac:dyDescent="0.25">
      <c r="E2956" s="5"/>
      <c r="F2956" s="5"/>
    </row>
    <row r="2957" spans="5:6" x14ac:dyDescent="0.25">
      <c r="E2957" s="5"/>
      <c r="F2957" s="5"/>
    </row>
    <row r="2958" spans="5:6" x14ac:dyDescent="0.25">
      <c r="E2958" s="5"/>
      <c r="F2958" s="5"/>
    </row>
    <row r="2959" spans="5:6" x14ac:dyDescent="0.25">
      <c r="E2959" s="5"/>
      <c r="F2959" s="5"/>
    </row>
    <row r="2960" spans="5:6" x14ac:dyDescent="0.25">
      <c r="E2960" s="5"/>
      <c r="F2960" s="5"/>
    </row>
    <row r="2961" spans="5:6" x14ac:dyDescent="0.25">
      <c r="E2961" s="5"/>
      <c r="F2961" s="5"/>
    </row>
    <row r="2962" spans="5:6" x14ac:dyDescent="0.25">
      <c r="E2962" s="5"/>
      <c r="F2962" s="5"/>
    </row>
    <row r="2963" spans="5:6" x14ac:dyDescent="0.25">
      <c r="E2963" s="5"/>
      <c r="F2963" s="5"/>
    </row>
    <row r="2964" spans="5:6" x14ac:dyDescent="0.25">
      <c r="E2964" s="5"/>
      <c r="F2964" s="5"/>
    </row>
    <row r="2965" spans="5:6" x14ac:dyDescent="0.25">
      <c r="E2965" s="5"/>
      <c r="F2965" s="5"/>
    </row>
    <row r="2966" spans="5:6" x14ac:dyDescent="0.25">
      <c r="E2966" s="5"/>
      <c r="F2966" s="5"/>
    </row>
    <row r="2967" spans="5:6" x14ac:dyDescent="0.25">
      <c r="E2967" s="5"/>
      <c r="F2967" s="5"/>
    </row>
    <row r="2968" spans="5:6" x14ac:dyDescent="0.25">
      <c r="E2968" s="5"/>
      <c r="F2968" s="5"/>
    </row>
    <row r="2969" spans="5:6" x14ac:dyDescent="0.25">
      <c r="E2969" s="5"/>
      <c r="F2969" s="5"/>
    </row>
    <row r="2970" spans="5:6" x14ac:dyDescent="0.25">
      <c r="E2970" s="5"/>
      <c r="F2970" s="5"/>
    </row>
    <row r="2971" spans="5:6" x14ac:dyDescent="0.25">
      <c r="E2971" s="5"/>
      <c r="F2971" s="5"/>
    </row>
    <row r="2972" spans="5:6" x14ac:dyDescent="0.25">
      <c r="E2972" s="5"/>
      <c r="F2972" s="5"/>
    </row>
    <row r="2973" spans="5:6" x14ac:dyDescent="0.25">
      <c r="E2973" s="5"/>
      <c r="F2973" s="5"/>
    </row>
    <row r="2974" spans="5:6" x14ac:dyDescent="0.25">
      <c r="E2974" s="5"/>
      <c r="F2974" s="5"/>
    </row>
    <row r="2975" spans="5:6" x14ac:dyDescent="0.25">
      <c r="E2975" s="5"/>
      <c r="F2975" s="5"/>
    </row>
    <row r="2976" spans="5:6" x14ac:dyDescent="0.25">
      <c r="E2976" s="5"/>
      <c r="F2976" s="5"/>
    </row>
    <row r="2977" spans="5:6" x14ac:dyDescent="0.25">
      <c r="E2977" s="5"/>
      <c r="F2977" s="5"/>
    </row>
    <row r="2978" spans="5:6" x14ac:dyDescent="0.25">
      <c r="E2978" s="5"/>
      <c r="F2978" s="5"/>
    </row>
    <row r="2979" spans="5:6" x14ac:dyDescent="0.25">
      <c r="E2979" s="5"/>
      <c r="F2979" s="5"/>
    </row>
    <row r="2980" spans="5:6" x14ac:dyDescent="0.25">
      <c r="E2980" s="5"/>
      <c r="F2980" s="5"/>
    </row>
    <row r="2981" spans="5:6" x14ac:dyDescent="0.25">
      <c r="E2981" s="5"/>
      <c r="F2981" s="5"/>
    </row>
    <row r="2982" spans="5:6" x14ac:dyDescent="0.25">
      <c r="E2982" s="5"/>
      <c r="F2982" s="5"/>
    </row>
    <row r="2983" spans="5:6" x14ac:dyDescent="0.25">
      <c r="E2983" s="5"/>
      <c r="F2983" s="5"/>
    </row>
    <row r="2984" spans="5:6" x14ac:dyDescent="0.25">
      <c r="E2984" s="5"/>
      <c r="F2984" s="5"/>
    </row>
    <row r="2985" spans="5:6" x14ac:dyDescent="0.25">
      <c r="E2985" s="5"/>
      <c r="F2985" s="5"/>
    </row>
    <row r="2986" spans="5:6" x14ac:dyDescent="0.25">
      <c r="E2986" s="5"/>
      <c r="F2986" s="5"/>
    </row>
    <row r="2987" spans="5:6" x14ac:dyDescent="0.25">
      <c r="E2987" s="5"/>
      <c r="F2987" s="5"/>
    </row>
    <row r="2988" spans="5:6" x14ac:dyDescent="0.25">
      <c r="E2988" s="5"/>
      <c r="F2988" s="5"/>
    </row>
    <row r="2989" spans="5:6" x14ac:dyDescent="0.25">
      <c r="E2989" s="5"/>
      <c r="F2989" s="5"/>
    </row>
    <row r="2990" spans="5:6" x14ac:dyDescent="0.25">
      <c r="E2990" s="5"/>
      <c r="F2990" s="5"/>
    </row>
    <row r="2991" spans="5:6" x14ac:dyDescent="0.25">
      <c r="E2991" s="5"/>
      <c r="F2991" s="5"/>
    </row>
    <row r="2992" spans="5:6" x14ac:dyDescent="0.25">
      <c r="E2992" s="5"/>
      <c r="F2992" s="5"/>
    </row>
    <row r="2993" spans="5:17" x14ac:dyDescent="0.25">
      <c r="E2993" s="5"/>
      <c r="F2993" s="5"/>
    </row>
    <row r="2994" spans="5:17" x14ac:dyDescent="0.25">
      <c r="E2994" s="5"/>
      <c r="F2994" s="5"/>
    </row>
    <row r="2995" spans="5:17" x14ac:dyDescent="0.25">
      <c r="E2995" s="5"/>
      <c r="F2995" s="5"/>
    </row>
    <row r="2996" spans="5:17" x14ac:dyDescent="0.25">
      <c r="E2996" s="5"/>
      <c r="F2996" s="5"/>
    </row>
    <row r="2997" spans="5:17" x14ac:dyDescent="0.25">
      <c r="E2997" s="5"/>
      <c r="F2997" s="5"/>
    </row>
    <row r="2998" spans="5:17" x14ac:dyDescent="0.25">
      <c r="E2998" s="5"/>
      <c r="F2998" s="5"/>
    </row>
    <row r="2999" spans="5:17" x14ac:dyDescent="0.25">
      <c r="E2999" s="5"/>
      <c r="F2999" s="5"/>
    </row>
    <row r="3000" spans="5:17" x14ac:dyDescent="0.25">
      <c r="E3000" s="5"/>
      <c r="F3000" s="5"/>
      <c r="H3000" s="5"/>
      <c r="I3000" s="5"/>
      <c r="Q3000" s="5"/>
    </row>
    <row r="3001" spans="5:17" x14ac:dyDescent="0.25">
      <c r="E3001" s="5"/>
      <c r="F3001" s="5"/>
      <c r="M3001" s="5"/>
    </row>
    <row r="3002" spans="5:17" x14ac:dyDescent="0.25">
      <c r="E3002" s="5"/>
      <c r="F3002" s="5"/>
    </row>
    <row r="3003" spans="5:17" x14ac:dyDescent="0.25">
      <c r="E3003" s="5"/>
      <c r="F3003" s="5"/>
    </row>
    <row r="3004" spans="5:17" x14ac:dyDescent="0.25">
      <c r="E3004" s="5"/>
      <c r="F3004" s="5"/>
    </row>
    <row r="3005" spans="5:17" x14ac:dyDescent="0.25">
      <c r="E3005" s="5"/>
      <c r="F3005" s="5"/>
    </row>
    <row r="3006" spans="5:17" x14ac:dyDescent="0.25">
      <c r="E3006" s="5"/>
      <c r="F3006" s="5"/>
    </row>
    <row r="3007" spans="5:17" x14ac:dyDescent="0.25">
      <c r="E3007" s="5"/>
      <c r="F3007" s="5"/>
    </row>
    <row r="3008" spans="5:17" x14ac:dyDescent="0.25">
      <c r="E3008" s="5"/>
      <c r="F3008" s="5"/>
    </row>
    <row r="3009" spans="5:6" x14ac:dyDescent="0.25">
      <c r="E3009" s="5"/>
      <c r="F3009" s="5"/>
    </row>
    <row r="3010" spans="5:6" x14ac:dyDescent="0.25">
      <c r="E3010" s="5"/>
      <c r="F3010" s="5"/>
    </row>
    <row r="3011" spans="5:6" x14ac:dyDescent="0.25">
      <c r="E3011" s="5"/>
      <c r="F3011" s="5"/>
    </row>
    <row r="3012" spans="5:6" x14ac:dyDescent="0.25">
      <c r="E3012" s="5"/>
      <c r="F3012" s="5"/>
    </row>
    <row r="3013" spans="5:6" x14ac:dyDescent="0.25">
      <c r="E3013" s="5"/>
      <c r="F3013" s="5"/>
    </row>
    <row r="3014" spans="5:6" x14ac:dyDescent="0.25">
      <c r="E3014" s="5"/>
      <c r="F3014" s="5"/>
    </row>
    <row r="3015" spans="5:6" x14ac:dyDescent="0.25">
      <c r="E3015" s="5"/>
      <c r="F3015" s="5"/>
    </row>
    <row r="3016" spans="5:6" x14ac:dyDescent="0.25">
      <c r="E3016" s="5"/>
      <c r="F3016" s="5"/>
    </row>
    <row r="3017" spans="5:6" x14ac:dyDescent="0.25">
      <c r="E3017" s="5"/>
      <c r="F3017" s="5"/>
    </row>
    <row r="3018" spans="5:6" x14ac:dyDescent="0.25">
      <c r="E3018" s="5"/>
      <c r="F3018" s="5"/>
    </row>
    <row r="3019" spans="5:6" x14ac:dyDescent="0.25">
      <c r="E3019" s="5"/>
      <c r="F3019" s="5"/>
    </row>
    <row r="3020" spans="5:6" x14ac:dyDescent="0.25">
      <c r="E3020" s="5"/>
      <c r="F3020" s="5"/>
    </row>
    <row r="3021" spans="5:6" x14ac:dyDescent="0.25">
      <c r="E3021" s="5"/>
      <c r="F3021" s="5"/>
    </row>
    <row r="3022" spans="5:6" x14ac:dyDescent="0.25">
      <c r="E3022" s="5"/>
      <c r="F3022" s="5"/>
    </row>
    <row r="3023" spans="5:6" x14ac:dyDescent="0.25">
      <c r="E3023" s="5"/>
      <c r="F3023" s="5"/>
    </row>
    <row r="3024" spans="5:6" x14ac:dyDescent="0.25">
      <c r="E3024" s="5"/>
      <c r="F3024" s="5"/>
    </row>
    <row r="3025" spans="5:6" x14ac:dyDescent="0.25">
      <c r="E3025" s="5"/>
      <c r="F3025" s="5"/>
    </row>
    <row r="3026" spans="5:6" x14ac:dyDescent="0.25">
      <c r="E3026" s="5"/>
      <c r="F3026" s="5"/>
    </row>
    <row r="3027" spans="5:6" x14ac:dyDescent="0.25">
      <c r="E3027" s="5"/>
      <c r="F3027" s="5"/>
    </row>
    <row r="3028" spans="5:6" x14ac:dyDescent="0.25">
      <c r="E3028" s="5"/>
      <c r="F3028" s="5"/>
    </row>
    <row r="3029" spans="5:6" x14ac:dyDescent="0.25">
      <c r="E3029" s="5"/>
      <c r="F3029" s="5"/>
    </row>
    <row r="3030" spans="5:6" x14ac:dyDescent="0.25">
      <c r="E3030" s="5"/>
      <c r="F3030" s="5"/>
    </row>
    <row r="3031" spans="5:6" x14ac:dyDescent="0.25">
      <c r="E3031" s="5"/>
      <c r="F3031" s="5"/>
    </row>
    <row r="3032" spans="5:6" x14ac:dyDescent="0.25">
      <c r="E3032" s="5"/>
      <c r="F3032" s="5"/>
    </row>
    <row r="3033" spans="5:6" x14ac:dyDescent="0.25">
      <c r="E3033" s="5"/>
      <c r="F3033" s="5"/>
    </row>
    <row r="3034" spans="5:6" x14ac:dyDescent="0.25">
      <c r="E3034" s="5"/>
      <c r="F3034" s="5"/>
    </row>
    <row r="3035" spans="5:6" x14ac:dyDescent="0.25">
      <c r="E3035" s="5"/>
      <c r="F3035" s="5"/>
    </row>
    <row r="3036" spans="5:6" x14ac:dyDescent="0.25">
      <c r="E3036" s="5"/>
      <c r="F3036" s="5"/>
    </row>
    <row r="3037" spans="5:6" x14ac:dyDescent="0.25">
      <c r="E3037" s="5"/>
      <c r="F3037" s="5"/>
    </row>
    <row r="3038" spans="5:6" x14ac:dyDescent="0.25">
      <c r="E3038" s="5"/>
      <c r="F3038" s="5"/>
    </row>
    <row r="3039" spans="5:6" x14ac:dyDescent="0.25">
      <c r="E3039" s="5"/>
      <c r="F3039" s="5"/>
    </row>
    <row r="3040" spans="5:6" x14ac:dyDescent="0.25">
      <c r="E3040" s="5"/>
      <c r="F3040" s="5"/>
    </row>
    <row r="3041" spans="5:6" x14ac:dyDescent="0.25">
      <c r="E3041" s="5"/>
      <c r="F3041" s="5"/>
    </row>
    <row r="3042" spans="5:6" x14ac:dyDescent="0.25">
      <c r="E3042" s="5"/>
      <c r="F3042" s="5"/>
    </row>
    <row r="3043" spans="5:6" x14ac:dyDescent="0.25">
      <c r="E3043" s="5"/>
      <c r="F3043" s="5"/>
    </row>
    <row r="3044" spans="5:6" x14ac:dyDescent="0.25">
      <c r="E3044" s="5"/>
      <c r="F3044" s="5"/>
    </row>
    <row r="3045" spans="5:6" x14ac:dyDescent="0.25">
      <c r="E3045" s="5"/>
      <c r="F3045" s="5"/>
    </row>
    <row r="3046" spans="5:6" x14ac:dyDescent="0.25">
      <c r="E3046" s="5"/>
      <c r="F3046" s="5"/>
    </row>
    <row r="3047" spans="5:6" x14ac:dyDescent="0.25">
      <c r="E3047" s="5"/>
      <c r="F3047" s="5"/>
    </row>
    <row r="3048" spans="5:6" x14ac:dyDescent="0.25">
      <c r="E3048" s="5"/>
      <c r="F3048" s="5"/>
    </row>
    <row r="3049" spans="5:6" x14ac:dyDescent="0.25">
      <c r="E3049" s="5"/>
      <c r="F3049" s="5"/>
    </row>
    <row r="3050" spans="5:6" x14ac:dyDescent="0.25">
      <c r="E3050" s="5"/>
      <c r="F3050" s="5"/>
    </row>
    <row r="3051" spans="5:6" x14ac:dyDescent="0.25">
      <c r="E3051" s="5"/>
      <c r="F3051" s="5"/>
    </row>
    <row r="3052" spans="5:6" x14ac:dyDescent="0.25">
      <c r="E3052" s="5"/>
      <c r="F3052" s="5"/>
    </row>
    <row r="3053" spans="5:6" x14ac:dyDescent="0.25">
      <c r="E3053" s="5"/>
      <c r="F3053" s="5"/>
    </row>
    <row r="3054" spans="5:6" x14ac:dyDescent="0.25">
      <c r="E3054" s="5"/>
      <c r="F3054" s="5"/>
    </row>
    <row r="3055" spans="5:6" x14ac:dyDescent="0.25">
      <c r="E3055" s="5"/>
      <c r="F3055" s="5"/>
    </row>
    <row r="3056" spans="5:6" x14ac:dyDescent="0.25">
      <c r="E3056" s="5"/>
      <c r="F3056" s="5"/>
    </row>
    <row r="3057" spans="5:6" x14ac:dyDescent="0.25">
      <c r="E3057" s="5"/>
      <c r="F3057" s="5"/>
    </row>
    <row r="3058" spans="5:6" x14ac:dyDescent="0.25">
      <c r="E3058" s="5"/>
      <c r="F3058" s="5"/>
    </row>
    <row r="3059" spans="5:6" x14ac:dyDescent="0.25">
      <c r="E3059" s="5"/>
      <c r="F3059" s="5"/>
    </row>
    <row r="3060" spans="5:6" x14ac:dyDescent="0.25">
      <c r="E3060" s="5"/>
      <c r="F3060" s="5"/>
    </row>
    <row r="3061" spans="5:6" x14ac:dyDescent="0.25">
      <c r="E3061" s="5"/>
      <c r="F3061" s="5"/>
    </row>
    <row r="3062" spans="5:6" x14ac:dyDescent="0.25">
      <c r="E3062" s="5"/>
      <c r="F3062" s="5"/>
    </row>
    <row r="3063" spans="5:6" x14ac:dyDescent="0.25">
      <c r="E3063" s="5"/>
      <c r="F3063" s="5"/>
    </row>
    <row r="3064" spans="5:6" x14ac:dyDescent="0.25">
      <c r="E3064" s="5"/>
      <c r="F3064" s="5"/>
    </row>
    <row r="3065" spans="5:6" x14ac:dyDescent="0.25">
      <c r="E3065" s="5"/>
      <c r="F3065" s="5"/>
    </row>
    <row r="3066" spans="5:6" x14ac:dyDescent="0.25">
      <c r="E3066" s="5"/>
      <c r="F3066" s="5"/>
    </row>
    <row r="3067" spans="5:6" x14ac:dyDescent="0.25">
      <c r="E3067" s="5"/>
      <c r="F3067" s="5"/>
    </row>
    <row r="3068" spans="5:6" x14ac:dyDescent="0.25">
      <c r="E3068" s="5"/>
      <c r="F3068" s="5"/>
    </row>
    <row r="3069" spans="5:6" x14ac:dyDescent="0.25">
      <c r="E3069" s="5"/>
      <c r="F3069" s="5"/>
    </row>
    <row r="3070" spans="5:6" x14ac:dyDescent="0.25">
      <c r="E3070" s="5"/>
      <c r="F3070" s="5"/>
    </row>
    <row r="3071" spans="5:6" x14ac:dyDescent="0.25">
      <c r="E3071" s="5"/>
      <c r="F3071" s="5"/>
    </row>
    <row r="3072" spans="5:6" x14ac:dyDescent="0.25">
      <c r="E3072" s="5"/>
      <c r="F3072" s="5"/>
    </row>
    <row r="3073" spans="5:6" x14ac:dyDescent="0.25">
      <c r="E3073" s="5"/>
      <c r="F3073" s="5"/>
    </row>
    <row r="3074" spans="5:6" x14ac:dyDescent="0.25">
      <c r="E3074" s="5"/>
      <c r="F3074" s="5"/>
    </row>
    <row r="3075" spans="5:6" x14ac:dyDescent="0.25">
      <c r="E3075" s="5"/>
      <c r="F3075" s="5"/>
    </row>
    <row r="3076" spans="5:6" x14ac:dyDescent="0.25">
      <c r="E3076" s="5"/>
      <c r="F3076" s="5"/>
    </row>
    <row r="3077" spans="5:6" x14ac:dyDescent="0.25">
      <c r="E3077" s="5"/>
      <c r="F3077" s="5"/>
    </row>
    <row r="3078" spans="5:6" x14ac:dyDescent="0.25">
      <c r="E3078" s="5"/>
      <c r="F3078" s="5"/>
    </row>
    <row r="3079" spans="5:6" x14ac:dyDescent="0.25">
      <c r="E3079" s="5"/>
      <c r="F3079" s="5"/>
    </row>
    <row r="3080" spans="5:6" x14ac:dyDescent="0.25">
      <c r="E3080" s="5"/>
      <c r="F3080" s="5"/>
    </row>
    <row r="3081" spans="5:6" x14ac:dyDescent="0.25">
      <c r="E3081" s="5"/>
      <c r="F3081" s="5"/>
    </row>
    <row r="3082" spans="5:6" x14ac:dyDescent="0.25">
      <c r="E3082" s="5"/>
      <c r="F3082" s="5"/>
    </row>
    <row r="3083" spans="5:6" x14ac:dyDescent="0.25">
      <c r="E3083" s="5"/>
      <c r="F3083" s="5"/>
    </row>
    <row r="3084" spans="5:6" x14ac:dyDescent="0.25">
      <c r="E3084" s="5"/>
      <c r="F3084" s="5"/>
    </row>
    <row r="3085" spans="5:6" x14ac:dyDescent="0.25">
      <c r="E3085" s="5"/>
      <c r="F3085" s="5"/>
    </row>
    <row r="3086" spans="5:6" x14ac:dyDescent="0.25">
      <c r="E3086" s="5"/>
      <c r="F3086" s="5"/>
    </row>
    <row r="3087" spans="5:6" x14ac:dyDescent="0.25">
      <c r="E3087" s="5"/>
      <c r="F3087" s="5"/>
    </row>
    <row r="3088" spans="5:6" x14ac:dyDescent="0.25">
      <c r="E3088" s="5"/>
      <c r="F3088" s="5"/>
    </row>
    <row r="3089" spans="5:6" x14ac:dyDescent="0.25">
      <c r="E3089" s="5"/>
      <c r="F3089" s="5"/>
    </row>
    <row r="3090" spans="5:6" x14ac:dyDescent="0.25">
      <c r="E3090" s="5"/>
      <c r="F3090" s="5"/>
    </row>
    <row r="3091" spans="5:6" x14ac:dyDescent="0.25">
      <c r="E3091" s="5"/>
      <c r="F3091" s="5"/>
    </row>
    <row r="3092" spans="5:6" x14ac:dyDescent="0.25">
      <c r="E3092" s="5"/>
      <c r="F3092" s="5"/>
    </row>
    <row r="3093" spans="5:6" x14ac:dyDescent="0.25">
      <c r="E3093" s="5"/>
      <c r="F3093" s="5"/>
    </row>
    <row r="3094" spans="5:6" x14ac:dyDescent="0.25">
      <c r="E3094" s="5"/>
      <c r="F3094" s="5"/>
    </row>
    <row r="3095" spans="5:6" x14ac:dyDescent="0.25">
      <c r="E3095" s="5"/>
      <c r="F3095" s="5"/>
    </row>
    <row r="3096" spans="5:6" x14ac:dyDescent="0.25">
      <c r="E3096" s="5"/>
      <c r="F3096" s="5"/>
    </row>
    <row r="3097" spans="5:6" x14ac:dyDescent="0.25">
      <c r="E3097" s="5"/>
      <c r="F3097" s="5"/>
    </row>
    <row r="3098" spans="5:6" x14ac:dyDescent="0.25">
      <c r="E3098" s="5"/>
      <c r="F3098" s="5"/>
    </row>
    <row r="3099" spans="5:6" x14ac:dyDescent="0.25">
      <c r="E3099" s="5"/>
      <c r="F3099" s="5"/>
    </row>
    <row r="3100" spans="5:6" x14ac:dyDescent="0.25">
      <c r="E3100" s="5"/>
      <c r="F3100" s="5"/>
    </row>
    <row r="3101" spans="5:6" x14ac:dyDescent="0.25">
      <c r="E3101" s="5"/>
      <c r="F3101" s="5"/>
    </row>
    <row r="3102" spans="5:6" x14ac:dyDescent="0.25">
      <c r="E3102" s="5"/>
      <c r="F3102" s="5"/>
    </row>
    <row r="3103" spans="5:6" x14ac:dyDescent="0.25">
      <c r="E3103" s="5"/>
      <c r="F3103" s="5"/>
    </row>
    <row r="3104" spans="5:6" x14ac:dyDescent="0.25">
      <c r="E3104" s="5"/>
      <c r="F3104" s="5"/>
    </row>
    <row r="3105" spans="5:6" x14ac:dyDescent="0.25">
      <c r="E3105" s="5"/>
      <c r="F3105" s="5"/>
    </row>
    <row r="3106" spans="5:6" x14ac:dyDescent="0.25">
      <c r="E3106" s="5"/>
      <c r="F3106" s="5"/>
    </row>
    <row r="3107" spans="5:6" x14ac:dyDescent="0.25">
      <c r="E3107" s="5"/>
      <c r="F3107" s="5"/>
    </row>
    <row r="3108" spans="5:6" x14ac:dyDescent="0.25">
      <c r="E3108" s="5"/>
      <c r="F3108" s="5"/>
    </row>
    <row r="3109" spans="5:6" x14ac:dyDescent="0.25">
      <c r="E3109" s="5"/>
      <c r="F3109" s="5"/>
    </row>
    <row r="3110" spans="5:6" x14ac:dyDescent="0.25">
      <c r="E3110" s="5"/>
      <c r="F3110" s="5"/>
    </row>
    <row r="3111" spans="5:6" x14ac:dyDescent="0.25">
      <c r="E3111" s="5"/>
      <c r="F3111" s="5"/>
    </row>
    <row r="3112" spans="5:6" x14ac:dyDescent="0.25">
      <c r="E3112" s="5"/>
      <c r="F3112" s="5"/>
    </row>
    <row r="3113" spans="5:6" x14ac:dyDescent="0.25">
      <c r="E3113" s="5"/>
      <c r="F3113" s="5"/>
    </row>
    <row r="3114" spans="5:6" x14ac:dyDescent="0.25">
      <c r="E3114" s="5"/>
      <c r="F3114" s="5"/>
    </row>
    <row r="3115" spans="5:6" x14ac:dyDescent="0.25">
      <c r="E3115" s="5"/>
      <c r="F3115" s="5"/>
    </row>
    <row r="3116" spans="5:6" x14ac:dyDescent="0.25">
      <c r="E3116" s="5"/>
      <c r="F3116" s="5"/>
    </row>
    <row r="3117" spans="5:6" x14ac:dyDescent="0.25">
      <c r="E3117" s="5"/>
      <c r="F3117" s="5"/>
    </row>
    <row r="3118" spans="5:6" x14ac:dyDescent="0.25">
      <c r="E3118" s="5"/>
      <c r="F3118" s="5"/>
    </row>
    <row r="3119" spans="5:6" x14ac:dyDescent="0.25">
      <c r="E3119" s="5"/>
      <c r="F3119" s="5"/>
    </row>
    <row r="3120" spans="5:6" x14ac:dyDescent="0.25">
      <c r="E3120" s="5"/>
      <c r="F3120" s="5"/>
    </row>
    <row r="3121" spans="5:6" x14ac:dyDescent="0.25">
      <c r="E3121" s="5"/>
      <c r="F3121" s="5"/>
    </row>
    <row r="3122" spans="5:6" x14ac:dyDescent="0.25">
      <c r="E3122" s="5"/>
      <c r="F3122" s="5"/>
    </row>
    <row r="3123" spans="5:6" x14ac:dyDescent="0.25">
      <c r="E3123" s="5"/>
      <c r="F3123" s="5"/>
    </row>
    <row r="3124" spans="5:6" x14ac:dyDescent="0.25">
      <c r="E3124" s="5"/>
      <c r="F3124" s="5"/>
    </row>
    <row r="3125" spans="5:6" x14ac:dyDescent="0.25">
      <c r="E3125" s="5"/>
      <c r="F3125" s="5"/>
    </row>
    <row r="3126" spans="5:6" x14ac:dyDescent="0.25">
      <c r="E3126" s="5"/>
      <c r="F3126" s="5"/>
    </row>
    <row r="3127" spans="5:6" x14ac:dyDescent="0.25">
      <c r="E3127" s="5"/>
      <c r="F3127" s="5"/>
    </row>
    <row r="3128" spans="5:6" x14ac:dyDescent="0.25">
      <c r="E3128" s="5"/>
      <c r="F3128" s="5"/>
    </row>
    <row r="3129" spans="5:6" x14ac:dyDescent="0.25">
      <c r="E3129" s="5"/>
      <c r="F3129" s="5"/>
    </row>
    <row r="3130" spans="5:6" x14ac:dyDescent="0.25">
      <c r="E3130" s="5"/>
      <c r="F3130" s="5"/>
    </row>
    <row r="3131" spans="5:6" x14ac:dyDescent="0.25">
      <c r="E3131" s="5"/>
      <c r="F3131" s="5"/>
    </row>
    <row r="3132" spans="5:6" x14ac:dyDescent="0.25">
      <c r="E3132" s="5"/>
      <c r="F3132" s="5"/>
    </row>
    <row r="3133" spans="5:6" x14ac:dyDescent="0.25">
      <c r="E3133" s="5"/>
      <c r="F3133" s="5"/>
    </row>
    <row r="3134" spans="5:6" x14ac:dyDescent="0.25">
      <c r="E3134" s="5"/>
      <c r="F3134" s="5"/>
    </row>
    <row r="3135" spans="5:6" x14ac:dyDescent="0.25">
      <c r="E3135" s="5"/>
      <c r="F3135" s="5"/>
    </row>
    <row r="3136" spans="5:6" x14ac:dyDescent="0.25">
      <c r="E3136" s="5"/>
      <c r="F3136" s="5"/>
    </row>
    <row r="3137" spans="5:6" x14ac:dyDescent="0.25">
      <c r="E3137" s="5"/>
      <c r="F3137" s="5"/>
    </row>
    <row r="3138" spans="5:6" x14ac:dyDescent="0.25">
      <c r="E3138" s="5"/>
      <c r="F3138" s="5"/>
    </row>
    <row r="3139" spans="5:6" x14ac:dyDescent="0.25">
      <c r="E3139" s="5"/>
      <c r="F3139" s="5"/>
    </row>
    <row r="3140" spans="5:6" x14ac:dyDescent="0.25">
      <c r="E3140" s="5"/>
      <c r="F3140" s="5"/>
    </row>
    <row r="3141" spans="5:6" x14ac:dyDescent="0.25">
      <c r="E3141" s="5"/>
      <c r="F3141" s="5"/>
    </row>
    <row r="3142" spans="5:6" x14ac:dyDescent="0.25">
      <c r="E3142" s="5"/>
      <c r="F3142" s="5"/>
    </row>
    <row r="3143" spans="5:6" x14ac:dyDescent="0.25">
      <c r="E3143" s="5"/>
      <c r="F3143" s="5"/>
    </row>
    <row r="3144" spans="5:6" x14ac:dyDescent="0.25">
      <c r="E3144" s="5"/>
      <c r="F3144" s="5"/>
    </row>
    <row r="3145" spans="5:6" x14ac:dyDescent="0.25">
      <c r="E3145" s="5"/>
      <c r="F3145" s="5"/>
    </row>
    <row r="3146" spans="5:6" x14ac:dyDescent="0.25">
      <c r="E3146" s="5"/>
      <c r="F3146" s="5"/>
    </row>
    <row r="3147" spans="5:6" x14ac:dyDescent="0.25">
      <c r="E3147" s="5"/>
      <c r="F3147" s="5"/>
    </row>
    <row r="3148" spans="5:6" x14ac:dyDescent="0.25">
      <c r="E3148" s="5"/>
      <c r="F3148" s="5"/>
    </row>
    <row r="3149" spans="5:6" x14ac:dyDescent="0.25">
      <c r="E3149" s="5"/>
      <c r="F3149" s="5"/>
    </row>
    <row r="3150" spans="5:6" x14ac:dyDescent="0.25">
      <c r="E3150" s="5"/>
      <c r="F3150" s="5"/>
    </row>
    <row r="3151" spans="5:6" x14ac:dyDescent="0.25">
      <c r="E3151" s="5"/>
      <c r="F3151" s="5"/>
    </row>
    <row r="3152" spans="5:6" x14ac:dyDescent="0.25">
      <c r="E3152" s="5"/>
      <c r="F3152" s="5"/>
    </row>
    <row r="3153" spans="5:6" x14ac:dyDescent="0.25">
      <c r="E3153" s="5"/>
      <c r="F3153" s="5"/>
    </row>
    <row r="3154" spans="5:6" x14ac:dyDescent="0.25">
      <c r="E3154" s="5"/>
      <c r="F3154" s="5"/>
    </row>
    <row r="3155" spans="5:6" x14ac:dyDescent="0.25">
      <c r="E3155" s="5"/>
      <c r="F3155" s="5"/>
    </row>
    <row r="3156" spans="5:6" x14ac:dyDescent="0.25">
      <c r="E3156" s="5"/>
      <c r="F3156" s="5"/>
    </row>
    <row r="3157" spans="5:6" x14ac:dyDescent="0.25">
      <c r="E3157" s="5"/>
      <c r="F3157" s="5"/>
    </row>
    <row r="3158" spans="5:6" x14ac:dyDescent="0.25">
      <c r="E3158" s="5"/>
      <c r="F3158" s="5"/>
    </row>
    <row r="3159" spans="5:6" x14ac:dyDescent="0.25">
      <c r="E3159" s="5"/>
      <c r="F3159" s="5"/>
    </row>
    <row r="3160" spans="5:6" x14ac:dyDescent="0.25">
      <c r="E3160" s="5"/>
      <c r="F3160" s="5"/>
    </row>
    <row r="3161" spans="5:6" x14ac:dyDescent="0.25">
      <c r="E3161" s="5"/>
      <c r="F3161" s="5"/>
    </row>
    <row r="3162" spans="5:6" x14ac:dyDescent="0.25">
      <c r="E3162" s="5"/>
      <c r="F3162" s="5"/>
    </row>
    <row r="3163" spans="5:6" x14ac:dyDescent="0.25">
      <c r="E3163" s="5"/>
      <c r="F3163" s="5"/>
    </row>
    <row r="3164" spans="5:6" x14ac:dyDescent="0.25">
      <c r="E3164" s="5"/>
      <c r="F3164" s="5"/>
    </row>
    <row r="3165" spans="5:6" x14ac:dyDescent="0.25">
      <c r="E3165" s="5"/>
      <c r="F3165" s="5"/>
    </row>
    <row r="3166" spans="5:6" x14ac:dyDescent="0.25">
      <c r="E3166" s="5"/>
      <c r="F3166" s="5"/>
    </row>
    <row r="3167" spans="5:6" x14ac:dyDescent="0.25">
      <c r="E3167" s="5"/>
      <c r="F3167" s="5"/>
    </row>
    <row r="3168" spans="5:6" x14ac:dyDescent="0.25">
      <c r="E3168" s="5"/>
      <c r="F3168" s="5"/>
    </row>
    <row r="3169" spans="5:6" x14ac:dyDescent="0.25">
      <c r="E3169" s="5"/>
      <c r="F3169" s="5"/>
    </row>
    <row r="3170" spans="5:6" x14ac:dyDescent="0.25">
      <c r="E3170" s="5"/>
      <c r="F3170" s="5"/>
    </row>
    <row r="3171" spans="5:6" x14ac:dyDescent="0.25">
      <c r="E3171" s="5"/>
      <c r="F3171" s="5"/>
    </row>
    <row r="3172" spans="5:6" x14ac:dyDescent="0.25">
      <c r="E3172" s="5"/>
      <c r="F3172" s="5"/>
    </row>
    <row r="3173" spans="5:6" x14ac:dyDescent="0.25">
      <c r="E3173" s="5"/>
      <c r="F3173" s="5"/>
    </row>
    <row r="3174" spans="5:6" x14ac:dyDescent="0.25">
      <c r="E3174" s="5"/>
      <c r="F3174" s="5"/>
    </row>
    <row r="3175" spans="5:6" x14ac:dyDescent="0.25">
      <c r="E3175" s="5"/>
      <c r="F3175" s="5"/>
    </row>
    <row r="3176" spans="5:6" x14ac:dyDescent="0.25">
      <c r="E3176" s="5"/>
      <c r="F3176" s="5"/>
    </row>
    <row r="3177" spans="5:6" x14ac:dyDescent="0.25">
      <c r="E3177" s="5"/>
      <c r="F3177" s="5"/>
    </row>
    <row r="3178" spans="5:6" x14ac:dyDescent="0.25">
      <c r="E3178" s="5"/>
      <c r="F3178" s="5"/>
    </row>
    <row r="3179" spans="5:6" x14ac:dyDescent="0.25">
      <c r="E3179" s="5"/>
      <c r="F3179" s="5"/>
    </row>
    <row r="3180" spans="5:6" x14ac:dyDescent="0.25">
      <c r="E3180" s="5"/>
      <c r="F3180" s="5"/>
    </row>
    <row r="3181" spans="5:6" x14ac:dyDescent="0.25">
      <c r="E3181" s="5"/>
      <c r="F3181" s="5"/>
    </row>
    <row r="3182" spans="5:6" x14ac:dyDescent="0.25">
      <c r="E3182" s="5"/>
      <c r="F3182" s="5"/>
    </row>
    <row r="3183" spans="5:6" x14ac:dyDescent="0.25">
      <c r="E3183" s="5"/>
      <c r="F3183" s="5"/>
    </row>
    <row r="3184" spans="5:6" x14ac:dyDescent="0.25">
      <c r="E3184" s="5"/>
      <c r="F3184" s="5"/>
    </row>
    <row r="3185" spans="5:6" x14ac:dyDescent="0.25">
      <c r="E3185" s="5"/>
      <c r="F3185" s="5"/>
    </row>
    <row r="3186" spans="5:6" x14ac:dyDescent="0.25">
      <c r="E3186" s="5"/>
      <c r="F3186" s="5"/>
    </row>
    <row r="3187" spans="5:6" x14ac:dyDescent="0.25">
      <c r="E3187" s="5"/>
      <c r="F3187" s="5"/>
    </row>
    <row r="3188" spans="5:6" x14ac:dyDescent="0.25">
      <c r="E3188" s="5"/>
      <c r="F3188" s="5"/>
    </row>
    <row r="3189" spans="5:6" x14ac:dyDescent="0.25">
      <c r="E3189" s="5"/>
      <c r="F3189" s="5"/>
    </row>
    <row r="3190" spans="5:6" x14ac:dyDescent="0.25">
      <c r="E3190" s="5"/>
      <c r="F3190" s="5"/>
    </row>
    <row r="3191" spans="5:6" x14ac:dyDescent="0.25">
      <c r="E3191" s="5"/>
      <c r="F3191" s="5"/>
    </row>
    <row r="3192" spans="5:6" x14ac:dyDescent="0.25">
      <c r="E3192" s="5"/>
      <c r="F3192" s="5"/>
    </row>
    <row r="3193" spans="5:6" x14ac:dyDescent="0.25">
      <c r="E3193" s="5"/>
      <c r="F3193" s="5"/>
    </row>
    <row r="3194" spans="5:6" x14ac:dyDescent="0.25">
      <c r="E3194" s="5"/>
      <c r="F3194" s="5"/>
    </row>
    <row r="3195" spans="5:6" x14ac:dyDescent="0.25">
      <c r="E3195" s="5"/>
      <c r="F3195" s="5"/>
    </row>
    <row r="3196" spans="5:6" x14ac:dyDescent="0.25">
      <c r="E3196" s="5"/>
      <c r="F3196" s="5"/>
    </row>
    <row r="3197" spans="5:6" x14ac:dyDescent="0.25">
      <c r="E3197" s="5"/>
      <c r="F3197" s="5"/>
    </row>
    <row r="3198" spans="5:6" x14ac:dyDescent="0.25">
      <c r="E3198" s="5"/>
      <c r="F3198" s="5"/>
    </row>
    <row r="3199" spans="5:6" x14ac:dyDescent="0.25">
      <c r="E3199" s="5"/>
      <c r="F3199" s="5"/>
    </row>
    <row r="3200" spans="5:6" x14ac:dyDescent="0.25">
      <c r="E3200" s="5"/>
      <c r="F3200" s="5"/>
    </row>
    <row r="3201" spans="5:11" x14ac:dyDescent="0.25">
      <c r="E3201" s="5"/>
      <c r="F3201" s="5"/>
    </row>
    <row r="3202" spans="5:11" x14ac:dyDescent="0.25">
      <c r="E3202" s="5"/>
      <c r="F3202" s="5"/>
      <c r="K3202" s="5"/>
    </row>
    <row r="3203" spans="5:11" x14ac:dyDescent="0.25">
      <c r="E3203" s="5"/>
      <c r="F3203" s="5"/>
    </row>
    <row r="3204" spans="5:11" x14ac:dyDescent="0.25">
      <c r="E3204" s="5"/>
      <c r="F3204" s="5"/>
    </row>
    <row r="3205" spans="5:11" x14ac:dyDescent="0.25">
      <c r="E3205" s="5"/>
      <c r="F3205" s="5"/>
    </row>
    <row r="3206" spans="5:11" x14ac:dyDescent="0.25">
      <c r="E3206" s="5"/>
      <c r="F3206" s="5"/>
    </row>
    <row r="3207" spans="5:11" x14ac:dyDescent="0.25">
      <c r="E3207" s="5"/>
      <c r="F3207" s="5"/>
    </row>
    <row r="3208" spans="5:11" x14ac:dyDescent="0.25">
      <c r="E3208" s="5"/>
      <c r="F3208" s="5"/>
    </row>
    <row r="3209" spans="5:11" x14ac:dyDescent="0.25">
      <c r="E3209" s="5"/>
      <c r="F3209" s="5"/>
    </row>
    <row r="3210" spans="5:11" x14ac:dyDescent="0.25">
      <c r="E3210" s="5"/>
      <c r="F3210" s="5"/>
    </row>
    <row r="3211" spans="5:11" x14ac:dyDescent="0.25">
      <c r="E3211" s="5"/>
      <c r="F3211" s="5"/>
    </row>
    <row r="3212" spans="5:11" x14ac:dyDescent="0.25">
      <c r="E3212" s="5"/>
      <c r="F3212" s="5"/>
    </row>
    <row r="3213" spans="5:11" x14ac:dyDescent="0.25">
      <c r="E3213" s="5"/>
      <c r="F3213" s="5"/>
    </row>
    <row r="3214" spans="5:11" x14ac:dyDescent="0.25">
      <c r="E3214" s="5"/>
      <c r="F3214" s="5"/>
    </row>
    <row r="3215" spans="5:11" x14ac:dyDescent="0.25">
      <c r="E3215" s="5"/>
      <c r="F3215" s="5"/>
    </row>
    <row r="3216" spans="5:11" x14ac:dyDescent="0.25">
      <c r="E3216" s="5"/>
      <c r="F3216" s="5"/>
    </row>
    <row r="3217" spans="5:6" x14ac:dyDescent="0.25">
      <c r="E3217" s="5"/>
      <c r="F3217" s="5"/>
    </row>
    <row r="3218" spans="5:6" x14ac:dyDescent="0.25">
      <c r="E3218" s="5"/>
      <c r="F3218" s="5"/>
    </row>
    <row r="3219" spans="5:6" x14ac:dyDescent="0.25">
      <c r="E3219" s="5"/>
      <c r="F3219" s="5"/>
    </row>
    <row r="3220" spans="5:6" x14ac:dyDescent="0.25">
      <c r="E3220" s="5"/>
      <c r="F3220" s="5"/>
    </row>
    <row r="3221" spans="5:6" x14ac:dyDescent="0.25">
      <c r="E3221" s="5"/>
      <c r="F3221" s="5"/>
    </row>
    <row r="3222" spans="5:6" x14ac:dyDescent="0.25">
      <c r="E3222" s="5"/>
      <c r="F3222" s="5"/>
    </row>
    <row r="3223" spans="5:6" x14ac:dyDescent="0.25">
      <c r="E3223" s="5"/>
      <c r="F3223" s="5"/>
    </row>
    <row r="3224" spans="5:6" x14ac:dyDescent="0.25">
      <c r="E3224" s="5"/>
      <c r="F3224" s="5"/>
    </row>
    <row r="3225" spans="5:6" x14ac:dyDescent="0.25">
      <c r="E3225" s="5"/>
      <c r="F3225" s="5"/>
    </row>
    <row r="3226" spans="5:6" x14ac:dyDescent="0.25">
      <c r="E3226" s="5"/>
      <c r="F3226" s="5"/>
    </row>
    <row r="3227" spans="5:6" x14ac:dyDescent="0.25">
      <c r="E3227" s="5"/>
      <c r="F3227" s="5"/>
    </row>
    <row r="3228" spans="5:6" x14ac:dyDescent="0.25">
      <c r="E3228" s="5"/>
      <c r="F3228" s="5"/>
    </row>
    <row r="3229" spans="5:6" x14ac:dyDescent="0.25">
      <c r="E3229" s="5"/>
      <c r="F3229" s="5"/>
    </row>
    <row r="3230" spans="5:6" x14ac:dyDescent="0.25">
      <c r="E3230" s="5"/>
      <c r="F3230" s="5"/>
    </row>
    <row r="3231" spans="5:6" x14ac:dyDescent="0.25">
      <c r="E3231" s="5"/>
      <c r="F3231" s="5"/>
    </row>
    <row r="3232" spans="5:6" x14ac:dyDescent="0.25">
      <c r="E3232" s="5"/>
      <c r="F3232" s="5"/>
    </row>
    <row r="3233" spans="5:6" x14ac:dyDescent="0.25">
      <c r="E3233" s="5"/>
      <c r="F3233" s="5"/>
    </row>
    <row r="3234" spans="5:6" x14ac:dyDescent="0.25">
      <c r="E3234" s="5"/>
      <c r="F3234" s="5"/>
    </row>
    <row r="3235" spans="5:6" x14ac:dyDescent="0.25">
      <c r="E3235" s="5"/>
      <c r="F3235" s="5"/>
    </row>
    <row r="3236" spans="5:6" x14ac:dyDescent="0.25">
      <c r="E3236" s="5"/>
      <c r="F3236" s="5"/>
    </row>
    <row r="3237" spans="5:6" x14ac:dyDescent="0.25">
      <c r="E3237" s="5"/>
      <c r="F3237" s="5"/>
    </row>
    <row r="3238" spans="5:6" x14ac:dyDescent="0.25">
      <c r="E3238" s="5"/>
      <c r="F3238" s="5"/>
    </row>
    <row r="3239" spans="5:6" x14ac:dyDescent="0.25">
      <c r="E3239" s="5"/>
      <c r="F3239" s="5"/>
    </row>
    <row r="3240" spans="5:6" x14ac:dyDescent="0.25">
      <c r="E3240" s="5"/>
      <c r="F3240" s="5"/>
    </row>
    <row r="3241" spans="5:6" x14ac:dyDescent="0.25">
      <c r="E3241" s="5"/>
      <c r="F3241" s="5"/>
    </row>
    <row r="3242" spans="5:6" x14ac:dyDescent="0.25">
      <c r="E3242" s="5"/>
      <c r="F3242" s="5"/>
    </row>
    <row r="3243" spans="5:6" x14ac:dyDescent="0.25">
      <c r="E3243" s="5"/>
      <c r="F3243" s="5"/>
    </row>
    <row r="3244" spans="5:6" x14ac:dyDescent="0.25">
      <c r="E3244" s="5"/>
      <c r="F3244" s="5"/>
    </row>
    <row r="3245" spans="5:6" x14ac:dyDescent="0.25">
      <c r="E3245" s="5"/>
      <c r="F3245" s="5"/>
    </row>
    <row r="3246" spans="5:6" x14ac:dyDescent="0.25">
      <c r="E3246" s="5"/>
      <c r="F3246" s="5"/>
    </row>
    <row r="3247" spans="5:6" x14ac:dyDescent="0.25">
      <c r="E3247" s="5"/>
      <c r="F3247" s="5"/>
    </row>
    <row r="3248" spans="5:6" x14ac:dyDescent="0.25">
      <c r="E3248" s="5"/>
      <c r="F3248" s="5"/>
    </row>
    <row r="3249" spans="5:6" x14ac:dyDescent="0.25">
      <c r="E3249" s="5"/>
      <c r="F3249" s="5"/>
    </row>
    <row r="3250" spans="5:6" x14ac:dyDescent="0.25">
      <c r="E3250" s="5"/>
      <c r="F3250" s="5"/>
    </row>
    <row r="3251" spans="5:6" x14ac:dyDescent="0.25">
      <c r="E3251" s="5"/>
      <c r="F3251" s="5"/>
    </row>
    <row r="3252" spans="5:6" x14ac:dyDescent="0.25">
      <c r="E3252" s="5"/>
      <c r="F3252" s="5"/>
    </row>
    <row r="3253" spans="5:6" x14ac:dyDescent="0.25">
      <c r="E3253" s="5"/>
      <c r="F3253" s="5"/>
    </row>
    <row r="3254" spans="5:6" x14ac:dyDescent="0.25">
      <c r="E3254" s="5"/>
      <c r="F3254" s="5"/>
    </row>
    <row r="3255" spans="5:6" x14ac:dyDescent="0.25">
      <c r="E3255" s="5"/>
      <c r="F3255" s="5"/>
    </row>
    <row r="3256" spans="5:6" x14ac:dyDescent="0.25">
      <c r="E3256" s="5"/>
      <c r="F3256" s="5"/>
    </row>
    <row r="3257" spans="5:6" x14ac:dyDescent="0.25">
      <c r="E3257" s="5"/>
      <c r="F3257" s="5"/>
    </row>
    <row r="3258" spans="5:6" x14ac:dyDescent="0.25">
      <c r="E3258" s="5"/>
      <c r="F3258" s="5"/>
    </row>
    <row r="3259" spans="5:6" x14ac:dyDescent="0.25">
      <c r="E3259" s="5"/>
      <c r="F3259" s="5"/>
    </row>
    <row r="3260" spans="5:6" x14ac:dyDescent="0.25">
      <c r="E3260" s="5"/>
      <c r="F3260" s="5"/>
    </row>
    <row r="3261" spans="5:6" x14ac:dyDescent="0.25">
      <c r="E3261" s="5"/>
      <c r="F3261" s="5"/>
    </row>
    <row r="3262" spans="5:6" x14ac:dyDescent="0.25">
      <c r="E3262" s="5"/>
      <c r="F3262" s="5"/>
    </row>
    <row r="3263" spans="5:6" x14ac:dyDescent="0.25">
      <c r="E3263" s="5"/>
      <c r="F3263" s="5"/>
    </row>
    <row r="3264" spans="5:6" x14ac:dyDescent="0.25">
      <c r="E3264" s="5"/>
      <c r="F3264" s="5"/>
    </row>
    <row r="3265" spans="5:6" x14ac:dyDescent="0.25">
      <c r="E3265" s="5"/>
      <c r="F3265" s="5"/>
    </row>
    <row r="3266" spans="5:6" x14ac:dyDescent="0.25">
      <c r="E3266" s="5"/>
      <c r="F3266" s="5"/>
    </row>
    <row r="3267" spans="5:6" x14ac:dyDescent="0.25">
      <c r="E3267" s="5"/>
      <c r="F3267" s="5"/>
    </row>
    <row r="3268" spans="5:6" x14ac:dyDescent="0.25">
      <c r="E3268" s="5"/>
      <c r="F3268" s="5"/>
    </row>
    <row r="3269" spans="5:6" x14ac:dyDescent="0.25">
      <c r="E3269" s="5"/>
      <c r="F3269" s="5"/>
    </row>
    <row r="3270" spans="5:6" x14ac:dyDescent="0.25">
      <c r="E3270" s="5"/>
      <c r="F3270" s="5"/>
    </row>
    <row r="3271" spans="5:6" x14ac:dyDescent="0.25">
      <c r="E3271" s="5"/>
      <c r="F3271" s="5"/>
    </row>
    <row r="3272" spans="5:6" x14ac:dyDescent="0.25">
      <c r="E3272" s="5"/>
      <c r="F3272" s="5"/>
    </row>
    <row r="3273" spans="5:6" x14ac:dyDescent="0.25">
      <c r="E3273" s="5"/>
      <c r="F3273" s="5"/>
    </row>
    <row r="3274" spans="5:6" x14ac:dyDescent="0.25">
      <c r="E3274" s="5"/>
      <c r="F3274" s="5"/>
    </row>
    <row r="3275" spans="5:6" x14ac:dyDescent="0.25">
      <c r="E3275" s="5"/>
      <c r="F3275" s="5"/>
    </row>
    <row r="3276" spans="5:6" x14ac:dyDescent="0.25">
      <c r="E3276" s="5"/>
      <c r="F3276" s="5"/>
    </row>
    <row r="3277" spans="5:6" x14ac:dyDescent="0.25">
      <c r="E3277" s="5"/>
      <c r="F3277" s="5"/>
    </row>
    <row r="3278" spans="5:6" x14ac:dyDescent="0.25">
      <c r="E3278" s="5"/>
      <c r="F3278" s="5"/>
    </row>
    <row r="3279" spans="5:6" x14ac:dyDescent="0.25">
      <c r="E3279" s="5"/>
      <c r="F3279" s="5"/>
    </row>
    <row r="3280" spans="5:6" x14ac:dyDescent="0.25">
      <c r="E3280" s="5"/>
      <c r="F3280" s="5"/>
    </row>
    <row r="3281" spans="5:15" x14ac:dyDescent="0.25">
      <c r="E3281" s="5"/>
      <c r="F3281" s="5"/>
    </row>
    <row r="3282" spans="5:15" x14ac:dyDescent="0.25">
      <c r="E3282" s="5"/>
      <c r="F3282" s="5"/>
    </row>
    <row r="3283" spans="5:15" x14ac:dyDescent="0.25">
      <c r="E3283" s="5"/>
      <c r="F3283" s="5"/>
    </row>
    <row r="3284" spans="5:15" x14ac:dyDescent="0.25">
      <c r="E3284" s="5"/>
      <c r="F3284" s="5"/>
    </row>
    <row r="3285" spans="5:15" x14ac:dyDescent="0.25">
      <c r="E3285" s="5"/>
      <c r="F3285" s="5"/>
    </row>
    <row r="3286" spans="5:15" x14ac:dyDescent="0.25">
      <c r="E3286" s="5"/>
      <c r="F3286" s="5"/>
    </row>
    <row r="3287" spans="5:15" x14ac:dyDescent="0.25">
      <c r="E3287" s="5"/>
      <c r="F3287" s="5"/>
    </row>
    <row r="3288" spans="5:15" x14ac:dyDescent="0.25">
      <c r="E3288" s="5"/>
      <c r="F3288" s="5"/>
    </row>
    <row r="3289" spans="5:15" x14ac:dyDescent="0.25">
      <c r="E3289" s="5"/>
      <c r="F3289" s="5"/>
    </row>
    <row r="3290" spans="5:15" x14ac:dyDescent="0.25">
      <c r="E3290" s="5"/>
      <c r="F3290" s="5"/>
    </row>
    <row r="3291" spans="5:15" x14ac:dyDescent="0.25">
      <c r="E3291" s="5"/>
      <c r="F3291" s="5"/>
      <c r="O3291" s="5"/>
    </row>
    <row r="3292" spans="5:15" x14ac:dyDescent="0.25">
      <c r="E3292" s="5"/>
      <c r="F3292" s="5"/>
    </row>
    <row r="3293" spans="5:15" x14ac:dyDescent="0.25">
      <c r="E3293" s="5"/>
      <c r="F3293" s="5"/>
    </row>
    <row r="3294" spans="5:15" x14ac:dyDescent="0.25">
      <c r="E3294" s="5"/>
      <c r="F3294" s="5"/>
    </row>
    <row r="3295" spans="5:15" x14ac:dyDescent="0.25">
      <c r="E3295" s="5"/>
      <c r="F3295" s="5"/>
    </row>
    <row r="3296" spans="5:15" x14ac:dyDescent="0.25">
      <c r="E3296" s="5"/>
      <c r="F3296" s="5"/>
    </row>
    <row r="3297" spans="5:6" x14ac:dyDescent="0.25">
      <c r="E3297" s="5"/>
      <c r="F3297" s="5"/>
    </row>
    <row r="3298" spans="5:6" x14ac:dyDescent="0.25">
      <c r="E3298" s="5"/>
      <c r="F3298" s="5"/>
    </row>
    <row r="3299" spans="5:6" x14ac:dyDescent="0.25">
      <c r="E3299" s="5"/>
      <c r="F3299" s="5"/>
    </row>
    <row r="3300" spans="5:6" x14ac:dyDescent="0.25">
      <c r="E3300" s="5"/>
      <c r="F3300" s="5"/>
    </row>
    <row r="3301" spans="5:6" x14ac:dyDescent="0.25">
      <c r="E3301" s="5"/>
      <c r="F3301" s="5"/>
    </row>
    <row r="3302" spans="5:6" x14ac:dyDescent="0.25">
      <c r="E3302" s="5"/>
      <c r="F3302" s="5"/>
    </row>
    <row r="3303" spans="5:6" x14ac:dyDescent="0.25">
      <c r="E3303" s="5"/>
      <c r="F3303" s="5"/>
    </row>
    <row r="3304" spans="5:6" x14ac:dyDescent="0.25">
      <c r="E3304" s="5"/>
      <c r="F3304" s="5"/>
    </row>
    <row r="3305" spans="5:6" x14ac:dyDescent="0.25">
      <c r="E3305" s="5"/>
      <c r="F3305" s="5"/>
    </row>
    <row r="3306" spans="5:6" x14ac:dyDescent="0.25">
      <c r="E3306" s="5"/>
      <c r="F3306" s="5"/>
    </row>
    <row r="3307" spans="5:6" x14ac:dyDescent="0.25">
      <c r="E3307" s="5"/>
      <c r="F3307" s="5"/>
    </row>
    <row r="3308" spans="5:6" x14ac:dyDescent="0.25">
      <c r="E3308" s="5"/>
      <c r="F3308" s="5"/>
    </row>
    <row r="3309" spans="5:6" x14ac:dyDescent="0.25">
      <c r="E3309" s="5"/>
      <c r="F3309" s="5"/>
    </row>
    <row r="3310" spans="5:6" x14ac:dyDescent="0.25">
      <c r="E3310" s="5"/>
      <c r="F3310" s="5"/>
    </row>
    <row r="3311" spans="5:6" x14ac:dyDescent="0.25">
      <c r="E3311" s="5"/>
      <c r="F3311" s="5"/>
    </row>
    <row r="3312" spans="5:6" x14ac:dyDescent="0.25">
      <c r="E3312" s="5"/>
      <c r="F3312" s="5"/>
    </row>
    <row r="3313" spans="5:6" x14ac:dyDescent="0.25">
      <c r="E3313" s="5"/>
      <c r="F3313" s="5"/>
    </row>
    <row r="3314" spans="5:6" x14ac:dyDescent="0.25">
      <c r="E3314" s="5"/>
      <c r="F3314" s="5"/>
    </row>
    <row r="3315" spans="5:6" x14ac:dyDescent="0.25">
      <c r="E3315" s="5"/>
      <c r="F3315" s="5"/>
    </row>
    <row r="3316" spans="5:6" x14ac:dyDescent="0.25">
      <c r="E3316" s="5"/>
      <c r="F3316" s="5"/>
    </row>
    <row r="3317" spans="5:6" x14ac:dyDescent="0.25">
      <c r="E3317" s="5"/>
      <c r="F3317" s="5"/>
    </row>
    <row r="3318" spans="5:6" x14ac:dyDescent="0.25">
      <c r="E3318" s="5"/>
      <c r="F3318" s="5"/>
    </row>
    <row r="3319" spans="5:6" x14ac:dyDescent="0.25">
      <c r="E3319" s="5"/>
      <c r="F3319" s="5"/>
    </row>
    <row r="3320" spans="5:6" x14ac:dyDescent="0.25">
      <c r="E3320" s="5"/>
      <c r="F3320" s="5"/>
    </row>
    <row r="3321" spans="5:6" x14ac:dyDescent="0.25">
      <c r="E3321" s="5"/>
      <c r="F3321" s="5"/>
    </row>
    <row r="3322" spans="5:6" x14ac:dyDescent="0.25">
      <c r="E3322" s="5"/>
      <c r="F3322" s="5"/>
    </row>
    <row r="3323" spans="5:6" x14ac:dyDescent="0.25">
      <c r="E3323" s="5"/>
      <c r="F3323" s="5"/>
    </row>
    <row r="3324" spans="5:6" x14ac:dyDescent="0.25">
      <c r="E3324" s="5"/>
      <c r="F3324" s="5"/>
    </row>
    <row r="3325" spans="5:6" x14ac:dyDescent="0.25">
      <c r="E3325" s="5"/>
      <c r="F3325" s="5"/>
    </row>
    <row r="3326" spans="5:6" x14ac:dyDescent="0.25">
      <c r="E3326" s="5"/>
      <c r="F3326" s="5"/>
    </row>
    <row r="3327" spans="5:6" x14ac:dyDescent="0.25">
      <c r="E3327" s="5"/>
      <c r="F3327" s="5"/>
    </row>
    <row r="3328" spans="5:6" x14ac:dyDescent="0.25">
      <c r="E3328" s="5"/>
      <c r="F3328" s="5"/>
    </row>
    <row r="3329" spans="5:6" x14ac:dyDescent="0.25">
      <c r="E3329" s="5"/>
      <c r="F3329" s="5"/>
    </row>
    <row r="3330" spans="5:6" x14ac:dyDescent="0.25">
      <c r="E3330" s="5"/>
      <c r="F3330" s="5"/>
    </row>
    <row r="3331" spans="5:6" x14ac:dyDescent="0.25">
      <c r="E3331" s="5"/>
      <c r="F3331" s="5"/>
    </row>
    <row r="3332" spans="5:6" x14ac:dyDescent="0.25">
      <c r="E3332" s="5"/>
      <c r="F3332" s="5"/>
    </row>
    <row r="3333" spans="5:6" x14ac:dyDescent="0.25">
      <c r="E3333" s="5"/>
      <c r="F3333" s="5"/>
    </row>
    <row r="3334" spans="5:6" x14ac:dyDescent="0.25">
      <c r="E3334" s="5"/>
      <c r="F3334" s="5"/>
    </row>
    <row r="3335" spans="5:6" x14ac:dyDescent="0.25">
      <c r="E3335" s="5"/>
      <c r="F3335" s="5"/>
    </row>
    <row r="3336" spans="5:6" x14ac:dyDescent="0.25">
      <c r="E3336" s="5"/>
      <c r="F3336" s="5"/>
    </row>
    <row r="3337" spans="5:6" x14ac:dyDescent="0.25">
      <c r="E3337" s="5"/>
      <c r="F3337" s="5"/>
    </row>
    <row r="3338" spans="5:6" x14ac:dyDescent="0.25">
      <c r="E3338" s="5"/>
      <c r="F3338" s="5"/>
    </row>
    <row r="3339" spans="5:6" x14ac:dyDescent="0.25">
      <c r="E3339" s="5"/>
      <c r="F3339" s="5"/>
    </row>
    <row r="3340" spans="5:6" x14ac:dyDescent="0.25">
      <c r="E3340" s="5"/>
      <c r="F3340" s="5"/>
    </row>
    <row r="3341" spans="5:6" x14ac:dyDescent="0.25">
      <c r="E3341" s="5"/>
      <c r="F3341" s="5"/>
    </row>
    <row r="3342" spans="5:6" x14ac:dyDescent="0.25">
      <c r="E3342" s="5"/>
      <c r="F3342" s="5"/>
    </row>
    <row r="3343" spans="5:6" x14ac:dyDescent="0.25">
      <c r="E3343" s="5"/>
      <c r="F3343" s="5"/>
    </row>
    <row r="3344" spans="5:6" x14ac:dyDescent="0.25">
      <c r="E3344" s="5"/>
      <c r="F3344" s="5"/>
    </row>
    <row r="3345" spans="5:6" x14ac:dyDescent="0.25">
      <c r="E3345" s="5"/>
      <c r="F3345" s="5"/>
    </row>
    <row r="3346" spans="5:6" x14ac:dyDescent="0.25">
      <c r="E3346" s="5"/>
      <c r="F3346" s="5"/>
    </row>
    <row r="3347" spans="5:6" x14ac:dyDescent="0.25">
      <c r="E3347" s="5"/>
      <c r="F3347" s="5"/>
    </row>
    <row r="3348" spans="5:6" x14ac:dyDescent="0.25">
      <c r="E3348" s="5"/>
      <c r="F3348" s="5"/>
    </row>
    <row r="3349" spans="5:6" x14ac:dyDescent="0.25">
      <c r="E3349" s="5"/>
      <c r="F3349" s="5"/>
    </row>
    <row r="3350" spans="5:6" x14ac:dyDescent="0.25">
      <c r="E3350" s="5"/>
      <c r="F3350" s="5"/>
    </row>
    <row r="3351" spans="5:6" x14ac:dyDescent="0.25">
      <c r="E3351" s="5"/>
      <c r="F3351" s="5"/>
    </row>
    <row r="3352" spans="5:6" x14ac:dyDescent="0.25">
      <c r="E3352" s="5"/>
      <c r="F3352" s="5"/>
    </row>
    <row r="3353" spans="5:6" x14ac:dyDescent="0.25">
      <c r="E3353" s="5"/>
      <c r="F3353" s="5"/>
    </row>
    <row r="3354" spans="5:6" x14ac:dyDescent="0.25">
      <c r="E3354" s="5"/>
      <c r="F3354" s="5"/>
    </row>
    <row r="3355" spans="5:6" x14ac:dyDescent="0.25">
      <c r="E3355" s="5"/>
      <c r="F3355" s="5"/>
    </row>
    <row r="3356" spans="5:6" x14ac:dyDescent="0.25">
      <c r="E3356" s="5"/>
      <c r="F3356" s="5"/>
    </row>
    <row r="3357" spans="5:6" x14ac:dyDescent="0.25">
      <c r="E3357" s="5"/>
      <c r="F3357" s="5"/>
    </row>
    <row r="3358" spans="5:6" x14ac:dyDescent="0.25">
      <c r="E3358" s="5"/>
      <c r="F3358" s="5"/>
    </row>
    <row r="3359" spans="5:6" x14ac:dyDescent="0.25">
      <c r="E3359" s="5"/>
      <c r="F3359" s="5"/>
    </row>
    <row r="3360" spans="5:6" x14ac:dyDescent="0.25">
      <c r="E3360" s="5"/>
      <c r="F3360" s="5"/>
    </row>
    <row r="3361" spans="5:17" x14ac:dyDescent="0.25">
      <c r="E3361" s="5"/>
      <c r="F3361" s="5"/>
    </row>
    <row r="3362" spans="5:17" x14ac:dyDescent="0.25">
      <c r="E3362" s="5"/>
      <c r="F3362" s="5"/>
    </row>
    <row r="3363" spans="5:17" x14ac:dyDescent="0.25">
      <c r="E3363" s="5"/>
      <c r="F3363" s="5"/>
    </row>
    <row r="3364" spans="5:17" x14ac:dyDescent="0.25">
      <c r="E3364" s="5"/>
      <c r="F3364" s="5"/>
    </row>
    <row r="3365" spans="5:17" x14ac:dyDescent="0.25">
      <c r="E3365" s="5"/>
      <c r="F3365" s="5"/>
    </row>
    <row r="3366" spans="5:17" x14ac:dyDescent="0.25">
      <c r="E3366" s="5"/>
      <c r="F3366" s="5"/>
      <c r="H3366" s="5"/>
      <c r="I3366" s="5"/>
      <c r="Q3366" s="5"/>
    </row>
    <row r="3367" spans="5:17" x14ac:dyDescent="0.25">
      <c r="E3367" s="5"/>
      <c r="F3367" s="5"/>
      <c r="M3367" s="5"/>
    </row>
    <row r="3368" spans="5:17" x14ac:dyDescent="0.25">
      <c r="E3368" s="5"/>
      <c r="F3368" s="5"/>
    </row>
    <row r="3369" spans="5:17" x14ac:dyDescent="0.25">
      <c r="E3369" s="5"/>
      <c r="F3369" s="5"/>
    </row>
    <row r="3370" spans="5:17" x14ac:dyDescent="0.25">
      <c r="E3370" s="5"/>
      <c r="F3370" s="5"/>
    </row>
    <row r="3371" spans="5:17" x14ac:dyDescent="0.25">
      <c r="E3371" s="5"/>
      <c r="F3371" s="5"/>
    </row>
    <row r="3372" spans="5:17" x14ac:dyDescent="0.25">
      <c r="E3372" s="5"/>
      <c r="F3372" s="5"/>
    </row>
    <row r="3373" spans="5:17" x14ac:dyDescent="0.25">
      <c r="E3373" s="5"/>
      <c r="F3373" s="5"/>
    </row>
    <row r="3374" spans="5:17" x14ac:dyDescent="0.25">
      <c r="E3374" s="5"/>
      <c r="F3374" s="5"/>
    </row>
    <row r="3375" spans="5:17" x14ac:dyDescent="0.25">
      <c r="E3375" s="5"/>
      <c r="F3375" s="5"/>
    </row>
    <row r="3376" spans="5:17" x14ac:dyDescent="0.25">
      <c r="E3376" s="5"/>
      <c r="F3376" s="5"/>
    </row>
    <row r="3377" spans="5:6" x14ac:dyDescent="0.25">
      <c r="E3377" s="5"/>
      <c r="F3377" s="5"/>
    </row>
    <row r="3378" spans="5:6" x14ac:dyDescent="0.25">
      <c r="E3378" s="5"/>
      <c r="F3378" s="5"/>
    </row>
    <row r="3379" spans="5:6" x14ac:dyDescent="0.25">
      <c r="E3379" s="5"/>
      <c r="F3379" s="5"/>
    </row>
    <row r="3380" spans="5:6" x14ac:dyDescent="0.25">
      <c r="E3380" s="5"/>
      <c r="F3380" s="5"/>
    </row>
    <row r="3381" spans="5:6" x14ac:dyDescent="0.25">
      <c r="E3381" s="5"/>
      <c r="F3381" s="5"/>
    </row>
    <row r="3382" spans="5:6" x14ac:dyDescent="0.25">
      <c r="E3382" s="5"/>
      <c r="F3382" s="5"/>
    </row>
    <row r="3383" spans="5:6" x14ac:dyDescent="0.25">
      <c r="E3383" s="5"/>
      <c r="F3383" s="5"/>
    </row>
    <row r="3384" spans="5:6" x14ac:dyDescent="0.25">
      <c r="E3384" s="5"/>
      <c r="F3384" s="5"/>
    </row>
    <row r="3385" spans="5:6" x14ac:dyDescent="0.25">
      <c r="E3385" s="5"/>
      <c r="F3385" s="5"/>
    </row>
    <row r="3386" spans="5:6" x14ac:dyDescent="0.25">
      <c r="E3386" s="5"/>
      <c r="F3386" s="5"/>
    </row>
    <row r="3387" spans="5:6" x14ac:dyDescent="0.25">
      <c r="E3387" s="5"/>
      <c r="F3387" s="5"/>
    </row>
    <row r="3388" spans="5:6" x14ac:dyDescent="0.25">
      <c r="E3388" s="5"/>
      <c r="F3388" s="5"/>
    </row>
    <row r="3389" spans="5:6" x14ac:dyDescent="0.25">
      <c r="E3389" s="5"/>
      <c r="F3389" s="5"/>
    </row>
    <row r="3390" spans="5:6" x14ac:dyDescent="0.25">
      <c r="E3390" s="5"/>
      <c r="F3390" s="5"/>
    </row>
    <row r="3391" spans="5:6" x14ac:dyDescent="0.25">
      <c r="E3391" s="5"/>
      <c r="F3391" s="5"/>
    </row>
    <row r="3392" spans="5:6" x14ac:dyDescent="0.25">
      <c r="E3392" s="5"/>
      <c r="F3392" s="5"/>
    </row>
    <row r="3393" spans="5:6" x14ac:dyDescent="0.25">
      <c r="E3393" s="5"/>
      <c r="F3393" s="5"/>
    </row>
    <row r="3394" spans="5:6" x14ac:dyDescent="0.25">
      <c r="E3394" s="5"/>
      <c r="F3394" s="5"/>
    </row>
    <row r="3395" spans="5:6" x14ac:dyDescent="0.25">
      <c r="E3395" s="5"/>
      <c r="F3395" s="5"/>
    </row>
    <row r="3396" spans="5:6" x14ac:dyDescent="0.25">
      <c r="E3396" s="5"/>
      <c r="F3396" s="5"/>
    </row>
    <row r="3397" spans="5:6" x14ac:dyDescent="0.25">
      <c r="E3397" s="5"/>
      <c r="F3397" s="5"/>
    </row>
    <row r="3398" spans="5:6" x14ac:dyDescent="0.25">
      <c r="E3398" s="5"/>
      <c r="F3398" s="5"/>
    </row>
    <row r="3399" spans="5:6" x14ac:dyDescent="0.25">
      <c r="E3399" s="5"/>
      <c r="F3399" s="5"/>
    </row>
    <row r="3400" spans="5:6" x14ac:dyDescent="0.25">
      <c r="E3400" s="5"/>
      <c r="F3400" s="5"/>
    </row>
    <row r="3401" spans="5:6" x14ac:dyDescent="0.25">
      <c r="E3401" s="5"/>
      <c r="F3401" s="5"/>
    </row>
    <row r="3402" spans="5:6" x14ac:dyDescent="0.25">
      <c r="E3402" s="5"/>
      <c r="F3402" s="5"/>
    </row>
    <row r="3403" spans="5:6" x14ac:dyDescent="0.25">
      <c r="E3403" s="5"/>
      <c r="F3403" s="5"/>
    </row>
    <row r="3404" spans="5:6" x14ac:dyDescent="0.25">
      <c r="E3404" s="5"/>
      <c r="F3404" s="5"/>
    </row>
    <row r="3405" spans="5:6" x14ac:dyDescent="0.25">
      <c r="E3405" s="5"/>
      <c r="F3405" s="5"/>
    </row>
    <row r="3406" spans="5:6" x14ac:dyDescent="0.25">
      <c r="E3406" s="5"/>
      <c r="F3406" s="5"/>
    </row>
    <row r="3407" spans="5:6" x14ac:dyDescent="0.25">
      <c r="E3407" s="5"/>
      <c r="F3407" s="5"/>
    </row>
    <row r="3408" spans="5:6" x14ac:dyDescent="0.25">
      <c r="E3408" s="5"/>
      <c r="F3408" s="5"/>
    </row>
    <row r="3409" spans="5:6" x14ac:dyDescent="0.25">
      <c r="E3409" s="5"/>
      <c r="F3409" s="5"/>
    </row>
    <row r="3410" spans="5:6" x14ac:dyDescent="0.25">
      <c r="E3410" s="5"/>
      <c r="F3410" s="5"/>
    </row>
    <row r="3411" spans="5:6" x14ac:dyDescent="0.25">
      <c r="E3411" s="5"/>
      <c r="F3411" s="5"/>
    </row>
    <row r="3412" spans="5:6" x14ac:dyDescent="0.25">
      <c r="E3412" s="5"/>
      <c r="F3412" s="5"/>
    </row>
    <row r="3413" spans="5:6" x14ac:dyDescent="0.25">
      <c r="E3413" s="5"/>
      <c r="F3413" s="5"/>
    </row>
    <row r="3414" spans="5:6" x14ac:dyDescent="0.25">
      <c r="E3414" s="5"/>
      <c r="F3414" s="5"/>
    </row>
    <row r="3415" spans="5:6" x14ac:dyDescent="0.25">
      <c r="E3415" s="5"/>
      <c r="F3415" s="5"/>
    </row>
    <row r="3416" spans="5:6" x14ac:dyDescent="0.25">
      <c r="E3416" s="5"/>
      <c r="F3416" s="5"/>
    </row>
    <row r="3417" spans="5:6" x14ac:dyDescent="0.25">
      <c r="E3417" s="5"/>
      <c r="F3417" s="5"/>
    </row>
    <row r="3418" spans="5:6" x14ac:dyDescent="0.25">
      <c r="E3418" s="5"/>
      <c r="F3418" s="5"/>
    </row>
    <row r="3419" spans="5:6" x14ac:dyDescent="0.25">
      <c r="E3419" s="5"/>
      <c r="F3419" s="5"/>
    </row>
    <row r="3420" spans="5:6" x14ac:dyDescent="0.25">
      <c r="E3420" s="5"/>
      <c r="F3420" s="5"/>
    </row>
    <row r="3421" spans="5:6" x14ac:dyDescent="0.25">
      <c r="E3421" s="5"/>
      <c r="F3421" s="5"/>
    </row>
    <row r="3422" spans="5:6" x14ac:dyDescent="0.25">
      <c r="E3422" s="5"/>
      <c r="F3422" s="5"/>
    </row>
    <row r="3423" spans="5:6" x14ac:dyDescent="0.25">
      <c r="E3423" s="5"/>
      <c r="F3423" s="5"/>
    </row>
    <row r="3424" spans="5:6" x14ac:dyDescent="0.25">
      <c r="E3424" s="5"/>
      <c r="F3424" s="5"/>
    </row>
    <row r="3425" spans="5:6" x14ac:dyDescent="0.25">
      <c r="E3425" s="5"/>
      <c r="F3425" s="5"/>
    </row>
    <row r="3426" spans="5:6" x14ac:dyDescent="0.25">
      <c r="E3426" s="5"/>
      <c r="F3426" s="5"/>
    </row>
    <row r="3427" spans="5:6" x14ac:dyDescent="0.25">
      <c r="E3427" s="5"/>
      <c r="F3427" s="5"/>
    </row>
    <row r="3428" spans="5:6" x14ac:dyDescent="0.25">
      <c r="E3428" s="5"/>
      <c r="F3428" s="5"/>
    </row>
    <row r="3429" spans="5:6" x14ac:dyDescent="0.25">
      <c r="E3429" s="5"/>
      <c r="F3429" s="5"/>
    </row>
    <row r="3430" spans="5:6" x14ac:dyDescent="0.25">
      <c r="E3430" s="5"/>
      <c r="F3430" s="5"/>
    </row>
    <row r="3431" spans="5:6" x14ac:dyDescent="0.25">
      <c r="E3431" s="5"/>
      <c r="F3431" s="5"/>
    </row>
    <row r="3432" spans="5:6" x14ac:dyDescent="0.25">
      <c r="E3432" s="5"/>
      <c r="F3432" s="5"/>
    </row>
    <row r="3433" spans="5:6" x14ac:dyDescent="0.25">
      <c r="E3433" s="5"/>
      <c r="F3433" s="5"/>
    </row>
    <row r="3434" spans="5:6" x14ac:dyDescent="0.25">
      <c r="E3434" s="5"/>
      <c r="F3434" s="5"/>
    </row>
    <row r="3435" spans="5:6" x14ac:dyDescent="0.25">
      <c r="E3435" s="5"/>
      <c r="F3435" s="5"/>
    </row>
    <row r="3436" spans="5:6" x14ac:dyDescent="0.25">
      <c r="E3436" s="5"/>
      <c r="F3436" s="5"/>
    </row>
    <row r="3437" spans="5:6" x14ac:dyDescent="0.25">
      <c r="E3437" s="5"/>
      <c r="F3437" s="5"/>
    </row>
    <row r="3438" spans="5:6" x14ac:dyDescent="0.25">
      <c r="E3438" s="5"/>
      <c r="F3438" s="5"/>
    </row>
    <row r="3439" spans="5:6" x14ac:dyDescent="0.25">
      <c r="E3439" s="5"/>
      <c r="F3439" s="5"/>
    </row>
    <row r="3440" spans="5:6" x14ac:dyDescent="0.25">
      <c r="E3440" s="5"/>
      <c r="F3440" s="5"/>
    </row>
    <row r="3441" spans="5:11" x14ac:dyDescent="0.25">
      <c r="E3441" s="5"/>
      <c r="F3441" s="5"/>
    </row>
    <row r="3442" spans="5:11" x14ac:dyDescent="0.25">
      <c r="E3442" s="5"/>
      <c r="F3442" s="5"/>
    </row>
    <row r="3443" spans="5:11" x14ac:dyDescent="0.25">
      <c r="E3443" s="5"/>
      <c r="F3443" s="5"/>
      <c r="K3443" s="5"/>
    </row>
    <row r="3444" spans="5:11" x14ac:dyDescent="0.25">
      <c r="E3444" s="5"/>
      <c r="F3444" s="5"/>
    </row>
    <row r="3445" spans="5:11" x14ac:dyDescent="0.25">
      <c r="E3445" s="5"/>
      <c r="F3445" s="5"/>
    </row>
    <row r="3446" spans="5:11" x14ac:dyDescent="0.25">
      <c r="E3446" s="5"/>
      <c r="F3446" s="5"/>
    </row>
    <row r="3447" spans="5:11" x14ac:dyDescent="0.25">
      <c r="E3447" s="5"/>
      <c r="F3447" s="5"/>
    </row>
    <row r="3448" spans="5:11" x14ac:dyDescent="0.25">
      <c r="E3448" s="5"/>
      <c r="F3448" s="5"/>
    </row>
    <row r="3449" spans="5:11" x14ac:dyDescent="0.25">
      <c r="E3449" s="5"/>
      <c r="F3449" s="5"/>
    </row>
    <row r="3450" spans="5:11" x14ac:dyDescent="0.25">
      <c r="E3450" s="5"/>
      <c r="F3450" s="5"/>
    </row>
    <row r="3451" spans="5:11" x14ac:dyDescent="0.25">
      <c r="E3451" s="5"/>
      <c r="F3451" s="5"/>
    </row>
    <row r="3452" spans="5:11" x14ac:dyDescent="0.25">
      <c r="E3452" s="5"/>
      <c r="F3452" s="5"/>
    </row>
    <row r="3453" spans="5:11" x14ac:dyDescent="0.25">
      <c r="E3453" s="5"/>
      <c r="F3453" s="5"/>
    </row>
    <row r="3454" spans="5:11" x14ac:dyDescent="0.25">
      <c r="E3454" s="5"/>
      <c r="F3454" s="5"/>
    </row>
    <row r="3455" spans="5:11" x14ac:dyDescent="0.25">
      <c r="E3455" s="5"/>
      <c r="F3455" s="5"/>
    </row>
    <row r="3456" spans="5:11" x14ac:dyDescent="0.25">
      <c r="E3456" s="5"/>
      <c r="F3456" s="5"/>
    </row>
    <row r="3457" spans="5:6" x14ac:dyDescent="0.25">
      <c r="E3457" s="5"/>
      <c r="F3457" s="5"/>
    </row>
    <row r="3458" spans="5:6" x14ac:dyDescent="0.25">
      <c r="E3458" s="5"/>
      <c r="F3458" s="5"/>
    </row>
    <row r="3459" spans="5:6" x14ac:dyDescent="0.25">
      <c r="E3459" s="5"/>
      <c r="F3459" s="5"/>
    </row>
    <row r="3460" spans="5:6" x14ac:dyDescent="0.25">
      <c r="E3460" s="5"/>
      <c r="F3460" s="5"/>
    </row>
    <row r="3461" spans="5:6" x14ac:dyDescent="0.25">
      <c r="E3461" s="5"/>
      <c r="F3461" s="5"/>
    </row>
    <row r="3462" spans="5:6" x14ac:dyDescent="0.25">
      <c r="E3462" s="5"/>
      <c r="F3462" s="5"/>
    </row>
    <row r="3463" spans="5:6" x14ac:dyDescent="0.25">
      <c r="E3463" s="5"/>
      <c r="F3463" s="5"/>
    </row>
    <row r="3464" spans="5:6" x14ac:dyDescent="0.25">
      <c r="E3464" s="5"/>
      <c r="F3464" s="5"/>
    </row>
    <row r="3465" spans="5:6" x14ac:dyDescent="0.25">
      <c r="E3465" s="5"/>
      <c r="F3465" s="5"/>
    </row>
    <row r="3466" spans="5:6" x14ac:dyDescent="0.25">
      <c r="E3466" s="5"/>
      <c r="F3466" s="5"/>
    </row>
    <row r="3467" spans="5:6" x14ac:dyDescent="0.25">
      <c r="E3467" s="5"/>
      <c r="F3467" s="5"/>
    </row>
    <row r="3468" spans="5:6" x14ac:dyDescent="0.25">
      <c r="E3468" s="5"/>
      <c r="F3468" s="5"/>
    </row>
    <row r="3469" spans="5:6" x14ac:dyDescent="0.25">
      <c r="E3469" s="5"/>
      <c r="F3469" s="5"/>
    </row>
    <row r="3470" spans="5:6" x14ac:dyDescent="0.25">
      <c r="E3470" s="5"/>
      <c r="F3470" s="5"/>
    </row>
    <row r="3471" spans="5:6" x14ac:dyDescent="0.25">
      <c r="E3471" s="5"/>
      <c r="F3471" s="5"/>
    </row>
    <row r="3472" spans="5:6" x14ac:dyDescent="0.25">
      <c r="E3472" s="5"/>
      <c r="F3472" s="5"/>
    </row>
    <row r="3473" spans="5:6" x14ac:dyDescent="0.25">
      <c r="E3473" s="5"/>
      <c r="F3473" s="5"/>
    </row>
    <row r="3474" spans="5:6" x14ac:dyDescent="0.25">
      <c r="E3474" s="5"/>
      <c r="F3474" s="5"/>
    </row>
    <row r="3475" spans="5:6" x14ac:dyDescent="0.25">
      <c r="E3475" s="5"/>
      <c r="F3475" s="5"/>
    </row>
    <row r="3476" spans="5:6" x14ac:dyDescent="0.25">
      <c r="E3476" s="5"/>
      <c r="F3476" s="5"/>
    </row>
    <row r="3477" spans="5:6" x14ac:dyDescent="0.25">
      <c r="E3477" s="5"/>
      <c r="F3477" s="5"/>
    </row>
    <row r="3478" spans="5:6" x14ac:dyDescent="0.25">
      <c r="E3478" s="5"/>
      <c r="F3478" s="5"/>
    </row>
    <row r="3479" spans="5:6" x14ac:dyDescent="0.25">
      <c r="E3479" s="5"/>
      <c r="F3479" s="5"/>
    </row>
    <row r="3480" spans="5:6" x14ac:dyDescent="0.25">
      <c r="E3480" s="5"/>
      <c r="F3480" s="5"/>
    </row>
    <row r="3481" spans="5:6" x14ac:dyDescent="0.25">
      <c r="E3481" s="5"/>
      <c r="F3481" s="5"/>
    </row>
    <row r="3482" spans="5:6" x14ac:dyDescent="0.25">
      <c r="E3482" s="5"/>
      <c r="F3482" s="5"/>
    </row>
    <row r="3483" spans="5:6" x14ac:dyDescent="0.25">
      <c r="E3483" s="5"/>
      <c r="F3483" s="5"/>
    </row>
    <row r="3484" spans="5:6" x14ac:dyDescent="0.25">
      <c r="E3484" s="5"/>
      <c r="F3484" s="5"/>
    </row>
    <row r="3485" spans="5:6" x14ac:dyDescent="0.25">
      <c r="E3485" s="5"/>
      <c r="F3485" s="5"/>
    </row>
    <row r="3486" spans="5:6" x14ac:dyDescent="0.25">
      <c r="E3486" s="5"/>
      <c r="F3486" s="5"/>
    </row>
    <row r="3487" spans="5:6" x14ac:dyDescent="0.25">
      <c r="E3487" s="5"/>
      <c r="F3487" s="5"/>
    </row>
    <row r="3488" spans="5:6" x14ac:dyDescent="0.25">
      <c r="E3488" s="5"/>
      <c r="F3488" s="5"/>
    </row>
    <row r="3489" spans="5:6" x14ac:dyDescent="0.25">
      <c r="E3489" s="5"/>
      <c r="F3489" s="5"/>
    </row>
    <row r="3490" spans="5:6" x14ac:dyDescent="0.25">
      <c r="E3490" s="5"/>
      <c r="F3490" s="5"/>
    </row>
    <row r="3491" spans="5:6" x14ac:dyDescent="0.25">
      <c r="E3491" s="5"/>
      <c r="F3491" s="5"/>
    </row>
    <row r="3492" spans="5:6" x14ac:dyDescent="0.25">
      <c r="E3492" s="5"/>
      <c r="F3492" s="5"/>
    </row>
    <row r="3493" spans="5:6" x14ac:dyDescent="0.25">
      <c r="E3493" s="5"/>
      <c r="F3493" s="5"/>
    </row>
    <row r="3494" spans="5:6" x14ac:dyDescent="0.25">
      <c r="E3494" s="5"/>
      <c r="F3494" s="5"/>
    </row>
    <row r="3495" spans="5:6" x14ac:dyDescent="0.25">
      <c r="E3495" s="5"/>
      <c r="F3495" s="5"/>
    </row>
    <row r="3496" spans="5:6" x14ac:dyDescent="0.25">
      <c r="E3496" s="5"/>
      <c r="F3496" s="5"/>
    </row>
    <row r="3497" spans="5:6" x14ac:dyDescent="0.25">
      <c r="E3497" s="5"/>
      <c r="F3497" s="5"/>
    </row>
    <row r="3498" spans="5:6" x14ac:dyDescent="0.25">
      <c r="E3498" s="5"/>
      <c r="F3498" s="5"/>
    </row>
    <row r="3499" spans="5:6" x14ac:dyDescent="0.25">
      <c r="E3499" s="5"/>
      <c r="F3499" s="5"/>
    </row>
    <row r="3500" spans="5:6" x14ac:dyDescent="0.25">
      <c r="E3500" s="5"/>
      <c r="F3500" s="5"/>
    </row>
    <row r="3501" spans="5:6" x14ac:dyDescent="0.25">
      <c r="E3501" s="5"/>
      <c r="F3501" s="5"/>
    </row>
    <row r="3502" spans="5:6" x14ac:dyDescent="0.25">
      <c r="E3502" s="5"/>
      <c r="F3502" s="5"/>
    </row>
    <row r="3503" spans="5:6" x14ac:dyDescent="0.25">
      <c r="E3503" s="5"/>
      <c r="F3503" s="5"/>
    </row>
    <row r="3504" spans="5:6" x14ac:dyDescent="0.25">
      <c r="E3504" s="5"/>
      <c r="F3504" s="5"/>
    </row>
    <row r="3505" spans="5:6" x14ac:dyDescent="0.25">
      <c r="E3505" s="5"/>
      <c r="F3505" s="5"/>
    </row>
    <row r="3506" spans="5:6" x14ac:dyDescent="0.25">
      <c r="E3506" s="5"/>
      <c r="F3506" s="5"/>
    </row>
    <row r="3507" spans="5:6" x14ac:dyDescent="0.25">
      <c r="E3507" s="5"/>
      <c r="F3507" s="5"/>
    </row>
    <row r="3508" spans="5:6" x14ac:dyDescent="0.25">
      <c r="E3508" s="5"/>
      <c r="F3508" s="5"/>
    </row>
    <row r="3509" spans="5:6" x14ac:dyDescent="0.25">
      <c r="E3509" s="5"/>
      <c r="F3509" s="5"/>
    </row>
    <row r="3510" spans="5:6" x14ac:dyDescent="0.25">
      <c r="E3510" s="5"/>
      <c r="F3510" s="5"/>
    </row>
    <row r="3511" spans="5:6" x14ac:dyDescent="0.25">
      <c r="E3511" s="5"/>
      <c r="F3511" s="5"/>
    </row>
    <row r="3512" spans="5:6" x14ac:dyDescent="0.25">
      <c r="E3512" s="5"/>
      <c r="F3512" s="5"/>
    </row>
    <row r="3513" spans="5:6" x14ac:dyDescent="0.25">
      <c r="E3513" s="5"/>
      <c r="F3513" s="5"/>
    </row>
    <row r="3514" spans="5:6" x14ac:dyDescent="0.25">
      <c r="E3514" s="5"/>
      <c r="F3514" s="5"/>
    </row>
    <row r="3515" spans="5:6" x14ac:dyDescent="0.25">
      <c r="E3515" s="5"/>
      <c r="F3515" s="5"/>
    </row>
    <row r="3516" spans="5:6" x14ac:dyDescent="0.25">
      <c r="E3516" s="5"/>
      <c r="F3516" s="5"/>
    </row>
    <row r="3517" spans="5:6" x14ac:dyDescent="0.25">
      <c r="E3517" s="5"/>
      <c r="F3517" s="5"/>
    </row>
    <row r="3518" spans="5:6" x14ac:dyDescent="0.25">
      <c r="E3518" s="5"/>
      <c r="F3518" s="5"/>
    </row>
    <row r="3519" spans="5:6" x14ac:dyDescent="0.25">
      <c r="E3519" s="5"/>
      <c r="F3519" s="5"/>
    </row>
    <row r="3520" spans="5:6" x14ac:dyDescent="0.25">
      <c r="E3520" s="5"/>
      <c r="F3520" s="5"/>
    </row>
    <row r="3521" spans="5:6" x14ac:dyDescent="0.25">
      <c r="E3521" s="5"/>
      <c r="F3521" s="5"/>
    </row>
    <row r="3522" spans="5:6" x14ac:dyDescent="0.25">
      <c r="E3522" s="5"/>
      <c r="F3522" s="5"/>
    </row>
    <row r="3523" spans="5:6" x14ac:dyDescent="0.25">
      <c r="E3523" s="5"/>
      <c r="F3523" s="5"/>
    </row>
    <row r="3524" spans="5:6" x14ac:dyDescent="0.25">
      <c r="E3524" s="5"/>
      <c r="F3524" s="5"/>
    </row>
    <row r="3525" spans="5:6" x14ac:dyDescent="0.25">
      <c r="E3525" s="5"/>
      <c r="F3525" s="5"/>
    </row>
    <row r="3526" spans="5:6" x14ac:dyDescent="0.25">
      <c r="E3526" s="5"/>
      <c r="F3526" s="5"/>
    </row>
    <row r="3527" spans="5:6" x14ac:dyDescent="0.25">
      <c r="E3527" s="5"/>
      <c r="F3527" s="5"/>
    </row>
    <row r="3528" spans="5:6" x14ac:dyDescent="0.25">
      <c r="E3528" s="5"/>
      <c r="F3528" s="5"/>
    </row>
    <row r="3529" spans="5:6" x14ac:dyDescent="0.25">
      <c r="E3529" s="5"/>
      <c r="F3529" s="5"/>
    </row>
    <row r="3530" spans="5:6" x14ac:dyDescent="0.25">
      <c r="E3530" s="5"/>
      <c r="F3530" s="5"/>
    </row>
    <row r="3531" spans="5:6" x14ac:dyDescent="0.25">
      <c r="E3531" s="5"/>
      <c r="F3531" s="5"/>
    </row>
    <row r="3532" spans="5:6" x14ac:dyDescent="0.25">
      <c r="E3532" s="5"/>
      <c r="F3532" s="5"/>
    </row>
    <row r="3533" spans="5:6" x14ac:dyDescent="0.25">
      <c r="E3533" s="5"/>
      <c r="F3533" s="5"/>
    </row>
    <row r="3534" spans="5:6" x14ac:dyDescent="0.25">
      <c r="E3534" s="5"/>
      <c r="F3534" s="5"/>
    </row>
    <row r="3535" spans="5:6" x14ac:dyDescent="0.25">
      <c r="E3535" s="5"/>
      <c r="F3535" s="5"/>
    </row>
    <row r="3536" spans="5:6" x14ac:dyDescent="0.25">
      <c r="E3536" s="5"/>
      <c r="F3536" s="5"/>
    </row>
    <row r="3537" spans="5:6" x14ac:dyDescent="0.25">
      <c r="E3537" s="5"/>
      <c r="F3537" s="5"/>
    </row>
    <row r="3538" spans="5:6" x14ac:dyDescent="0.25">
      <c r="E3538" s="5"/>
      <c r="F3538" s="5"/>
    </row>
    <row r="3539" spans="5:6" x14ac:dyDescent="0.25">
      <c r="E3539" s="5"/>
      <c r="F3539" s="5"/>
    </row>
    <row r="3540" spans="5:6" x14ac:dyDescent="0.25">
      <c r="E3540" s="5"/>
      <c r="F3540" s="5"/>
    </row>
    <row r="3541" spans="5:6" x14ac:dyDescent="0.25">
      <c r="E3541" s="5"/>
      <c r="F3541" s="5"/>
    </row>
    <row r="3542" spans="5:6" x14ac:dyDescent="0.25">
      <c r="E3542" s="5"/>
      <c r="F3542" s="5"/>
    </row>
    <row r="3543" spans="5:6" x14ac:dyDescent="0.25">
      <c r="E3543" s="5"/>
      <c r="F3543" s="5"/>
    </row>
    <row r="3544" spans="5:6" x14ac:dyDescent="0.25">
      <c r="E3544" s="5"/>
      <c r="F3544" s="5"/>
    </row>
    <row r="3545" spans="5:6" x14ac:dyDescent="0.25">
      <c r="E3545" s="5"/>
      <c r="F3545" s="5"/>
    </row>
    <row r="3546" spans="5:6" x14ac:dyDescent="0.25">
      <c r="E3546" s="5"/>
      <c r="F3546" s="5"/>
    </row>
    <row r="3547" spans="5:6" x14ac:dyDescent="0.25">
      <c r="E3547" s="5"/>
      <c r="F3547" s="5"/>
    </row>
    <row r="3548" spans="5:6" x14ac:dyDescent="0.25">
      <c r="E3548" s="5"/>
      <c r="F3548" s="5"/>
    </row>
    <row r="3549" spans="5:6" x14ac:dyDescent="0.25">
      <c r="E3549" s="5"/>
      <c r="F3549" s="5"/>
    </row>
    <row r="3550" spans="5:6" x14ac:dyDescent="0.25">
      <c r="E3550" s="5"/>
      <c r="F3550" s="5"/>
    </row>
    <row r="3551" spans="5:6" x14ac:dyDescent="0.25">
      <c r="E3551" s="5"/>
      <c r="F3551" s="5"/>
    </row>
    <row r="3552" spans="5:6" x14ac:dyDescent="0.25">
      <c r="E3552" s="5"/>
      <c r="F3552" s="5"/>
    </row>
    <row r="3553" spans="5:6" x14ac:dyDescent="0.25">
      <c r="E3553" s="5"/>
      <c r="F3553" s="5"/>
    </row>
    <row r="3554" spans="5:6" x14ac:dyDescent="0.25">
      <c r="E3554" s="5"/>
      <c r="F3554" s="5"/>
    </row>
    <row r="3555" spans="5:6" x14ac:dyDescent="0.25">
      <c r="E3555" s="5"/>
      <c r="F3555" s="5"/>
    </row>
    <row r="3556" spans="5:6" x14ac:dyDescent="0.25">
      <c r="E3556" s="5"/>
      <c r="F3556" s="5"/>
    </row>
    <row r="3557" spans="5:6" x14ac:dyDescent="0.25">
      <c r="E3557" s="5"/>
      <c r="F3557" s="5"/>
    </row>
    <row r="3558" spans="5:6" x14ac:dyDescent="0.25">
      <c r="E3558" s="5"/>
      <c r="F3558" s="5"/>
    </row>
    <row r="3559" spans="5:6" x14ac:dyDescent="0.25">
      <c r="E3559" s="5"/>
      <c r="F3559" s="5"/>
    </row>
    <row r="3560" spans="5:6" x14ac:dyDescent="0.25">
      <c r="E3560" s="5"/>
      <c r="F3560" s="5"/>
    </row>
    <row r="3561" spans="5:6" x14ac:dyDescent="0.25">
      <c r="E3561" s="5"/>
      <c r="F3561" s="5"/>
    </row>
    <row r="3562" spans="5:6" x14ac:dyDescent="0.25">
      <c r="E3562" s="5"/>
      <c r="F3562" s="5"/>
    </row>
    <row r="3563" spans="5:6" x14ac:dyDescent="0.25">
      <c r="E3563" s="5"/>
      <c r="F3563" s="5"/>
    </row>
    <row r="3564" spans="5:6" x14ac:dyDescent="0.25">
      <c r="E3564" s="5"/>
      <c r="F3564" s="5"/>
    </row>
    <row r="3565" spans="5:6" x14ac:dyDescent="0.25">
      <c r="E3565" s="5"/>
      <c r="F3565" s="5"/>
    </row>
    <row r="3566" spans="5:6" x14ac:dyDescent="0.25">
      <c r="E3566" s="5"/>
      <c r="F3566" s="5"/>
    </row>
    <row r="3567" spans="5:6" x14ac:dyDescent="0.25">
      <c r="E3567" s="5"/>
      <c r="F3567" s="5"/>
    </row>
    <row r="3568" spans="5:6" x14ac:dyDescent="0.25">
      <c r="E3568" s="5"/>
      <c r="F3568" s="5"/>
    </row>
    <row r="3569" spans="5:6" x14ac:dyDescent="0.25">
      <c r="E3569" s="5"/>
      <c r="F3569" s="5"/>
    </row>
    <row r="3570" spans="5:6" x14ac:dyDescent="0.25">
      <c r="E3570" s="5"/>
      <c r="F3570" s="5"/>
    </row>
    <row r="3571" spans="5:6" x14ac:dyDescent="0.25">
      <c r="E3571" s="5"/>
      <c r="F3571" s="5"/>
    </row>
    <row r="3572" spans="5:6" x14ac:dyDescent="0.25">
      <c r="E3572" s="5"/>
      <c r="F3572" s="5"/>
    </row>
    <row r="3573" spans="5:6" x14ac:dyDescent="0.25">
      <c r="E3573" s="5"/>
      <c r="F3573" s="5"/>
    </row>
    <row r="3574" spans="5:6" x14ac:dyDescent="0.25">
      <c r="E3574" s="5"/>
      <c r="F3574" s="5"/>
    </row>
    <row r="3575" spans="5:6" x14ac:dyDescent="0.25">
      <c r="E3575" s="5"/>
      <c r="F3575" s="5"/>
    </row>
    <row r="3576" spans="5:6" x14ac:dyDescent="0.25">
      <c r="E3576" s="5"/>
      <c r="F3576" s="5"/>
    </row>
    <row r="3577" spans="5:6" x14ac:dyDescent="0.25">
      <c r="E3577" s="5"/>
      <c r="F3577" s="5"/>
    </row>
    <row r="3578" spans="5:6" x14ac:dyDescent="0.25">
      <c r="E3578" s="5"/>
      <c r="F3578" s="5"/>
    </row>
    <row r="3579" spans="5:6" x14ac:dyDescent="0.25">
      <c r="E3579" s="5"/>
      <c r="F3579" s="5"/>
    </row>
    <row r="3580" spans="5:6" x14ac:dyDescent="0.25">
      <c r="E3580" s="5"/>
      <c r="F3580" s="5"/>
    </row>
    <row r="3581" spans="5:6" x14ac:dyDescent="0.25">
      <c r="E3581" s="5"/>
      <c r="F3581" s="5"/>
    </row>
    <row r="3582" spans="5:6" x14ac:dyDescent="0.25">
      <c r="E3582" s="5"/>
      <c r="F3582" s="5"/>
    </row>
    <row r="3583" spans="5:6" x14ac:dyDescent="0.25">
      <c r="E3583" s="5"/>
      <c r="F3583" s="5"/>
    </row>
    <row r="3584" spans="5:6" x14ac:dyDescent="0.25">
      <c r="E3584" s="5"/>
      <c r="F3584" s="5"/>
    </row>
    <row r="3585" spans="5:6" x14ac:dyDescent="0.25">
      <c r="E3585" s="5"/>
      <c r="F3585" s="5"/>
    </row>
    <row r="3586" spans="5:6" x14ac:dyDescent="0.25">
      <c r="E3586" s="5"/>
      <c r="F3586" s="5"/>
    </row>
    <row r="3587" spans="5:6" x14ac:dyDescent="0.25">
      <c r="E3587" s="5"/>
      <c r="F3587" s="5"/>
    </row>
    <row r="3588" spans="5:6" x14ac:dyDescent="0.25">
      <c r="E3588" s="5"/>
      <c r="F3588" s="5"/>
    </row>
    <row r="3589" spans="5:6" x14ac:dyDescent="0.25">
      <c r="E3589" s="5"/>
      <c r="F3589" s="5"/>
    </row>
    <row r="3590" spans="5:6" x14ac:dyDescent="0.25">
      <c r="E3590" s="5"/>
      <c r="F3590" s="5"/>
    </row>
    <row r="3591" spans="5:6" x14ac:dyDescent="0.25">
      <c r="E3591" s="5"/>
      <c r="F3591" s="5"/>
    </row>
    <row r="3592" spans="5:6" x14ac:dyDescent="0.25">
      <c r="E3592" s="5"/>
      <c r="F3592" s="5"/>
    </row>
    <row r="3593" spans="5:6" x14ac:dyDescent="0.25">
      <c r="E3593" s="5"/>
      <c r="F3593" s="5"/>
    </row>
    <row r="3594" spans="5:6" x14ac:dyDescent="0.25">
      <c r="E3594" s="5"/>
      <c r="F3594" s="5"/>
    </row>
    <row r="3595" spans="5:6" x14ac:dyDescent="0.25">
      <c r="E3595" s="5"/>
      <c r="F3595" s="5"/>
    </row>
    <row r="3596" spans="5:6" x14ac:dyDescent="0.25">
      <c r="E3596" s="5"/>
      <c r="F3596" s="5"/>
    </row>
    <row r="3597" spans="5:6" x14ac:dyDescent="0.25">
      <c r="E3597" s="5"/>
      <c r="F3597" s="5"/>
    </row>
    <row r="3598" spans="5:6" x14ac:dyDescent="0.25">
      <c r="E3598" s="5"/>
      <c r="F3598" s="5"/>
    </row>
    <row r="3599" spans="5:6" x14ac:dyDescent="0.25">
      <c r="E3599" s="5"/>
      <c r="F3599" s="5"/>
    </row>
    <row r="3600" spans="5:6" x14ac:dyDescent="0.25">
      <c r="E3600" s="5"/>
      <c r="F3600" s="5"/>
    </row>
    <row r="3601" spans="5:6" x14ac:dyDescent="0.25">
      <c r="E3601" s="5"/>
      <c r="F3601" s="5"/>
    </row>
    <row r="3602" spans="5:6" x14ac:dyDescent="0.25">
      <c r="E3602" s="5"/>
      <c r="F3602" s="5"/>
    </row>
    <row r="3603" spans="5:6" x14ac:dyDescent="0.25">
      <c r="E3603" s="5"/>
      <c r="F3603" s="5"/>
    </row>
    <row r="3604" spans="5:6" x14ac:dyDescent="0.25">
      <c r="E3604" s="5"/>
      <c r="F3604" s="5"/>
    </row>
    <row r="3605" spans="5:6" x14ac:dyDescent="0.25">
      <c r="E3605" s="5"/>
      <c r="F3605" s="5"/>
    </row>
    <row r="3606" spans="5:6" x14ac:dyDescent="0.25">
      <c r="E3606" s="5"/>
      <c r="F3606" s="5"/>
    </row>
    <row r="3607" spans="5:6" x14ac:dyDescent="0.25">
      <c r="E3607" s="5"/>
      <c r="F3607" s="5"/>
    </row>
    <row r="3608" spans="5:6" x14ac:dyDescent="0.25">
      <c r="E3608" s="5"/>
      <c r="F3608" s="5"/>
    </row>
    <row r="3609" spans="5:6" x14ac:dyDescent="0.25">
      <c r="E3609" s="5"/>
      <c r="F3609" s="5"/>
    </row>
    <row r="3610" spans="5:6" x14ac:dyDescent="0.25">
      <c r="E3610" s="5"/>
      <c r="F3610" s="5"/>
    </row>
    <row r="3611" spans="5:6" x14ac:dyDescent="0.25">
      <c r="E3611" s="5"/>
      <c r="F3611" s="5"/>
    </row>
    <row r="3612" spans="5:6" x14ac:dyDescent="0.25">
      <c r="E3612" s="5"/>
      <c r="F3612" s="5"/>
    </row>
    <row r="3613" spans="5:6" x14ac:dyDescent="0.25">
      <c r="E3613" s="5"/>
      <c r="F3613" s="5"/>
    </row>
    <row r="3614" spans="5:6" x14ac:dyDescent="0.25">
      <c r="E3614" s="5"/>
      <c r="F3614" s="5"/>
    </row>
    <row r="3615" spans="5:6" x14ac:dyDescent="0.25">
      <c r="E3615" s="5"/>
      <c r="F3615" s="5"/>
    </row>
    <row r="3616" spans="5:6" x14ac:dyDescent="0.25">
      <c r="E3616" s="5"/>
      <c r="F3616" s="5"/>
    </row>
    <row r="3617" spans="5:6" x14ac:dyDescent="0.25">
      <c r="E3617" s="5"/>
      <c r="F3617" s="5"/>
    </row>
    <row r="3618" spans="5:6" x14ac:dyDescent="0.25">
      <c r="E3618" s="5"/>
      <c r="F3618" s="5"/>
    </row>
    <row r="3619" spans="5:6" x14ac:dyDescent="0.25">
      <c r="E3619" s="5"/>
      <c r="F3619" s="5"/>
    </row>
    <row r="3620" spans="5:6" x14ac:dyDescent="0.25">
      <c r="E3620" s="5"/>
      <c r="F3620" s="5"/>
    </row>
    <row r="3621" spans="5:6" x14ac:dyDescent="0.25">
      <c r="E3621" s="5"/>
      <c r="F3621" s="5"/>
    </row>
    <row r="3622" spans="5:6" x14ac:dyDescent="0.25">
      <c r="E3622" s="5"/>
      <c r="F3622" s="5"/>
    </row>
    <row r="3623" spans="5:6" x14ac:dyDescent="0.25">
      <c r="E3623" s="5"/>
      <c r="F3623" s="5"/>
    </row>
    <row r="3624" spans="5:6" x14ac:dyDescent="0.25">
      <c r="E3624" s="5"/>
      <c r="F3624" s="5"/>
    </row>
    <row r="3625" spans="5:6" x14ac:dyDescent="0.25">
      <c r="E3625" s="5"/>
      <c r="F3625" s="5"/>
    </row>
    <row r="3626" spans="5:6" x14ac:dyDescent="0.25">
      <c r="E3626" s="5"/>
      <c r="F3626" s="5"/>
    </row>
    <row r="3627" spans="5:6" x14ac:dyDescent="0.25">
      <c r="E3627" s="5"/>
      <c r="F3627" s="5"/>
    </row>
    <row r="3628" spans="5:6" x14ac:dyDescent="0.25">
      <c r="E3628" s="5"/>
      <c r="F3628" s="5"/>
    </row>
    <row r="3629" spans="5:6" x14ac:dyDescent="0.25">
      <c r="E3629" s="5"/>
      <c r="F3629" s="5"/>
    </row>
    <row r="3630" spans="5:6" x14ac:dyDescent="0.25">
      <c r="E3630" s="5"/>
      <c r="F3630" s="5"/>
    </row>
    <row r="3631" spans="5:6" x14ac:dyDescent="0.25">
      <c r="E3631" s="5"/>
      <c r="F3631" s="5"/>
    </row>
    <row r="3632" spans="5:6" x14ac:dyDescent="0.25">
      <c r="E3632" s="5"/>
      <c r="F3632" s="5"/>
    </row>
    <row r="3633" spans="5:6" x14ac:dyDescent="0.25">
      <c r="E3633" s="5"/>
      <c r="F3633" s="5"/>
    </row>
    <row r="3634" spans="5:6" x14ac:dyDescent="0.25">
      <c r="E3634" s="5"/>
      <c r="F3634" s="5"/>
    </row>
    <row r="3635" spans="5:6" x14ac:dyDescent="0.25">
      <c r="E3635" s="5"/>
      <c r="F3635" s="5"/>
    </row>
    <row r="3636" spans="5:6" x14ac:dyDescent="0.25">
      <c r="E3636" s="5"/>
      <c r="F3636" s="5"/>
    </row>
    <row r="3637" spans="5:6" x14ac:dyDescent="0.25">
      <c r="E3637" s="5"/>
      <c r="F3637" s="5"/>
    </row>
    <row r="3638" spans="5:6" x14ac:dyDescent="0.25">
      <c r="E3638" s="5"/>
      <c r="F3638" s="5"/>
    </row>
    <row r="3639" spans="5:6" x14ac:dyDescent="0.25">
      <c r="E3639" s="5"/>
      <c r="F3639" s="5"/>
    </row>
    <row r="3640" spans="5:6" x14ac:dyDescent="0.25">
      <c r="E3640" s="5"/>
      <c r="F3640" s="5"/>
    </row>
    <row r="3641" spans="5:6" x14ac:dyDescent="0.25">
      <c r="E3641" s="5"/>
      <c r="F3641" s="5"/>
    </row>
    <row r="3642" spans="5:6" x14ac:dyDescent="0.25">
      <c r="E3642" s="5"/>
      <c r="F3642" s="5"/>
    </row>
    <row r="3643" spans="5:6" x14ac:dyDescent="0.25">
      <c r="E3643" s="5"/>
      <c r="F3643" s="5"/>
    </row>
    <row r="3644" spans="5:6" x14ac:dyDescent="0.25">
      <c r="E3644" s="5"/>
      <c r="F3644" s="5"/>
    </row>
    <row r="3645" spans="5:6" x14ac:dyDescent="0.25">
      <c r="E3645" s="5"/>
      <c r="F3645" s="5"/>
    </row>
    <row r="3646" spans="5:6" x14ac:dyDescent="0.25">
      <c r="E3646" s="5"/>
      <c r="F3646" s="5"/>
    </row>
    <row r="3647" spans="5:6" x14ac:dyDescent="0.25">
      <c r="E3647" s="5"/>
      <c r="F3647" s="5"/>
    </row>
    <row r="3648" spans="5:6" x14ac:dyDescent="0.25">
      <c r="E3648" s="5"/>
      <c r="F3648" s="5"/>
    </row>
    <row r="3649" spans="5:6" x14ac:dyDescent="0.25">
      <c r="E3649" s="5"/>
      <c r="F3649" s="5"/>
    </row>
    <row r="3650" spans="5:6" x14ac:dyDescent="0.25">
      <c r="E3650" s="5"/>
      <c r="F3650" s="5"/>
    </row>
    <row r="3651" spans="5:6" x14ac:dyDescent="0.25">
      <c r="E3651" s="5"/>
      <c r="F3651" s="5"/>
    </row>
    <row r="3652" spans="5:6" x14ac:dyDescent="0.25">
      <c r="E3652" s="5"/>
      <c r="F3652" s="5"/>
    </row>
    <row r="3653" spans="5:6" x14ac:dyDescent="0.25">
      <c r="E3653" s="5"/>
      <c r="F3653" s="5"/>
    </row>
    <row r="3654" spans="5:6" x14ac:dyDescent="0.25">
      <c r="E3654" s="5"/>
      <c r="F3654" s="5"/>
    </row>
    <row r="3655" spans="5:6" x14ac:dyDescent="0.25">
      <c r="E3655" s="5"/>
      <c r="F3655" s="5"/>
    </row>
    <row r="3656" spans="5:6" x14ac:dyDescent="0.25">
      <c r="E3656" s="5"/>
      <c r="F3656" s="5"/>
    </row>
    <row r="3657" spans="5:6" x14ac:dyDescent="0.25">
      <c r="E3657" s="5"/>
      <c r="F3657" s="5"/>
    </row>
    <row r="3658" spans="5:6" x14ac:dyDescent="0.25">
      <c r="E3658" s="5"/>
      <c r="F3658" s="5"/>
    </row>
    <row r="3659" spans="5:6" x14ac:dyDescent="0.25">
      <c r="E3659" s="5"/>
      <c r="F3659" s="5"/>
    </row>
    <row r="3660" spans="5:6" x14ac:dyDescent="0.25">
      <c r="E3660" s="5"/>
      <c r="F3660" s="5"/>
    </row>
    <row r="3661" spans="5:6" x14ac:dyDescent="0.25">
      <c r="E3661" s="5"/>
      <c r="F3661" s="5"/>
    </row>
    <row r="3662" spans="5:6" x14ac:dyDescent="0.25">
      <c r="E3662" s="5"/>
      <c r="F3662" s="5"/>
    </row>
    <row r="3663" spans="5:6" x14ac:dyDescent="0.25">
      <c r="E3663" s="5"/>
      <c r="F3663" s="5"/>
    </row>
    <row r="3664" spans="5:6" x14ac:dyDescent="0.25">
      <c r="E3664" s="5"/>
      <c r="F3664" s="5"/>
    </row>
    <row r="3665" spans="5:6" x14ac:dyDescent="0.25">
      <c r="E3665" s="5"/>
      <c r="F3665" s="5"/>
    </row>
    <row r="3666" spans="5:6" x14ac:dyDescent="0.25">
      <c r="E3666" s="5"/>
      <c r="F3666" s="5"/>
    </row>
    <row r="3667" spans="5:6" x14ac:dyDescent="0.25">
      <c r="E3667" s="5"/>
      <c r="F3667" s="5"/>
    </row>
    <row r="3668" spans="5:6" x14ac:dyDescent="0.25">
      <c r="E3668" s="5"/>
      <c r="F3668" s="5"/>
    </row>
    <row r="3669" spans="5:6" x14ac:dyDescent="0.25">
      <c r="E3669" s="5"/>
      <c r="F3669" s="5"/>
    </row>
    <row r="3670" spans="5:6" x14ac:dyDescent="0.25">
      <c r="E3670" s="5"/>
      <c r="F3670" s="5"/>
    </row>
    <row r="3671" spans="5:6" x14ac:dyDescent="0.25">
      <c r="E3671" s="5"/>
      <c r="F3671" s="5"/>
    </row>
    <row r="3672" spans="5:6" x14ac:dyDescent="0.25">
      <c r="E3672" s="5"/>
      <c r="F3672" s="5"/>
    </row>
    <row r="3673" spans="5:6" x14ac:dyDescent="0.25">
      <c r="E3673" s="5"/>
      <c r="F3673" s="5"/>
    </row>
    <row r="3674" spans="5:6" x14ac:dyDescent="0.25">
      <c r="E3674" s="5"/>
      <c r="F3674" s="5"/>
    </row>
    <row r="3675" spans="5:6" x14ac:dyDescent="0.25">
      <c r="E3675" s="5"/>
      <c r="F3675" s="5"/>
    </row>
    <row r="3676" spans="5:6" x14ac:dyDescent="0.25">
      <c r="E3676" s="5"/>
      <c r="F3676" s="5"/>
    </row>
    <row r="3677" spans="5:6" x14ac:dyDescent="0.25">
      <c r="E3677" s="5"/>
      <c r="F3677" s="5"/>
    </row>
    <row r="3678" spans="5:6" x14ac:dyDescent="0.25">
      <c r="E3678" s="5"/>
      <c r="F3678" s="5"/>
    </row>
    <row r="3679" spans="5:6" x14ac:dyDescent="0.25">
      <c r="E3679" s="5"/>
      <c r="F3679" s="5"/>
    </row>
    <row r="3680" spans="5:6" x14ac:dyDescent="0.25">
      <c r="E3680" s="5"/>
      <c r="F3680" s="5"/>
    </row>
    <row r="3681" spans="5:6" x14ac:dyDescent="0.25">
      <c r="E3681" s="5"/>
      <c r="F3681" s="5"/>
    </row>
    <row r="3682" spans="5:6" x14ac:dyDescent="0.25">
      <c r="E3682" s="5"/>
      <c r="F3682" s="5"/>
    </row>
    <row r="3683" spans="5:6" x14ac:dyDescent="0.25">
      <c r="E3683" s="5"/>
      <c r="F3683" s="5"/>
    </row>
    <row r="3684" spans="5:6" x14ac:dyDescent="0.25">
      <c r="E3684" s="5"/>
      <c r="F3684" s="5"/>
    </row>
    <row r="3685" spans="5:6" x14ac:dyDescent="0.25">
      <c r="E3685" s="5"/>
      <c r="F3685" s="5"/>
    </row>
    <row r="3686" spans="5:6" x14ac:dyDescent="0.25">
      <c r="E3686" s="5"/>
      <c r="F3686" s="5"/>
    </row>
    <row r="3687" spans="5:6" x14ac:dyDescent="0.25">
      <c r="E3687" s="5"/>
      <c r="F3687" s="5"/>
    </row>
    <row r="3688" spans="5:6" x14ac:dyDescent="0.25">
      <c r="E3688" s="5"/>
      <c r="F3688" s="5"/>
    </row>
    <row r="3689" spans="5:6" x14ac:dyDescent="0.25">
      <c r="E3689" s="5"/>
      <c r="F3689" s="5"/>
    </row>
    <row r="3690" spans="5:6" x14ac:dyDescent="0.25">
      <c r="E3690" s="5"/>
      <c r="F3690" s="5"/>
    </row>
    <row r="3691" spans="5:6" x14ac:dyDescent="0.25">
      <c r="E3691" s="5"/>
      <c r="F3691" s="5"/>
    </row>
    <row r="3692" spans="5:6" x14ac:dyDescent="0.25">
      <c r="E3692" s="5"/>
      <c r="F3692" s="5"/>
    </row>
    <row r="3693" spans="5:6" x14ac:dyDescent="0.25">
      <c r="E3693" s="5"/>
      <c r="F3693" s="5"/>
    </row>
    <row r="3694" spans="5:6" x14ac:dyDescent="0.25">
      <c r="E3694" s="5"/>
      <c r="F3694" s="5"/>
    </row>
    <row r="3695" spans="5:6" x14ac:dyDescent="0.25">
      <c r="E3695" s="5"/>
      <c r="F3695" s="5"/>
    </row>
    <row r="3696" spans="5:6" x14ac:dyDescent="0.25">
      <c r="E3696" s="5"/>
      <c r="F3696" s="5"/>
    </row>
    <row r="3697" spans="5:6" x14ac:dyDescent="0.25">
      <c r="E3697" s="5"/>
      <c r="F3697" s="5"/>
    </row>
    <row r="3698" spans="5:6" x14ac:dyDescent="0.25">
      <c r="E3698" s="5"/>
      <c r="F3698" s="5"/>
    </row>
    <row r="3699" spans="5:6" x14ac:dyDescent="0.25">
      <c r="E3699" s="5"/>
      <c r="F3699" s="5"/>
    </row>
    <row r="3700" spans="5:6" x14ac:dyDescent="0.25">
      <c r="E3700" s="5"/>
      <c r="F3700" s="5"/>
    </row>
    <row r="3701" spans="5:6" x14ac:dyDescent="0.25">
      <c r="E3701" s="5"/>
      <c r="F3701" s="5"/>
    </row>
    <row r="3702" spans="5:6" x14ac:dyDescent="0.25">
      <c r="E3702" s="5"/>
      <c r="F3702" s="5"/>
    </row>
    <row r="3703" spans="5:6" x14ac:dyDescent="0.25">
      <c r="E3703" s="5"/>
      <c r="F3703" s="5"/>
    </row>
    <row r="3704" spans="5:6" x14ac:dyDescent="0.25">
      <c r="E3704" s="5"/>
      <c r="F3704" s="5"/>
    </row>
    <row r="3705" spans="5:6" x14ac:dyDescent="0.25">
      <c r="E3705" s="5"/>
      <c r="F3705" s="5"/>
    </row>
    <row r="3706" spans="5:6" x14ac:dyDescent="0.25">
      <c r="E3706" s="5"/>
      <c r="F3706" s="5"/>
    </row>
    <row r="3707" spans="5:6" x14ac:dyDescent="0.25">
      <c r="E3707" s="5"/>
      <c r="F3707" s="5"/>
    </row>
    <row r="3708" spans="5:6" x14ac:dyDescent="0.25">
      <c r="E3708" s="5"/>
      <c r="F3708" s="5"/>
    </row>
    <row r="3709" spans="5:6" x14ac:dyDescent="0.25">
      <c r="E3709" s="5"/>
      <c r="F3709" s="5"/>
    </row>
    <row r="3710" spans="5:6" x14ac:dyDescent="0.25">
      <c r="E3710" s="5"/>
      <c r="F3710" s="5"/>
    </row>
    <row r="3711" spans="5:6" x14ac:dyDescent="0.25">
      <c r="E3711" s="5"/>
      <c r="F3711" s="5"/>
    </row>
    <row r="3712" spans="5:6" x14ac:dyDescent="0.25">
      <c r="E3712" s="5"/>
      <c r="F3712" s="5"/>
    </row>
    <row r="3713" spans="5:15" x14ac:dyDescent="0.25">
      <c r="E3713" s="5"/>
      <c r="F3713" s="5"/>
    </row>
    <row r="3714" spans="5:15" x14ac:dyDescent="0.25">
      <c r="E3714" s="5"/>
      <c r="F3714" s="5"/>
    </row>
    <row r="3715" spans="5:15" x14ac:dyDescent="0.25">
      <c r="E3715" s="5"/>
      <c r="F3715" s="5"/>
    </row>
    <row r="3716" spans="5:15" x14ac:dyDescent="0.25">
      <c r="E3716" s="5"/>
      <c r="F3716" s="5"/>
    </row>
    <row r="3717" spans="5:15" x14ac:dyDescent="0.25">
      <c r="E3717" s="5"/>
      <c r="F3717" s="5"/>
    </row>
    <row r="3718" spans="5:15" x14ac:dyDescent="0.25">
      <c r="E3718" s="5"/>
      <c r="F3718" s="5"/>
    </row>
    <row r="3719" spans="5:15" x14ac:dyDescent="0.25">
      <c r="E3719" s="5"/>
      <c r="F3719" s="5"/>
    </row>
    <row r="3720" spans="5:15" x14ac:dyDescent="0.25">
      <c r="E3720" s="5"/>
      <c r="F3720" s="5"/>
    </row>
    <row r="3721" spans="5:15" x14ac:dyDescent="0.25">
      <c r="E3721" s="5"/>
      <c r="F3721" s="5"/>
    </row>
    <row r="3722" spans="5:15" x14ac:dyDescent="0.25">
      <c r="E3722" s="5"/>
      <c r="F3722" s="5"/>
    </row>
    <row r="3723" spans="5:15" x14ac:dyDescent="0.25">
      <c r="E3723" s="5"/>
      <c r="F3723" s="5"/>
    </row>
    <row r="3724" spans="5:15" x14ac:dyDescent="0.25">
      <c r="E3724" s="5"/>
      <c r="F3724" s="5"/>
    </row>
    <row r="3725" spans="5:15" x14ac:dyDescent="0.25">
      <c r="E3725" s="5"/>
      <c r="F3725" s="5"/>
      <c r="O3725" s="5"/>
    </row>
    <row r="3726" spans="5:15" x14ac:dyDescent="0.25">
      <c r="E3726" s="5"/>
      <c r="F3726" s="5"/>
    </row>
    <row r="3727" spans="5:15" x14ac:dyDescent="0.25">
      <c r="E3727" s="5"/>
      <c r="F3727" s="5"/>
    </row>
    <row r="3728" spans="5:15" x14ac:dyDescent="0.25">
      <c r="E3728" s="5"/>
      <c r="F3728" s="5"/>
    </row>
    <row r="3729" spans="5:17" x14ac:dyDescent="0.25">
      <c r="E3729" s="5"/>
      <c r="F3729" s="5"/>
    </row>
    <row r="3730" spans="5:17" x14ac:dyDescent="0.25">
      <c r="E3730" s="5"/>
      <c r="F3730" s="5"/>
    </row>
    <row r="3731" spans="5:17" x14ac:dyDescent="0.25">
      <c r="E3731" s="5"/>
      <c r="F3731" s="5"/>
    </row>
    <row r="3732" spans="5:17" x14ac:dyDescent="0.25">
      <c r="E3732" s="5"/>
      <c r="F3732" s="5"/>
      <c r="H3732" s="5"/>
      <c r="I3732" s="5"/>
      <c r="Q3732" s="5"/>
    </row>
    <row r="3733" spans="5:17" x14ac:dyDescent="0.25">
      <c r="E3733" s="5"/>
      <c r="F3733" s="5"/>
      <c r="M3733" s="5"/>
    </row>
    <row r="3734" spans="5:17" x14ac:dyDescent="0.25">
      <c r="E3734" s="5"/>
      <c r="F3734" s="5"/>
    </row>
    <row r="3735" spans="5:17" x14ac:dyDescent="0.25">
      <c r="E3735" s="5"/>
      <c r="F3735" s="5"/>
    </row>
    <row r="3736" spans="5:17" x14ac:dyDescent="0.25">
      <c r="E3736" s="5"/>
      <c r="F3736" s="5"/>
    </row>
    <row r="3737" spans="5:17" x14ac:dyDescent="0.25">
      <c r="E3737" s="5"/>
      <c r="F3737" s="5"/>
    </row>
    <row r="3738" spans="5:17" x14ac:dyDescent="0.25">
      <c r="E3738" s="5"/>
      <c r="F3738" s="5"/>
    </row>
    <row r="3739" spans="5:17" x14ac:dyDescent="0.25">
      <c r="E3739" s="5"/>
      <c r="F3739" s="5"/>
    </row>
    <row r="3740" spans="5:17" x14ac:dyDescent="0.25">
      <c r="E3740" s="5"/>
      <c r="F3740" s="5"/>
    </row>
    <row r="3741" spans="5:17" x14ac:dyDescent="0.25">
      <c r="E3741" s="5"/>
      <c r="F3741" s="5"/>
    </row>
    <row r="3742" spans="5:17" x14ac:dyDescent="0.25">
      <c r="E3742" s="5"/>
      <c r="F3742" s="5"/>
    </row>
    <row r="3743" spans="5:17" x14ac:dyDescent="0.25">
      <c r="E3743" s="5"/>
      <c r="F3743" s="5"/>
    </row>
    <row r="3744" spans="5:17" x14ac:dyDescent="0.25">
      <c r="E3744" s="5"/>
      <c r="F3744" s="5"/>
    </row>
    <row r="3745" spans="5:6" x14ac:dyDescent="0.25">
      <c r="E3745" s="5"/>
      <c r="F3745" s="5"/>
    </row>
    <row r="3746" spans="5:6" x14ac:dyDescent="0.25">
      <c r="E3746" s="5"/>
      <c r="F3746" s="5"/>
    </row>
    <row r="3747" spans="5:6" x14ac:dyDescent="0.25">
      <c r="E3747" s="5"/>
      <c r="F3747" s="5"/>
    </row>
    <row r="3748" spans="5:6" x14ac:dyDescent="0.25">
      <c r="E3748" s="5"/>
      <c r="F3748" s="5"/>
    </row>
    <row r="3749" spans="5:6" x14ac:dyDescent="0.25">
      <c r="E3749" s="5"/>
      <c r="F3749" s="5"/>
    </row>
    <row r="3750" spans="5:6" x14ac:dyDescent="0.25">
      <c r="E3750" s="5"/>
      <c r="F3750" s="5"/>
    </row>
    <row r="3751" spans="5:6" x14ac:dyDescent="0.25">
      <c r="E3751" s="5"/>
      <c r="F3751" s="5"/>
    </row>
    <row r="3752" spans="5:6" x14ac:dyDescent="0.25">
      <c r="E3752" s="5"/>
      <c r="F3752" s="5"/>
    </row>
    <row r="3753" spans="5:6" x14ac:dyDescent="0.25">
      <c r="E3753" s="5"/>
      <c r="F3753" s="5"/>
    </row>
    <row r="3754" spans="5:6" x14ac:dyDescent="0.25">
      <c r="E3754" s="5"/>
      <c r="F3754" s="5"/>
    </row>
    <row r="3755" spans="5:6" x14ac:dyDescent="0.25">
      <c r="E3755" s="5"/>
      <c r="F3755" s="5"/>
    </row>
    <row r="3756" spans="5:6" x14ac:dyDescent="0.25">
      <c r="E3756" s="5"/>
      <c r="F3756" s="5"/>
    </row>
    <row r="3757" spans="5:6" x14ac:dyDescent="0.25">
      <c r="E3757" s="5"/>
      <c r="F3757" s="5"/>
    </row>
    <row r="3758" spans="5:6" x14ac:dyDescent="0.25">
      <c r="E3758" s="5"/>
      <c r="F3758" s="5"/>
    </row>
    <row r="3759" spans="5:6" x14ac:dyDescent="0.25">
      <c r="E3759" s="5"/>
      <c r="F3759" s="5"/>
    </row>
    <row r="3760" spans="5:6" x14ac:dyDescent="0.25">
      <c r="E3760" s="5"/>
      <c r="F3760" s="5"/>
    </row>
    <row r="3761" spans="5:11" x14ac:dyDescent="0.25">
      <c r="E3761" s="5"/>
      <c r="F3761" s="5"/>
    </row>
    <row r="3762" spans="5:11" x14ac:dyDescent="0.25">
      <c r="E3762" s="5"/>
      <c r="F3762" s="5"/>
    </row>
    <row r="3763" spans="5:11" x14ac:dyDescent="0.25">
      <c r="E3763" s="5"/>
      <c r="F3763" s="5"/>
    </row>
    <row r="3764" spans="5:11" x14ac:dyDescent="0.25">
      <c r="E3764" s="5"/>
      <c r="F3764" s="5"/>
      <c r="K3764" s="5"/>
    </row>
    <row r="3765" spans="5:11" x14ac:dyDescent="0.25">
      <c r="E3765" s="5"/>
      <c r="F3765" s="5"/>
    </row>
    <row r="3766" spans="5:11" x14ac:dyDescent="0.25">
      <c r="E3766" s="5"/>
      <c r="F3766" s="5"/>
    </row>
    <row r="3767" spans="5:11" x14ac:dyDescent="0.25">
      <c r="E3767" s="5"/>
      <c r="F3767" s="5"/>
    </row>
    <row r="3768" spans="5:11" x14ac:dyDescent="0.25">
      <c r="E3768" s="5"/>
      <c r="F3768" s="5"/>
    </row>
    <row r="3769" spans="5:11" x14ac:dyDescent="0.25">
      <c r="E3769" s="5"/>
      <c r="F3769" s="5"/>
    </row>
    <row r="3770" spans="5:11" x14ac:dyDescent="0.25">
      <c r="E3770" s="5"/>
      <c r="F3770" s="5"/>
    </row>
    <row r="3771" spans="5:11" x14ac:dyDescent="0.25">
      <c r="E3771" s="5"/>
      <c r="F3771" s="5"/>
    </row>
    <row r="3772" spans="5:11" x14ac:dyDescent="0.25">
      <c r="E3772" s="5"/>
      <c r="F3772" s="5"/>
    </row>
    <row r="3773" spans="5:11" x14ac:dyDescent="0.25">
      <c r="E3773" s="5"/>
      <c r="F3773" s="5"/>
    </row>
    <row r="3774" spans="5:11" x14ac:dyDescent="0.25">
      <c r="E3774" s="5"/>
      <c r="F3774" s="5"/>
    </row>
    <row r="3775" spans="5:11" x14ac:dyDescent="0.25">
      <c r="E3775" s="5"/>
      <c r="F3775" s="5"/>
    </row>
    <row r="3776" spans="5:11" x14ac:dyDescent="0.25">
      <c r="E3776" s="5"/>
      <c r="F3776" s="5"/>
    </row>
    <row r="3777" spans="5:6" x14ac:dyDescent="0.25">
      <c r="E3777" s="5"/>
      <c r="F3777" s="5"/>
    </row>
    <row r="3778" spans="5:6" x14ac:dyDescent="0.25">
      <c r="E3778" s="5"/>
      <c r="F3778" s="5"/>
    </row>
    <row r="3779" spans="5:6" x14ac:dyDescent="0.25">
      <c r="E3779" s="5"/>
      <c r="F3779" s="5"/>
    </row>
    <row r="3780" spans="5:6" x14ac:dyDescent="0.25">
      <c r="E3780" s="5"/>
      <c r="F3780" s="5"/>
    </row>
    <row r="3781" spans="5:6" x14ac:dyDescent="0.25">
      <c r="E3781" s="5"/>
      <c r="F3781" s="5"/>
    </row>
    <row r="3782" spans="5:6" x14ac:dyDescent="0.25">
      <c r="E3782" s="5"/>
      <c r="F3782" s="5"/>
    </row>
    <row r="3783" spans="5:6" x14ac:dyDescent="0.25">
      <c r="E3783" s="5"/>
      <c r="F3783" s="5"/>
    </row>
    <row r="3784" spans="5:6" x14ac:dyDescent="0.25">
      <c r="E3784" s="5"/>
      <c r="F3784" s="5"/>
    </row>
    <row r="3785" spans="5:6" x14ac:dyDescent="0.25">
      <c r="E3785" s="5"/>
      <c r="F3785" s="5"/>
    </row>
    <row r="3786" spans="5:6" x14ac:dyDescent="0.25">
      <c r="E3786" s="5"/>
      <c r="F3786" s="5"/>
    </row>
    <row r="3787" spans="5:6" x14ac:dyDescent="0.25">
      <c r="E3787" s="5"/>
      <c r="F3787" s="5"/>
    </row>
    <row r="3788" spans="5:6" x14ac:dyDescent="0.25">
      <c r="E3788" s="5"/>
      <c r="F3788" s="5"/>
    </row>
    <row r="3789" spans="5:6" x14ac:dyDescent="0.25">
      <c r="E3789" s="5"/>
      <c r="F3789" s="5"/>
    </row>
    <row r="3790" spans="5:6" x14ac:dyDescent="0.25">
      <c r="E3790" s="5"/>
      <c r="F3790" s="5"/>
    </row>
    <row r="3791" spans="5:6" x14ac:dyDescent="0.25">
      <c r="E3791" s="5"/>
      <c r="F3791" s="5"/>
    </row>
    <row r="3792" spans="5:6" x14ac:dyDescent="0.25">
      <c r="E3792" s="5"/>
      <c r="F3792" s="5"/>
    </row>
    <row r="3793" spans="5:6" x14ac:dyDescent="0.25">
      <c r="E3793" s="5"/>
      <c r="F3793" s="5"/>
    </row>
    <row r="3794" spans="5:6" x14ac:dyDescent="0.25">
      <c r="E3794" s="5"/>
      <c r="F3794" s="5"/>
    </row>
    <row r="3795" spans="5:6" x14ac:dyDescent="0.25">
      <c r="E3795" s="5"/>
      <c r="F3795" s="5"/>
    </row>
    <row r="3796" spans="5:6" x14ac:dyDescent="0.25">
      <c r="E3796" s="5"/>
      <c r="F3796" s="5"/>
    </row>
    <row r="3797" spans="5:6" x14ac:dyDescent="0.25">
      <c r="E3797" s="5"/>
      <c r="F3797" s="5"/>
    </row>
    <row r="3798" spans="5:6" x14ac:dyDescent="0.25">
      <c r="E3798" s="5"/>
      <c r="F3798" s="5"/>
    </row>
    <row r="3799" spans="5:6" x14ac:dyDescent="0.25">
      <c r="E3799" s="5"/>
      <c r="F3799" s="5"/>
    </row>
    <row r="3800" spans="5:6" x14ac:dyDescent="0.25">
      <c r="E3800" s="5"/>
      <c r="F3800" s="5"/>
    </row>
    <row r="3801" spans="5:6" x14ac:dyDescent="0.25">
      <c r="E3801" s="5"/>
      <c r="F3801" s="5"/>
    </row>
    <row r="3802" spans="5:6" x14ac:dyDescent="0.25">
      <c r="E3802" s="5"/>
      <c r="F3802" s="5"/>
    </row>
    <row r="3803" spans="5:6" x14ac:dyDescent="0.25">
      <c r="E3803" s="5"/>
      <c r="F3803" s="5"/>
    </row>
    <row r="3804" spans="5:6" x14ac:dyDescent="0.25">
      <c r="E3804" s="5"/>
      <c r="F3804" s="5"/>
    </row>
    <row r="3805" spans="5:6" x14ac:dyDescent="0.25">
      <c r="E3805" s="5"/>
      <c r="F3805" s="5"/>
    </row>
    <row r="3806" spans="5:6" x14ac:dyDescent="0.25">
      <c r="E3806" s="5"/>
      <c r="F3806" s="5"/>
    </row>
    <row r="3807" spans="5:6" x14ac:dyDescent="0.25">
      <c r="E3807" s="5"/>
      <c r="F3807" s="5"/>
    </row>
    <row r="3808" spans="5:6" x14ac:dyDescent="0.25">
      <c r="E3808" s="5"/>
      <c r="F3808" s="5"/>
    </row>
    <row r="3809" spans="5:6" x14ac:dyDescent="0.25">
      <c r="E3809" s="5"/>
      <c r="F3809" s="5"/>
    </row>
    <row r="3810" spans="5:6" x14ac:dyDescent="0.25">
      <c r="E3810" s="5"/>
      <c r="F3810" s="5"/>
    </row>
    <row r="3811" spans="5:6" x14ac:dyDescent="0.25">
      <c r="E3811" s="5"/>
      <c r="F3811" s="5"/>
    </row>
    <row r="3812" spans="5:6" x14ac:dyDescent="0.25">
      <c r="E3812" s="5"/>
      <c r="F3812" s="5"/>
    </row>
    <row r="3813" spans="5:6" x14ac:dyDescent="0.25">
      <c r="E3813" s="5"/>
      <c r="F3813" s="5"/>
    </row>
    <row r="3814" spans="5:6" x14ac:dyDescent="0.25">
      <c r="E3814" s="5"/>
      <c r="F3814" s="5"/>
    </row>
    <row r="3815" spans="5:6" x14ac:dyDescent="0.25">
      <c r="E3815" s="5"/>
      <c r="F3815" s="5"/>
    </row>
    <row r="3816" spans="5:6" x14ac:dyDescent="0.25">
      <c r="E3816" s="5"/>
      <c r="F3816" s="5"/>
    </row>
    <row r="3817" spans="5:6" x14ac:dyDescent="0.25">
      <c r="E3817" s="5"/>
      <c r="F3817" s="5"/>
    </row>
    <row r="3818" spans="5:6" x14ac:dyDescent="0.25">
      <c r="E3818" s="5"/>
      <c r="F3818" s="5"/>
    </row>
    <row r="3819" spans="5:6" x14ac:dyDescent="0.25">
      <c r="E3819" s="5"/>
      <c r="F3819" s="5"/>
    </row>
    <row r="3820" spans="5:6" x14ac:dyDescent="0.25">
      <c r="E3820" s="5"/>
      <c r="F3820" s="5"/>
    </row>
    <row r="3821" spans="5:6" x14ac:dyDescent="0.25">
      <c r="E3821" s="5"/>
      <c r="F3821" s="5"/>
    </row>
    <row r="3822" spans="5:6" x14ac:dyDescent="0.25">
      <c r="E3822" s="5"/>
      <c r="F3822" s="5"/>
    </row>
    <row r="3823" spans="5:6" x14ac:dyDescent="0.25">
      <c r="E3823" s="5"/>
      <c r="F3823" s="5"/>
    </row>
    <row r="3824" spans="5:6" x14ac:dyDescent="0.25">
      <c r="E3824" s="5"/>
      <c r="F3824" s="5"/>
    </row>
    <row r="3825" spans="5:6" x14ac:dyDescent="0.25">
      <c r="E3825" s="5"/>
      <c r="F3825" s="5"/>
    </row>
    <row r="3826" spans="5:6" x14ac:dyDescent="0.25">
      <c r="E3826" s="5"/>
      <c r="F3826" s="5"/>
    </row>
    <row r="3827" spans="5:6" x14ac:dyDescent="0.25">
      <c r="E3827" s="5"/>
      <c r="F3827" s="5"/>
    </row>
    <row r="3828" spans="5:6" x14ac:dyDescent="0.25">
      <c r="E3828" s="5"/>
      <c r="F3828" s="5"/>
    </row>
    <row r="3829" spans="5:6" x14ac:dyDescent="0.25">
      <c r="E3829" s="5"/>
      <c r="F3829" s="5"/>
    </row>
    <row r="3830" spans="5:6" x14ac:dyDescent="0.25">
      <c r="E3830" s="5"/>
      <c r="F3830" s="5"/>
    </row>
    <row r="3831" spans="5:6" x14ac:dyDescent="0.25">
      <c r="E3831" s="5"/>
      <c r="F3831" s="5"/>
    </row>
    <row r="3832" spans="5:6" x14ac:dyDescent="0.25">
      <c r="E3832" s="5"/>
      <c r="F3832" s="5"/>
    </row>
    <row r="3833" spans="5:6" x14ac:dyDescent="0.25">
      <c r="E3833" s="5"/>
      <c r="F3833" s="5"/>
    </row>
    <row r="3834" spans="5:6" x14ac:dyDescent="0.25">
      <c r="E3834" s="5"/>
      <c r="F3834" s="5"/>
    </row>
    <row r="3835" spans="5:6" x14ac:dyDescent="0.25">
      <c r="E3835" s="5"/>
      <c r="F3835" s="5"/>
    </row>
    <row r="3836" spans="5:6" x14ac:dyDescent="0.25">
      <c r="E3836" s="5"/>
      <c r="F3836" s="5"/>
    </row>
    <row r="3837" spans="5:6" x14ac:dyDescent="0.25">
      <c r="E3837" s="5"/>
      <c r="F3837" s="5"/>
    </row>
    <row r="3838" spans="5:6" x14ac:dyDescent="0.25">
      <c r="E3838" s="5"/>
      <c r="F3838" s="5"/>
    </row>
    <row r="3839" spans="5:6" x14ac:dyDescent="0.25">
      <c r="E3839" s="5"/>
      <c r="F3839" s="5"/>
    </row>
    <row r="3840" spans="5:6" x14ac:dyDescent="0.25">
      <c r="E3840" s="5"/>
      <c r="F3840" s="5"/>
    </row>
    <row r="3841" spans="5:6" x14ac:dyDescent="0.25">
      <c r="E3841" s="5"/>
      <c r="F3841" s="5"/>
    </row>
    <row r="3842" spans="5:6" x14ac:dyDescent="0.25">
      <c r="E3842" s="5"/>
      <c r="F3842" s="5"/>
    </row>
    <row r="3843" spans="5:6" x14ac:dyDescent="0.25">
      <c r="E3843" s="5"/>
      <c r="F3843" s="5"/>
    </row>
    <row r="3844" spans="5:6" x14ac:dyDescent="0.25">
      <c r="E3844" s="5"/>
      <c r="F3844" s="5"/>
    </row>
    <row r="3845" spans="5:6" x14ac:dyDescent="0.25">
      <c r="E3845" s="5"/>
      <c r="F3845" s="5"/>
    </row>
    <row r="3846" spans="5:6" x14ac:dyDescent="0.25">
      <c r="E3846" s="5"/>
      <c r="F3846" s="5"/>
    </row>
    <row r="3847" spans="5:6" x14ac:dyDescent="0.25">
      <c r="E3847" s="5"/>
      <c r="F3847" s="5"/>
    </row>
    <row r="3848" spans="5:6" x14ac:dyDescent="0.25">
      <c r="E3848" s="5"/>
      <c r="F3848" s="5"/>
    </row>
    <row r="3849" spans="5:6" x14ac:dyDescent="0.25">
      <c r="E3849" s="5"/>
      <c r="F3849" s="5"/>
    </row>
    <row r="3850" spans="5:6" x14ac:dyDescent="0.25">
      <c r="E3850" s="5"/>
      <c r="F3850" s="5"/>
    </row>
    <row r="3851" spans="5:6" x14ac:dyDescent="0.25">
      <c r="E3851" s="5"/>
      <c r="F3851" s="5"/>
    </row>
    <row r="3852" spans="5:6" x14ac:dyDescent="0.25">
      <c r="E3852" s="5"/>
      <c r="F3852" s="5"/>
    </row>
    <row r="3853" spans="5:6" x14ac:dyDescent="0.25">
      <c r="E3853" s="5"/>
      <c r="F3853" s="5"/>
    </row>
    <row r="3854" spans="5:6" x14ac:dyDescent="0.25">
      <c r="E3854" s="5"/>
      <c r="F3854" s="5"/>
    </row>
    <row r="3855" spans="5:6" x14ac:dyDescent="0.25">
      <c r="E3855" s="5"/>
      <c r="F3855" s="5"/>
    </row>
    <row r="3856" spans="5:6" x14ac:dyDescent="0.25">
      <c r="E3856" s="5"/>
      <c r="F3856" s="5"/>
    </row>
    <row r="3857" spans="5:6" x14ac:dyDescent="0.25">
      <c r="E3857" s="5"/>
      <c r="F3857" s="5"/>
    </row>
    <row r="3858" spans="5:6" x14ac:dyDescent="0.25">
      <c r="E3858" s="5"/>
      <c r="F3858" s="5"/>
    </row>
    <row r="3859" spans="5:6" x14ac:dyDescent="0.25">
      <c r="E3859" s="5"/>
      <c r="F3859" s="5"/>
    </row>
    <row r="3860" spans="5:6" x14ac:dyDescent="0.25">
      <c r="E3860" s="5"/>
      <c r="F3860" s="5"/>
    </row>
    <row r="3861" spans="5:6" x14ac:dyDescent="0.25">
      <c r="E3861" s="5"/>
      <c r="F3861" s="5"/>
    </row>
    <row r="3862" spans="5:6" x14ac:dyDescent="0.25">
      <c r="E3862" s="5"/>
      <c r="F3862" s="5"/>
    </row>
    <row r="3863" spans="5:6" x14ac:dyDescent="0.25">
      <c r="E3863" s="5"/>
      <c r="F3863" s="5"/>
    </row>
    <row r="3864" spans="5:6" x14ac:dyDescent="0.25">
      <c r="E3864" s="5"/>
      <c r="F3864" s="5"/>
    </row>
    <row r="3865" spans="5:6" x14ac:dyDescent="0.25">
      <c r="E3865" s="5"/>
      <c r="F3865" s="5"/>
    </row>
    <row r="3866" spans="5:6" x14ac:dyDescent="0.25">
      <c r="E3866" s="5"/>
      <c r="F3866" s="5"/>
    </row>
    <row r="3867" spans="5:6" x14ac:dyDescent="0.25">
      <c r="E3867" s="5"/>
      <c r="F3867" s="5"/>
    </row>
    <row r="3868" spans="5:6" x14ac:dyDescent="0.25">
      <c r="E3868" s="5"/>
      <c r="F3868" s="5"/>
    </row>
    <row r="3869" spans="5:6" x14ac:dyDescent="0.25">
      <c r="E3869" s="5"/>
      <c r="F3869" s="5"/>
    </row>
    <row r="3870" spans="5:6" x14ac:dyDescent="0.25">
      <c r="E3870" s="5"/>
      <c r="F3870" s="5"/>
    </row>
    <row r="3871" spans="5:6" x14ac:dyDescent="0.25">
      <c r="E3871" s="5"/>
      <c r="F3871" s="5"/>
    </row>
    <row r="3872" spans="5:6" x14ac:dyDescent="0.25">
      <c r="E3872" s="5"/>
      <c r="F3872" s="5"/>
    </row>
    <row r="3873" spans="5:6" x14ac:dyDescent="0.25">
      <c r="E3873" s="5"/>
      <c r="F3873" s="5"/>
    </row>
    <row r="3874" spans="5:6" x14ac:dyDescent="0.25">
      <c r="E3874" s="5"/>
      <c r="F3874" s="5"/>
    </row>
    <row r="3875" spans="5:6" x14ac:dyDescent="0.25">
      <c r="E3875" s="5"/>
      <c r="F3875" s="5"/>
    </row>
    <row r="3876" spans="5:6" x14ac:dyDescent="0.25">
      <c r="E3876" s="5"/>
      <c r="F3876" s="5"/>
    </row>
    <row r="3877" spans="5:6" x14ac:dyDescent="0.25">
      <c r="E3877" s="5"/>
      <c r="F3877" s="5"/>
    </row>
    <row r="3878" spans="5:6" x14ac:dyDescent="0.25">
      <c r="E3878" s="5"/>
      <c r="F3878" s="5"/>
    </row>
    <row r="3879" spans="5:6" x14ac:dyDescent="0.25">
      <c r="E3879" s="5"/>
      <c r="F3879" s="5"/>
    </row>
    <row r="3880" spans="5:6" x14ac:dyDescent="0.25">
      <c r="E3880" s="5"/>
      <c r="F3880" s="5"/>
    </row>
    <row r="3881" spans="5:6" x14ac:dyDescent="0.25">
      <c r="E3881" s="5"/>
      <c r="F3881" s="5"/>
    </row>
    <row r="3882" spans="5:6" x14ac:dyDescent="0.25">
      <c r="E3882" s="5"/>
      <c r="F3882" s="5"/>
    </row>
    <row r="3883" spans="5:6" x14ac:dyDescent="0.25">
      <c r="E3883" s="5"/>
      <c r="F3883" s="5"/>
    </row>
    <row r="3884" spans="5:6" x14ac:dyDescent="0.25">
      <c r="E3884" s="5"/>
      <c r="F3884" s="5"/>
    </row>
    <row r="3885" spans="5:6" x14ac:dyDescent="0.25">
      <c r="E3885" s="5"/>
      <c r="F3885" s="5"/>
    </row>
    <row r="3886" spans="5:6" x14ac:dyDescent="0.25">
      <c r="E3886" s="5"/>
      <c r="F3886" s="5"/>
    </row>
    <row r="3887" spans="5:6" x14ac:dyDescent="0.25">
      <c r="E3887" s="5"/>
      <c r="F3887" s="5"/>
    </row>
    <row r="3888" spans="5:6" x14ac:dyDescent="0.25">
      <c r="E3888" s="5"/>
      <c r="F3888" s="5"/>
    </row>
    <row r="3889" spans="5:6" x14ac:dyDescent="0.25">
      <c r="E3889" s="5"/>
      <c r="F3889" s="5"/>
    </row>
    <row r="3890" spans="5:6" x14ac:dyDescent="0.25">
      <c r="E3890" s="5"/>
      <c r="F3890" s="5"/>
    </row>
    <row r="3891" spans="5:6" x14ac:dyDescent="0.25">
      <c r="E3891" s="5"/>
      <c r="F3891" s="5"/>
    </row>
    <row r="3892" spans="5:6" x14ac:dyDescent="0.25">
      <c r="E3892" s="5"/>
      <c r="F3892" s="5"/>
    </row>
    <row r="3893" spans="5:6" x14ac:dyDescent="0.25">
      <c r="E3893" s="5"/>
      <c r="F3893" s="5"/>
    </row>
    <row r="3894" spans="5:6" x14ac:dyDescent="0.25">
      <c r="E3894" s="5"/>
      <c r="F3894" s="5"/>
    </row>
    <row r="3895" spans="5:6" x14ac:dyDescent="0.25">
      <c r="E3895" s="5"/>
      <c r="F3895" s="5"/>
    </row>
    <row r="3896" spans="5:6" x14ac:dyDescent="0.25">
      <c r="E3896" s="5"/>
      <c r="F3896" s="5"/>
    </row>
    <row r="3897" spans="5:6" x14ac:dyDescent="0.25">
      <c r="E3897" s="5"/>
      <c r="F3897" s="5"/>
    </row>
    <row r="3898" spans="5:6" x14ac:dyDescent="0.25">
      <c r="E3898" s="5"/>
      <c r="F3898" s="5"/>
    </row>
    <row r="3899" spans="5:6" x14ac:dyDescent="0.25">
      <c r="E3899" s="5"/>
      <c r="F3899" s="5"/>
    </row>
    <row r="3900" spans="5:6" x14ac:dyDescent="0.25">
      <c r="E3900" s="5"/>
      <c r="F3900" s="5"/>
    </row>
    <row r="3901" spans="5:6" x14ac:dyDescent="0.25">
      <c r="E3901" s="5"/>
      <c r="F3901" s="5"/>
    </row>
    <row r="3902" spans="5:6" x14ac:dyDescent="0.25">
      <c r="E3902" s="5"/>
      <c r="F3902" s="5"/>
    </row>
    <row r="3903" spans="5:6" x14ac:dyDescent="0.25">
      <c r="E3903" s="5"/>
      <c r="F3903" s="5"/>
    </row>
    <row r="3904" spans="5:6" x14ac:dyDescent="0.25">
      <c r="E3904" s="5"/>
      <c r="F3904" s="5"/>
    </row>
    <row r="3905" spans="5:6" x14ac:dyDescent="0.25">
      <c r="E3905" s="5"/>
      <c r="F3905" s="5"/>
    </row>
    <row r="3906" spans="5:6" x14ac:dyDescent="0.25">
      <c r="E3906" s="5"/>
      <c r="F3906" s="5"/>
    </row>
    <row r="3907" spans="5:6" x14ac:dyDescent="0.25">
      <c r="E3907" s="5"/>
      <c r="F3907" s="5"/>
    </row>
    <row r="3908" spans="5:6" x14ac:dyDescent="0.25">
      <c r="E3908" s="5"/>
      <c r="F3908" s="5"/>
    </row>
    <row r="3909" spans="5:6" x14ac:dyDescent="0.25">
      <c r="E3909" s="5"/>
      <c r="F3909" s="5"/>
    </row>
    <row r="3910" spans="5:6" x14ac:dyDescent="0.25">
      <c r="E3910" s="5"/>
      <c r="F3910" s="5"/>
    </row>
    <row r="3911" spans="5:6" x14ac:dyDescent="0.25">
      <c r="E3911" s="5"/>
      <c r="F3911" s="5"/>
    </row>
    <row r="3912" spans="5:6" x14ac:dyDescent="0.25">
      <c r="E3912" s="5"/>
      <c r="F3912" s="5"/>
    </row>
    <row r="3913" spans="5:6" x14ac:dyDescent="0.25">
      <c r="E3913" s="5"/>
      <c r="F3913" s="5"/>
    </row>
    <row r="3914" spans="5:6" x14ac:dyDescent="0.25">
      <c r="E3914" s="5"/>
      <c r="F3914" s="5"/>
    </row>
    <row r="3915" spans="5:6" x14ac:dyDescent="0.25">
      <c r="E3915" s="5"/>
      <c r="F3915" s="5"/>
    </row>
    <row r="3916" spans="5:6" x14ac:dyDescent="0.25">
      <c r="E3916" s="5"/>
      <c r="F3916" s="5"/>
    </row>
    <row r="3917" spans="5:6" x14ac:dyDescent="0.25">
      <c r="E3917" s="5"/>
      <c r="F3917" s="5"/>
    </row>
    <row r="3918" spans="5:6" x14ac:dyDescent="0.25">
      <c r="E3918" s="5"/>
      <c r="F3918" s="5"/>
    </row>
    <row r="3919" spans="5:6" x14ac:dyDescent="0.25">
      <c r="E3919" s="5"/>
      <c r="F3919" s="5"/>
    </row>
    <row r="3920" spans="5:6" x14ac:dyDescent="0.25">
      <c r="E3920" s="5"/>
      <c r="F3920" s="5"/>
    </row>
    <row r="3921" spans="5:6" x14ac:dyDescent="0.25">
      <c r="E3921" s="5"/>
      <c r="F3921" s="5"/>
    </row>
    <row r="3922" spans="5:6" x14ac:dyDescent="0.25">
      <c r="E3922" s="5"/>
      <c r="F3922" s="5"/>
    </row>
    <row r="3923" spans="5:6" x14ac:dyDescent="0.25">
      <c r="E3923" s="5"/>
      <c r="F3923" s="5"/>
    </row>
    <row r="3924" spans="5:6" x14ac:dyDescent="0.25">
      <c r="E3924" s="5"/>
      <c r="F3924" s="5"/>
    </row>
    <row r="3925" spans="5:6" x14ac:dyDescent="0.25">
      <c r="E3925" s="5"/>
      <c r="F3925" s="5"/>
    </row>
    <row r="3926" spans="5:6" x14ac:dyDescent="0.25">
      <c r="E3926" s="5"/>
      <c r="F3926" s="5"/>
    </row>
    <row r="3927" spans="5:6" x14ac:dyDescent="0.25">
      <c r="E3927" s="5"/>
      <c r="F3927" s="5"/>
    </row>
    <row r="3928" spans="5:6" x14ac:dyDescent="0.25">
      <c r="E3928" s="5"/>
      <c r="F3928" s="5"/>
    </row>
    <row r="3929" spans="5:6" x14ac:dyDescent="0.25">
      <c r="E3929" s="5"/>
      <c r="F3929" s="5"/>
    </row>
    <row r="3930" spans="5:6" x14ac:dyDescent="0.25">
      <c r="E3930" s="5"/>
      <c r="F3930" s="5"/>
    </row>
    <row r="3931" spans="5:6" x14ac:dyDescent="0.25">
      <c r="E3931" s="5"/>
      <c r="F3931" s="5"/>
    </row>
    <row r="3932" spans="5:6" x14ac:dyDescent="0.25">
      <c r="E3932" s="5"/>
      <c r="F3932" s="5"/>
    </row>
    <row r="3933" spans="5:6" x14ac:dyDescent="0.25">
      <c r="E3933" s="5"/>
      <c r="F3933" s="5"/>
    </row>
    <row r="3934" spans="5:6" x14ac:dyDescent="0.25">
      <c r="E3934" s="5"/>
      <c r="F3934" s="5"/>
    </row>
    <row r="3935" spans="5:6" x14ac:dyDescent="0.25">
      <c r="E3935" s="5"/>
      <c r="F3935" s="5"/>
    </row>
    <row r="3936" spans="5:6" x14ac:dyDescent="0.25">
      <c r="E3936" s="5"/>
      <c r="F3936" s="5"/>
    </row>
    <row r="3937" spans="5:6" x14ac:dyDescent="0.25">
      <c r="E3937" s="5"/>
      <c r="F3937" s="5"/>
    </row>
    <row r="3938" spans="5:6" x14ac:dyDescent="0.25">
      <c r="E3938" s="5"/>
      <c r="F3938" s="5"/>
    </row>
    <row r="3939" spans="5:6" x14ac:dyDescent="0.25">
      <c r="E3939" s="5"/>
      <c r="F3939" s="5"/>
    </row>
    <row r="3940" spans="5:6" x14ac:dyDescent="0.25">
      <c r="E3940" s="5"/>
      <c r="F3940" s="5"/>
    </row>
    <row r="3941" spans="5:6" x14ac:dyDescent="0.25">
      <c r="E3941" s="5"/>
      <c r="F3941" s="5"/>
    </row>
    <row r="3942" spans="5:6" x14ac:dyDescent="0.25">
      <c r="E3942" s="5"/>
      <c r="F3942" s="5"/>
    </row>
    <row r="3943" spans="5:6" x14ac:dyDescent="0.25">
      <c r="E3943" s="5"/>
      <c r="F3943" s="5"/>
    </row>
    <row r="3944" spans="5:6" x14ac:dyDescent="0.25">
      <c r="E3944" s="5"/>
      <c r="F3944" s="5"/>
    </row>
    <row r="3945" spans="5:6" x14ac:dyDescent="0.25">
      <c r="E3945" s="5"/>
      <c r="F3945" s="5"/>
    </row>
    <row r="3946" spans="5:6" x14ac:dyDescent="0.25">
      <c r="E3946" s="5"/>
      <c r="F3946" s="5"/>
    </row>
    <row r="3947" spans="5:6" x14ac:dyDescent="0.25">
      <c r="E3947" s="5"/>
      <c r="F3947" s="5"/>
    </row>
    <row r="3948" spans="5:6" x14ac:dyDescent="0.25">
      <c r="E3948" s="5"/>
      <c r="F3948" s="5"/>
    </row>
    <row r="3949" spans="5:6" x14ac:dyDescent="0.25">
      <c r="E3949" s="5"/>
      <c r="F3949" s="5"/>
    </row>
    <row r="3950" spans="5:6" x14ac:dyDescent="0.25">
      <c r="E3950" s="5"/>
      <c r="F3950" s="5"/>
    </row>
    <row r="3951" spans="5:6" x14ac:dyDescent="0.25">
      <c r="E3951" s="5"/>
      <c r="F3951" s="5"/>
    </row>
    <row r="3952" spans="5:6" x14ac:dyDescent="0.25">
      <c r="E3952" s="5"/>
      <c r="F3952" s="5"/>
    </row>
    <row r="3953" spans="5:6" x14ac:dyDescent="0.25">
      <c r="E3953" s="5"/>
      <c r="F3953" s="5"/>
    </row>
    <row r="3954" spans="5:6" x14ac:dyDescent="0.25">
      <c r="E3954" s="5"/>
      <c r="F3954" s="5"/>
    </row>
    <row r="3955" spans="5:6" x14ac:dyDescent="0.25">
      <c r="E3955" s="5"/>
      <c r="F3955" s="5"/>
    </row>
    <row r="3956" spans="5:6" x14ac:dyDescent="0.25">
      <c r="E3956" s="5"/>
      <c r="F3956" s="5"/>
    </row>
    <row r="3957" spans="5:6" x14ac:dyDescent="0.25">
      <c r="E3957" s="5"/>
      <c r="F3957" s="5"/>
    </row>
    <row r="3958" spans="5:6" x14ac:dyDescent="0.25">
      <c r="E3958" s="5"/>
      <c r="F3958" s="5"/>
    </row>
    <row r="3959" spans="5:6" x14ac:dyDescent="0.25">
      <c r="E3959" s="5"/>
      <c r="F3959" s="5"/>
    </row>
    <row r="3960" spans="5:6" x14ac:dyDescent="0.25">
      <c r="E3960" s="5"/>
      <c r="F3960" s="5"/>
    </row>
    <row r="3961" spans="5:6" x14ac:dyDescent="0.25">
      <c r="E3961" s="5"/>
      <c r="F3961" s="5"/>
    </row>
    <row r="3962" spans="5:6" x14ac:dyDescent="0.25">
      <c r="E3962" s="5"/>
      <c r="F3962" s="5"/>
    </row>
    <row r="3963" spans="5:6" x14ac:dyDescent="0.25">
      <c r="E3963" s="5"/>
      <c r="F3963" s="5"/>
    </row>
    <row r="3964" spans="5:6" x14ac:dyDescent="0.25">
      <c r="E3964" s="5"/>
      <c r="F3964" s="5"/>
    </row>
    <row r="3965" spans="5:6" x14ac:dyDescent="0.25">
      <c r="E3965" s="5"/>
      <c r="F3965" s="5"/>
    </row>
    <row r="3966" spans="5:6" x14ac:dyDescent="0.25">
      <c r="E3966" s="5"/>
      <c r="F3966" s="5"/>
    </row>
    <row r="3967" spans="5:6" x14ac:dyDescent="0.25">
      <c r="E3967" s="5"/>
      <c r="F3967" s="5"/>
    </row>
    <row r="3968" spans="5:6" x14ac:dyDescent="0.25">
      <c r="E3968" s="5"/>
      <c r="F3968" s="5"/>
    </row>
    <row r="3969" spans="5:6" x14ac:dyDescent="0.25">
      <c r="E3969" s="5"/>
      <c r="F3969" s="5"/>
    </row>
    <row r="3970" spans="5:6" x14ac:dyDescent="0.25">
      <c r="E3970" s="5"/>
      <c r="F3970" s="5"/>
    </row>
    <row r="3971" spans="5:6" x14ac:dyDescent="0.25">
      <c r="E3971" s="5"/>
      <c r="F3971" s="5"/>
    </row>
    <row r="3972" spans="5:6" x14ac:dyDescent="0.25">
      <c r="E3972" s="5"/>
      <c r="F3972" s="5"/>
    </row>
    <row r="3973" spans="5:6" x14ac:dyDescent="0.25">
      <c r="E3973" s="5"/>
      <c r="F3973" s="5"/>
    </row>
    <row r="3974" spans="5:6" x14ac:dyDescent="0.25">
      <c r="E3974" s="5"/>
      <c r="F3974" s="5"/>
    </row>
    <row r="3975" spans="5:6" x14ac:dyDescent="0.25">
      <c r="E3975" s="5"/>
      <c r="F3975" s="5"/>
    </row>
    <row r="3976" spans="5:6" x14ac:dyDescent="0.25">
      <c r="E3976" s="5"/>
      <c r="F3976" s="5"/>
    </row>
    <row r="3977" spans="5:6" x14ac:dyDescent="0.25">
      <c r="E3977" s="5"/>
      <c r="F3977" s="5"/>
    </row>
    <row r="3978" spans="5:6" x14ac:dyDescent="0.25">
      <c r="E3978" s="5"/>
      <c r="F3978" s="5"/>
    </row>
    <row r="3979" spans="5:6" x14ac:dyDescent="0.25">
      <c r="E3979" s="5"/>
      <c r="F3979" s="5"/>
    </row>
    <row r="3980" spans="5:6" x14ac:dyDescent="0.25">
      <c r="E3980" s="5"/>
      <c r="F3980" s="5"/>
    </row>
    <row r="3981" spans="5:6" x14ac:dyDescent="0.25">
      <c r="E3981" s="5"/>
      <c r="F3981" s="5"/>
    </row>
    <row r="3982" spans="5:6" x14ac:dyDescent="0.25">
      <c r="E3982" s="5"/>
      <c r="F3982" s="5"/>
    </row>
    <row r="3983" spans="5:6" x14ac:dyDescent="0.25">
      <c r="E3983" s="5"/>
      <c r="F3983" s="5"/>
    </row>
    <row r="3984" spans="5:6" x14ac:dyDescent="0.25">
      <c r="E3984" s="5"/>
      <c r="F3984" s="5"/>
    </row>
    <row r="3985" spans="5:6" x14ac:dyDescent="0.25">
      <c r="E3985" s="5"/>
      <c r="F3985" s="5"/>
    </row>
    <row r="3986" spans="5:6" x14ac:dyDescent="0.25">
      <c r="E3986" s="5"/>
      <c r="F3986" s="5"/>
    </row>
    <row r="3987" spans="5:6" x14ac:dyDescent="0.25">
      <c r="E3987" s="5"/>
      <c r="F3987" s="5"/>
    </row>
    <row r="3988" spans="5:6" x14ac:dyDescent="0.25">
      <c r="E3988" s="5"/>
      <c r="F3988" s="5"/>
    </row>
    <row r="3989" spans="5:6" x14ac:dyDescent="0.25">
      <c r="E3989" s="5"/>
      <c r="F3989" s="5"/>
    </row>
    <row r="3990" spans="5:6" x14ac:dyDescent="0.25">
      <c r="E3990" s="5"/>
      <c r="F3990" s="5"/>
    </row>
    <row r="3991" spans="5:6" x14ac:dyDescent="0.25">
      <c r="E3991" s="5"/>
      <c r="F3991" s="5"/>
    </row>
    <row r="3992" spans="5:6" x14ac:dyDescent="0.25">
      <c r="E3992" s="5"/>
      <c r="F3992" s="5"/>
    </row>
    <row r="3993" spans="5:6" x14ac:dyDescent="0.25">
      <c r="E3993" s="5"/>
      <c r="F3993" s="5"/>
    </row>
    <row r="3994" spans="5:6" x14ac:dyDescent="0.25">
      <c r="E3994" s="5"/>
      <c r="F3994" s="5"/>
    </row>
    <row r="3995" spans="5:6" x14ac:dyDescent="0.25">
      <c r="E3995" s="5"/>
      <c r="F3995" s="5"/>
    </row>
    <row r="3996" spans="5:6" x14ac:dyDescent="0.25">
      <c r="E3996" s="5"/>
      <c r="F3996" s="5"/>
    </row>
    <row r="3997" spans="5:6" x14ac:dyDescent="0.25">
      <c r="E3997" s="5"/>
      <c r="F3997" s="5"/>
    </row>
    <row r="3998" spans="5:6" x14ac:dyDescent="0.25">
      <c r="E3998" s="5"/>
      <c r="F3998" s="5"/>
    </row>
    <row r="3999" spans="5:6" x14ac:dyDescent="0.25">
      <c r="E3999" s="5"/>
      <c r="F3999" s="5"/>
    </row>
    <row r="4000" spans="5:6" x14ac:dyDescent="0.25">
      <c r="E4000" s="5"/>
      <c r="F4000" s="5"/>
    </row>
    <row r="4001" spans="5:6" x14ac:dyDescent="0.25">
      <c r="E4001" s="5"/>
      <c r="F4001" s="5"/>
    </row>
    <row r="4002" spans="5:6" x14ac:dyDescent="0.25">
      <c r="E4002" s="5"/>
      <c r="F4002" s="5"/>
    </row>
    <row r="4003" spans="5:6" x14ac:dyDescent="0.25">
      <c r="E4003" s="5"/>
      <c r="F4003" s="5"/>
    </row>
    <row r="4004" spans="5:6" x14ac:dyDescent="0.25">
      <c r="E4004" s="5"/>
      <c r="F4004" s="5"/>
    </row>
    <row r="4005" spans="5:6" x14ac:dyDescent="0.25">
      <c r="E4005" s="5"/>
      <c r="F4005" s="5"/>
    </row>
    <row r="4006" spans="5:6" x14ac:dyDescent="0.25">
      <c r="E4006" s="5"/>
      <c r="F4006" s="5"/>
    </row>
    <row r="4007" spans="5:6" x14ac:dyDescent="0.25">
      <c r="E4007" s="5"/>
      <c r="F4007" s="5"/>
    </row>
    <row r="4008" spans="5:6" x14ac:dyDescent="0.25">
      <c r="E4008" s="5"/>
      <c r="F4008" s="5"/>
    </row>
    <row r="4009" spans="5:6" x14ac:dyDescent="0.25">
      <c r="E4009" s="5"/>
      <c r="F4009" s="5"/>
    </row>
    <row r="4010" spans="5:6" x14ac:dyDescent="0.25">
      <c r="E4010" s="5"/>
      <c r="F4010" s="5"/>
    </row>
    <row r="4011" spans="5:6" x14ac:dyDescent="0.25">
      <c r="E4011" s="5"/>
      <c r="F4011" s="5"/>
    </row>
    <row r="4012" spans="5:6" x14ac:dyDescent="0.25">
      <c r="E4012" s="5"/>
      <c r="F4012" s="5"/>
    </row>
    <row r="4013" spans="5:6" x14ac:dyDescent="0.25">
      <c r="E4013" s="5"/>
      <c r="F4013" s="5"/>
    </row>
    <row r="4014" spans="5:6" x14ac:dyDescent="0.25">
      <c r="E4014" s="5"/>
      <c r="F4014" s="5"/>
    </row>
    <row r="4015" spans="5:6" x14ac:dyDescent="0.25">
      <c r="E4015" s="5"/>
      <c r="F4015" s="5"/>
    </row>
    <row r="4016" spans="5:6" x14ac:dyDescent="0.25">
      <c r="E4016" s="5"/>
      <c r="F4016" s="5"/>
    </row>
    <row r="4017" spans="5:6" x14ac:dyDescent="0.25">
      <c r="E4017" s="5"/>
      <c r="F4017" s="5"/>
    </row>
    <row r="4018" spans="5:6" x14ac:dyDescent="0.25">
      <c r="E4018" s="5"/>
      <c r="F4018" s="5"/>
    </row>
    <row r="4019" spans="5:6" x14ac:dyDescent="0.25">
      <c r="E4019" s="5"/>
      <c r="F4019" s="5"/>
    </row>
    <row r="4020" spans="5:6" x14ac:dyDescent="0.25">
      <c r="E4020" s="5"/>
      <c r="F4020" s="5"/>
    </row>
    <row r="4021" spans="5:6" x14ac:dyDescent="0.25">
      <c r="E4021" s="5"/>
      <c r="F4021" s="5"/>
    </row>
    <row r="4022" spans="5:6" x14ac:dyDescent="0.25">
      <c r="E4022" s="5"/>
      <c r="F4022" s="5"/>
    </row>
    <row r="4023" spans="5:6" x14ac:dyDescent="0.25">
      <c r="E4023" s="5"/>
      <c r="F4023" s="5"/>
    </row>
    <row r="4024" spans="5:6" x14ac:dyDescent="0.25">
      <c r="E4024" s="5"/>
      <c r="F4024" s="5"/>
    </row>
    <row r="4025" spans="5:6" x14ac:dyDescent="0.25">
      <c r="E4025" s="5"/>
      <c r="F4025" s="5"/>
    </row>
    <row r="4026" spans="5:6" x14ac:dyDescent="0.25">
      <c r="E4026" s="5"/>
      <c r="F4026" s="5"/>
    </row>
    <row r="4027" spans="5:6" x14ac:dyDescent="0.25">
      <c r="E4027" s="5"/>
      <c r="F4027" s="5"/>
    </row>
    <row r="4028" spans="5:6" x14ac:dyDescent="0.25">
      <c r="E4028" s="5"/>
      <c r="F4028" s="5"/>
    </row>
    <row r="4029" spans="5:6" x14ac:dyDescent="0.25">
      <c r="E4029" s="5"/>
      <c r="F4029" s="5"/>
    </row>
    <row r="4030" spans="5:6" x14ac:dyDescent="0.25">
      <c r="E4030" s="5"/>
      <c r="F4030" s="5"/>
    </row>
    <row r="4031" spans="5:6" x14ac:dyDescent="0.25">
      <c r="E4031" s="5"/>
      <c r="F4031" s="5"/>
    </row>
    <row r="4032" spans="5:6" x14ac:dyDescent="0.25">
      <c r="E4032" s="5"/>
      <c r="F4032" s="5"/>
    </row>
    <row r="4033" spans="5:6" x14ac:dyDescent="0.25">
      <c r="E4033" s="5"/>
      <c r="F4033" s="5"/>
    </row>
    <row r="4034" spans="5:6" x14ac:dyDescent="0.25">
      <c r="E4034" s="5"/>
      <c r="F4034" s="5"/>
    </row>
    <row r="4035" spans="5:6" x14ac:dyDescent="0.25">
      <c r="E4035" s="5"/>
      <c r="F4035" s="5"/>
    </row>
    <row r="4036" spans="5:6" x14ac:dyDescent="0.25">
      <c r="E4036" s="5"/>
      <c r="F4036" s="5"/>
    </row>
    <row r="4037" spans="5:6" x14ac:dyDescent="0.25">
      <c r="E4037" s="5"/>
      <c r="F4037" s="5"/>
    </row>
    <row r="4038" spans="5:6" x14ac:dyDescent="0.25">
      <c r="E4038" s="5"/>
      <c r="F4038" s="5"/>
    </row>
    <row r="4039" spans="5:6" x14ac:dyDescent="0.25">
      <c r="E4039" s="5"/>
      <c r="F4039" s="5"/>
    </row>
    <row r="4040" spans="5:6" x14ac:dyDescent="0.25">
      <c r="E4040" s="5"/>
      <c r="F4040" s="5"/>
    </row>
    <row r="4041" spans="5:6" x14ac:dyDescent="0.25">
      <c r="E4041" s="5"/>
      <c r="F4041" s="5"/>
    </row>
    <row r="4042" spans="5:6" x14ac:dyDescent="0.25">
      <c r="E4042" s="5"/>
      <c r="F4042" s="5"/>
    </row>
    <row r="4043" spans="5:6" x14ac:dyDescent="0.25">
      <c r="E4043" s="5"/>
      <c r="F4043" s="5"/>
    </row>
    <row r="4044" spans="5:6" x14ac:dyDescent="0.25">
      <c r="E4044" s="5"/>
      <c r="F4044" s="5"/>
    </row>
    <row r="4045" spans="5:6" x14ac:dyDescent="0.25">
      <c r="E4045" s="5"/>
      <c r="F4045" s="5"/>
    </row>
    <row r="4046" spans="5:6" x14ac:dyDescent="0.25">
      <c r="E4046" s="5"/>
      <c r="F4046" s="5"/>
    </row>
    <row r="4047" spans="5:6" x14ac:dyDescent="0.25">
      <c r="E4047" s="5"/>
      <c r="F4047" s="5"/>
    </row>
    <row r="4048" spans="5:6" x14ac:dyDescent="0.25">
      <c r="E4048" s="5"/>
      <c r="F4048" s="5"/>
    </row>
    <row r="4049" spans="5:6" x14ac:dyDescent="0.25">
      <c r="E4049" s="5"/>
      <c r="F4049" s="5"/>
    </row>
    <row r="4050" spans="5:6" x14ac:dyDescent="0.25">
      <c r="E4050" s="5"/>
      <c r="F4050" s="5"/>
    </row>
    <row r="4051" spans="5:6" x14ac:dyDescent="0.25">
      <c r="E4051" s="5"/>
      <c r="F4051" s="5"/>
    </row>
    <row r="4052" spans="5:6" x14ac:dyDescent="0.25">
      <c r="E4052" s="5"/>
      <c r="F4052" s="5"/>
    </row>
    <row r="4053" spans="5:6" x14ac:dyDescent="0.25">
      <c r="E4053" s="5"/>
      <c r="F4053" s="5"/>
    </row>
    <row r="4054" spans="5:6" x14ac:dyDescent="0.25">
      <c r="E4054" s="5"/>
      <c r="F4054" s="5"/>
    </row>
    <row r="4055" spans="5:6" x14ac:dyDescent="0.25">
      <c r="E4055" s="5"/>
      <c r="F4055" s="5"/>
    </row>
    <row r="4056" spans="5:6" x14ac:dyDescent="0.25">
      <c r="E4056" s="5"/>
      <c r="F4056" s="5"/>
    </row>
    <row r="4057" spans="5:6" x14ac:dyDescent="0.25">
      <c r="E4057" s="5"/>
      <c r="F4057" s="5"/>
    </row>
    <row r="4058" spans="5:6" x14ac:dyDescent="0.25">
      <c r="E4058" s="5"/>
      <c r="F4058" s="5"/>
    </row>
    <row r="4059" spans="5:6" x14ac:dyDescent="0.25">
      <c r="E4059" s="5"/>
      <c r="F4059" s="5"/>
    </row>
    <row r="4060" spans="5:6" x14ac:dyDescent="0.25">
      <c r="E4060" s="5"/>
      <c r="F4060" s="5"/>
    </row>
    <row r="4061" spans="5:6" x14ac:dyDescent="0.25">
      <c r="E4061" s="5"/>
      <c r="F4061" s="5"/>
    </row>
    <row r="4062" spans="5:6" x14ac:dyDescent="0.25">
      <c r="E4062" s="5"/>
      <c r="F4062" s="5"/>
    </row>
    <row r="4063" spans="5:6" x14ac:dyDescent="0.25">
      <c r="E4063" s="5"/>
      <c r="F4063" s="5"/>
    </row>
    <row r="4064" spans="5:6" x14ac:dyDescent="0.25">
      <c r="E4064" s="5"/>
      <c r="F4064" s="5"/>
    </row>
    <row r="4065" spans="5:15" x14ac:dyDescent="0.25">
      <c r="E4065" s="5"/>
      <c r="F4065" s="5"/>
    </row>
    <row r="4066" spans="5:15" x14ac:dyDescent="0.25">
      <c r="E4066" s="5"/>
      <c r="F4066" s="5"/>
    </row>
    <row r="4067" spans="5:15" x14ac:dyDescent="0.25">
      <c r="E4067" s="5"/>
      <c r="F4067" s="5"/>
    </row>
    <row r="4068" spans="5:15" x14ac:dyDescent="0.25">
      <c r="E4068" s="5"/>
      <c r="F4068" s="5"/>
      <c r="O4068" s="5"/>
    </row>
    <row r="4069" spans="5:15" x14ac:dyDescent="0.25">
      <c r="E4069" s="5"/>
      <c r="F4069" s="5"/>
    </row>
    <row r="4070" spans="5:15" x14ac:dyDescent="0.25">
      <c r="E4070" s="5"/>
      <c r="F4070" s="5"/>
    </row>
    <row r="4071" spans="5:15" x14ac:dyDescent="0.25">
      <c r="E4071" s="5"/>
      <c r="F4071" s="5"/>
    </row>
    <row r="4072" spans="5:15" x14ac:dyDescent="0.25">
      <c r="E4072" s="5"/>
      <c r="F4072" s="5"/>
    </row>
    <row r="4073" spans="5:15" x14ac:dyDescent="0.25">
      <c r="E4073" s="5"/>
      <c r="F4073" s="5"/>
    </row>
    <row r="4074" spans="5:15" x14ac:dyDescent="0.25">
      <c r="E4074" s="5"/>
      <c r="F4074" s="5"/>
    </row>
    <row r="4075" spans="5:15" x14ac:dyDescent="0.25">
      <c r="E4075" s="5"/>
      <c r="F4075" s="5"/>
    </row>
    <row r="4076" spans="5:15" x14ac:dyDescent="0.25">
      <c r="E4076" s="5"/>
      <c r="F4076" s="5"/>
    </row>
    <row r="4077" spans="5:15" x14ac:dyDescent="0.25">
      <c r="E4077" s="5"/>
      <c r="F4077" s="5"/>
    </row>
    <row r="4078" spans="5:15" x14ac:dyDescent="0.25">
      <c r="E4078" s="5"/>
      <c r="F4078" s="5"/>
    </row>
    <row r="4079" spans="5:15" x14ac:dyDescent="0.25">
      <c r="E4079" s="5"/>
      <c r="F4079" s="5"/>
    </row>
    <row r="4080" spans="5:15" x14ac:dyDescent="0.25">
      <c r="E4080" s="5"/>
      <c r="F4080" s="5"/>
    </row>
    <row r="4081" spans="5:6" x14ac:dyDescent="0.25">
      <c r="E4081" s="5"/>
      <c r="F4081" s="5"/>
    </row>
    <row r="4082" spans="5:6" x14ac:dyDescent="0.25">
      <c r="E4082" s="5"/>
      <c r="F4082" s="5"/>
    </row>
    <row r="4083" spans="5:6" x14ac:dyDescent="0.25">
      <c r="E4083" s="5"/>
      <c r="F4083" s="5"/>
    </row>
    <row r="4084" spans="5:6" x14ac:dyDescent="0.25">
      <c r="E4084" s="5"/>
      <c r="F4084" s="5"/>
    </row>
    <row r="4085" spans="5:6" x14ac:dyDescent="0.25">
      <c r="E4085" s="5"/>
      <c r="F4085" s="5"/>
    </row>
    <row r="4086" spans="5:6" x14ac:dyDescent="0.25">
      <c r="E4086" s="5"/>
      <c r="F4086" s="5"/>
    </row>
    <row r="4087" spans="5:6" x14ac:dyDescent="0.25">
      <c r="E4087" s="5"/>
      <c r="F4087" s="5"/>
    </row>
    <row r="4088" spans="5:6" x14ac:dyDescent="0.25">
      <c r="E4088" s="5"/>
      <c r="F4088" s="5"/>
    </row>
    <row r="4089" spans="5:6" x14ac:dyDescent="0.25">
      <c r="E4089" s="5"/>
      <c r="F4089" s="5"/>
    </row>
    <row r="4090" spans="5:6" x14ac:dyDescent="0.25">
      <c r="E4090" s="5"/>
      <c r="F4090" s="5"/>
    </row>
    <row r="4091" spans="5:6" x14ac:dyDescent="0.25">
      <c r="E4091" s="5"/>
      <c r="F4091" s="5"/>
    </row>
    <row r="4092" spans="5:6" x14ac:dyDescent="0.25">
      <c r="E4092" s="5"/>
      <c r="F4092" s="5"/>
    </row>
    <row r="4093" spans="5:6" x14ac:dyDescent="0.25">
      <c r="E4093" s="5"/>
      <c r="F4093" s="5"/>
    </row>
    <row r="4094" spans="5:6" x14ac:dyDescent="0.25">
      <c r="E4094" s="5"/>
      <c r="F4094" s="5"/>
    </row>
    <row r="4095" spans="5:6" x14ac:dyDescent="0.25">
      <c r="E4095" s="5"/>
      <c r="F4095" s="5"/>
    </row>
    <row r="4096" spans="5:6" x14ac:dyDescent="0.25">
      <c r="E4096" s="5"/>
      <c r="F4096" s="5"/>
    </row>
    <row r="4097" spans="5:17" x14ac:dyDescent="0.25">
      <c r="E4097" s="5"/>
      <c r="F4097" s="5"/>
    </row>
    <row r="4098" spans="5:17" x14ac:dyDescent="0.25">
      <c r="E4098" s="5"/>
      <c r="F4098" s="5"/>
      <c r="H4098" s="5"/>
      <c r="I4098" s="5"/>
      <c r="Q4098" s="5"/>
    </row>
    <row r="4099" spans="5:17" x14ac:dyDescent="0.25">
      <c r="E4099" s="5"/>
      <c r="F4099" s="5"/>
      <c r="M4099" s="5"/>
    </row>
    <row r="4100" spans="5:17" x14ac:dyDescent="0.25">
      <c r="E4100" s="5"/>
      <c r="F4100" s="5"/>
    </row>
    <row r="4101" spans="5:17" x14ac:dyDescent="0.25">
      <c r="E4101" s="5"/>
      <c r="F4101" s="5"/>
      <c r="K4101" s="5"/>
    </row>
    <row r="4102" spans="5:17" x14ac:dyDescent="0.25">
      <c r="E4102" s="5"/>
      <c r="F4102" s="5"/>
    </row>
    <row r="4103" spans="5:17" x14ac:dyDescent="0.25">
      <c r="E4103" s="5"/>
      <c r="F4103" s="5"/>
    </row>
    <row r="4104" spans="5:17" x14ac:dyDescent="0.25">
      <c r="E4104" s="5"/>
      <c r="F4104" s="5"/>
    </row>
    <row r="4105" spans="5:17" x14ac:dyDescent="0.25">
      <c r="E4105" s="5"/>
      <c r="F4105" s="5"/>
    </row>
    <row r="4106" spans="5:17" x14ac:dyDescent="0.25">
      <c r="E4106" s="5"/>
      <c r="F4106" s="5"/>
    </row>
    <row r="4107" spans="5:17" x14ac:dyDescent="0.25">
      <c r="E4107" s="5"/>
      <c r="F4107" s="5"/>
    </row>
    <row r="4108" spans="5:17" x14ac:dyDescent="0.25">
      <c r="E4108" s="5"/>
      <c r="F4108" s="5"/>
    </row>
    <row r="4109" spans="5:17" x14ac:dyDescent="0.25">
      <c r="E4109" s="5"/>
      <c r="F4109" s="5"/>
    </row>
    <row r="4110" spans="5:17" x14ac:dyDescent="0.25">
      <c r="E4110" s="5"/>
      <c r="F4110" s="5"/>
    </row>
    <row r="4111" spans="5:17" x14ac:dyDescent="0.25">
      <c r="E4111" s="5"/>
      <c r="F4111" s="5"/>
    </row>
    <row r="4112" spans="5:17" x14ac:dyDescent="0.25">
      <c r="E4112" s="5"/>
      <c r="F4112" s="5"/>
    </row>
    <row r="4113" spans="5:6" x14ac:dyDescent="0.25">
      <c r="E4113" s="5"/>
      <c r="F4113" s="5"/>
    </row>
    <row r="4114" spans="5:6" x14ac:dyDescent="0.25">
      <c r="E4114" s="5"/>
      <c r="F4114" s="5"/>
    </row>
    <row r="4115" spans="5:6" x14ac:dyDescent="0.25">
      <c r="E4115" s="5"/>
      <c r="F4115" s="5"/>
    </row>
    <row r="4116" spans="5:6" x14ac:dyDescent="0.25">
      <c r="E4116" s="5"/>
      <c r="F4116" s="5"/>
    </row>
    <row r="4117" spans="5:6" x14ac:dyDescent="0.25">
      <c r="E4117" s="5"/>
      <c r="F4117" s="5"/>
    </row>
    <row r="4118" spans="5:6" x14ac:dyDescent="0.25">
      <c r="E4118" s="5"/>
      <c r="F4118" s="5"/>
    </row>
    <row r="4119" spans="5:6" x14ac:dyDescent="0.25">
      <c r="E4119" s="5"/>
      <c r="F4119" s="5"/>
    </row>
    <row r="4120" spans="5:6" x14ac:dyDescent="0.25">
      <c r="E4120" s="5"/>
      <c r="F4120" s="5"/>
    </row>
    <row r="4121" spans="5:6" x14ac:dyDescent="0.25">
      <c r="E4121" s="5"/>
      <c r="F4121" s="5"/>
    </row>
    <row r="4122" spans="5:6" x14ac:dyDescent="0.25">
      <c r="E4122" s="5"/>
      <c r="F4122" s="5"/>
    </row>
    <row r="4123" spans="5:6" x14ac:dyDescent="0.25">
      <c r="E4123" s="5"/>
      <c r="F4123" s="5"/>
    </row>
    <row r="4124" spans="5:6" x14ac:dyDescent="0.25">
      <c r="E4124" s="5"/>
      <c r="F4124" s="5"/>
    </row>
    <row r="4125" spans="5:6" x14ac:dyDescent="0.25">
      <c r="E4125" s="5"/>
      <c r="F4125" s="5"/>
    </row>
    <row r="4126" spans="5:6" x14ac:dyDescent="0.25">
      <c r="E4126" s="5"/>
      <c r="F4126" s="5"/>
    </row>
    <row r="4127" spans="5:6" x14ac:dyDescent="0.25">
      <c r="E4127" s="5"/>
      <c r="F4127" s="5"/>
    </row>
    <row r="4128" spans="5:6" x14ac:dyDescent="0.25">
      <c r="E4128" s="5"/>
      <c r="F4128" s="5"/>
    </row>
    <row r="4129" spans="5:6" x14ac:dyDescent="0.25">
      <c r="E4129" s="5"/>
      <c r="F4129" s="5"/>
    </row>
    <row r="4130" spans="5:6" x14ac:dyDescent="0.25">
      <c r="E4130" s="5"/>
      <c r="F4130" s="5"/>
    </row>
    <row r="4131" spans="5:6" x14ac:dyDescent="0.25">
      <c r="E4131" s="5"/>
      <c r="F4131" s="5"/>
    </row>
    <row r="4132" spans="5:6" x14ac:dyDescent="0.25">
      <c r="E4132" s="5"/>
      <c r="F4132" s="5"/>
    </row>
    <row r="4133" spans="5:6" x14ac:dyDescent="0.25">
      <c r="E4133" s="5"/>
      <c r="F4133" s="5"/>
    </row>
    <row r="4134" spans="5:6" x14ac:dyDescent="0.25">
      <c r="E4134" s="5"/>
      <c r="F4134" s="5"/>
    </row>
    <row r="4135" spans="5:6" x14ac:dyDescent="0.25">
      <c r="E4135" s="5"/>
      <c r="F4135" s="5"/>
    </row>
    <row r="4136" spans="5:6" x14ac:dyDescent="0.25">
      <c r="E4136" s="5"/>
      <c r="F4136" s="5"/>
    </row>
    <row r="4137" spans="5:6" x14ac:dyDescent="0.25">
      <c r="E4137" s="5"/>
      <c r="F4137" s="5"/>
    </row>
    <row r="4138" spans="5:6" x14ac:dyDescent="0.25">
      <c r="E4138" s="5"/>
      <c r="F4138" s="5"/>
    </row>
    <row r="4139" spans="5:6" x14ac:dyDescent="0.25">
      <c r="E4139" s="5"/>
      <c r="F4139" s="5"/>
    </row>
    <row r="4140" spans="5:6" x14ac:dyDescent="0.25">
      <c r="E4140" s="5"/>
      <c r="F4140" s="5"/>
    </row>
    <row r="4141" spans="5:6" x14ac:dyDescent="0.25">
      <c r="E4141" s="5"/>
      <c r="F4141" s="5"/>
    </row>
    <row r="4142" spans="5:6" x14ac:dyDescent="0.25">
      <c r="E4142" s="5"/>
      <c r="F4142" s="5"/>
    </row>
    <row r="4143" spans="5:6" x14ac:dyDescent="0.25">
      <c r="E4143" s="5"/>
      <c r="F4143" s="5"/>
    </row>
    <row r="4144" spans="5:6" x14ac:dyDescent="0.25">
      <c r="E4144" s="5"/>
      <c r="F4144" s="5"/>
    </row>
    <row r="4145" spans="5:6" x14ac:dyDescent="0.25">
      <c r="E4145" s="5"/>
      <c r="F4145" s="5"/>
    </row>
    <row r="4146" spans="5:6" x14ac:dyDescent="0.25">
      <c r="E4146" s="5"/>
      <c r="F4146" s="5"/>
    </row>
    <row r="4147" spans="5:6" x14ac:dyDescent="0.25">
      <c r="E4147" s="5"/>
      <c r="F4147" s="5"/>
    </row>
    <row r="4148" spans="5:6" x14ac:dyDescent="0.25">
      <c r="E4148" s="5"/>
      <c r="F4148" s="5"/>
    </row>
    <row r="4149" spans="5:6" x14ac:dyDescent="0.25">
      <c r="E4149" s="5"/>
      <c r="F4149" s="5"/>
    </row>
    <row r="4150" spans="5:6" x14ac:dyDescent="0.25">
      <c r="E4150" s="5"/>
      <c r="F4150" s="5"/>
    </row>
    <row r="4151" spans="5:6" x14ac:dyDescent="0.25">
      <c r="E4151" s="5"/>
      <c r="F4151" s="5"/>
    </row>
    <row r="4152" spans="5:6" x14ac:dyDescent="0.25">
      <c r="E4152" s="5"/>
      <c r="F4152" s="5"/>
    </row>
    <row r="4153" spans="5:6" x14ac:dyDescent="0.25">
      <c r="E4153" s="5"/>
      <c r="F4153" s="5"/>
    </row>
    <row r="4154" spans="5:6" x14ac:dyDescent="0.25">
      <c r="E4154" s="5"/>
      <c r="F4154" s="5"/>
    </row>
    <row r="4155" spans="5:6" x14ac:dyDescent="0.25">
      <c r="E4155" s="5"/>
      <c r="F4155" s="5"/>
    </row>
    <row r="4156" spans="5:6" x14ac:dyDescent="0.25">
      <c r="E4156" s="5"/>
      <c r="F4156" s="5"/>
    </row>
    <row r="4157" spans="5:6" x14ac:dyDescent="0.25">
      <c r="E4157" s="5"/>
      <c r="F4157" s="5"/>
    </row>
    <row r="4158" spans="5:6" x14ac:dyDescent="0.25">
      <c r="E4158" s="5"/>
      <c r="F4158" s="5"/>
    </row>
    <row r="4159" spans="5:6" x14ac:dyDescent="0.25">
      <c r="E4159" s="5"/>
      <c r="F4159" s="5"/>
    </row>
    <row r="4160" spans="5:6" x14ac:dyDescent="0.25">
      <c r="E4160" s="5"/>
      <c r="F4160" s="5"/>
    </row>
    <row r="4161" spans="5:6" x14ac:dyDescent="0.25">
      <c r="E4161" s="5"/>
      <c r="F4161" s="5"/>
    </row>
    <row r="4162" spans="5:6" x14ac:dyDescent="0.25">
      <c r="E4162" s="5"/>
      <c r="F4162" s="5"/>
    </row>
    <row r="4163" spans="5:6" x14ac:dyDescent="0.25">
      <c r="E4163" s="5"/>
      <c r="F4163" s="5"/>
    </row>
    <row r="4164" spans="5:6" x14ac:dyDescent="0.25">
      <c r="E4164" s="5"/>
      <c r="F4164" s="5"/>
    </row>
    <row r="4165" spans="5:6" x14ac:dyDescent="0.25">
      <c r="E4165" s="5"/>
      <c r="F4165" s="5"/>
    </row>
    <row r="4166" spans="5:6" x14ac:dyDescent="0.25">
      <c r="E4166" s="5"/>
      <c r="F4166" s="5"/>
    </row>
    <row r="4167" spans="5:6" x14ac:dyDescent="0.25">
      <c r="E4167" s="5"/>
      <c r="F4167" s="5"/>
    </row>
    <row r="4168" spans="5:6" x14ac:dyDescent="0.25">
      <c r="E4168" s="5"/>
      <c r="F4168" s="5"/>
    </row>
    <row r="4169" spans="5:6" x14ac:dyDescent="0.25">
      <c r="E4169" s="5"/>
      <c r="F4169" s="5"/>
    </row>
    <row r="4170" spans="5:6" x14ac:dyDescent="0.25">
      <c r="E4170" s="5"/>
      <c r="F4170" s="5"/>
    </row>
    <row r="4171" spans="5:6" x14ac:dyDescent="0.25">
      <c r="E4171" s="5"/>
      <c r="F4171" s="5"/>
    </row>
    <row r="4172" spans="5:6" x14ac:dyDescent="0.25">
      <c r="E4172" s="5"/>
      <c r="F4172" s="5"/>
    </row>
    <row r="4173" spans="5:6" x14ac:dyDescent="0.25">
      <c r="E4173" s="5"/>
      <c r="F4173" s="5"/>
    </row>
    <row r="4174" spans="5:6" x14ac:dyDescent="0.25">
      <c r="E4174" s="5"/>
      <c r="F4174" s="5"/>
    </row>
    <row r="4175" spans="5:6" x14ac:dyDescent="0.25">
      <c r="E4175" s="5"/>
      <c r="F4175" s="5"/>
    </row>
    <row r="4176" spans="5:6" x14ac:dyDescent="0.25">
      <c r="E4176" s="5"/>
      <c r="F4176" s="5"/>
    </row>
    <row r="4177" spans="5:6" x14ac:dyDescent="0.25">
      <c r="E4177" s="5"/>
      <c r="F4177" s="5"/>
    </row>
    <row r="4178" spans="5:6" x14ac:dyDescent="0.25">
      <c r="E4178" s="5"/>
      <c r="F4178" s="5"/>
    </row>
    <row r="4179" spans="5:6" x14ac:dyDescent="0.25">
      <c r="E4179" s="5"/>
      <c r="F4179" s="5"/>
    </row>
    <row r="4180" spans="5:6" x14ac:dyDescent="0.25">
      <c r="E4180" s="5"/>
      <c r="F4180" s="5"/>
    </row>
    <row r="4181" spans="5:6" x14ac:dyDescent="0.25">
      <c r="E4181" s="5"/>
      <c r="F4181" s="5"/>
    </row>
    <row r="4182" spans="5:6" x14ac:dyDescent="0.25">
      <c r="E4182" s="5"/>
      <c r="F4182" s="5"/>
    </row>
    <row r="4183" spans="5:6" x14ac:dyDescent="0.25">
      <c r="E4183" s="5"/>
      <c r="F4183" s="5"/>
    </row>
    <row r="4184" spans="5:6" x14ac:dyDescent="0.25">
      <c r="E4184" s="5"/>
      <c r="F4184" s="5"/>
    </row>
    <row r="4185" spans="5:6" x14ac:dyDescent="0.25">
      <c r="E4185" s="5"/>
      <c r="F4185" s="5"/>
    </row>
    <row r="4186" spans="5:6" x14ac:dyDescent="0.25">
      <c r="E4186" s="5"/>
      <c r="F4186" s="5"/>
    </row>
    <row r="4187" spans="5:6" x14ac:dyDescent="0.25">
      <c r="E4187" s="5"/>
      <c r="F4187" s="5"/>
    </row>
    <row r="4188" spans="5:6" x14ac:dyDescent="0.25">
      <c r="E4188" s="5"/>
      <c r="F4188" s="5"/>
    </row>
    <row r="4189" spans="5:6" x14ac:dyDescent="0.25">
      <c r="E4189" s="5"/>
      <c r="F4189" s="5"/>
    </row>
    <row r="4190" spans="5:6" x14ac:dyDescent="0.25">
      <c r="E4190" s="5"/>
      <c r="F4190" s="5"/>
    </row>
    <row r="4191" spans="5:6" x14ac:dyDescent="0.25">
      <c r="E4191" s="5"/>
      <c r="F4191" s="5"/>
    </row>
    <row r="4192" spans="5:6" x14ac:dyDescent="0.25">
      <c r="E4192" s="5"/>
      <c r="F4192" s="5"/>
    </row>
    <row r="4193" spans="5:6" x14ac:dyDescent="0.25">
      <c r="E4193" s="5"/>
      <c r="F4193" s="5"/>
    </row>
    <row r="4194" spans="5:6" x14ac:dyDescent="0.25">
      <c r="E4194" s="5"/>
      <c r="F4194" s="5"/>
    </row>
    <row r="4195" spans="5:6" x14ac:dyDescent="0.25">
      <c r="E4195" s="5"/>
      <c r="F4195" s="5"/>
    </row>
    <row r="4196" spans="5:6" x14ac:dyDescent="0.25">
      <c r="E4196" s="5"/>
      <c r="F4196" s="5"/>
    </row>
    <row r="4197" spans="5:6" x14ac:dyDescent="0.25">
      <c r="E4197" s="5"/>
      <c r="F4197" s="5"/>
    </row>
    <row r="4198" spans="5:6" x14ac:dyDescent="0.25">
      <c r="E4198" s="5"/>
      <c r="F4198" s="5"/>
    </row>
    <row r="4199" spans="5:6" x14ac:dyDescent="0.25">
      <c r="E4199" s="5"/>
      <c r="F4199" s="5"/>
    </row>
    <row r="4200" spans="5:6" x14ac:dyDescent="0.25">
      <c r="E4200" s="5"/>
      <c r="F4200" s="5"/>
    </row>
    <row r="4201" spans="5:6" x14ac:dyDescent="0.25">
      <c r="E4201" s="5"/>
      <c r="F4201" s="5"/>
    </row>
    <row r="4202" spans="5:6" x14ac:dyDescent="0.25">
      <c r="E4202" s="5"/>
      <c r="F4202" s="5"/>
    </row>
    <row r="4203" spans="5:6" x14ac:dyDescent="0.25">
      <c r="E4203" s="5"/>
      <c r="F4203" s="5"/>
    </row>
    <row r="4204" spans="5:6" x14ac:dyDescent="0.25">
      <c r="E4204" s="5"/>
      <c r="F4204" s="5"/>
    </row>
    <row r="4205" spans="5:6" x14ac:dyDescent="0.25">
      <c r="E4205" s="5"/>
      <c r="F4205" s="5"/>
    </row>
    <row r="4206" spans="5:6" x14ac:dyDescent="0.25">
      <c r="E4206" s="5"/>
      <c r="F4206" s="5"/>
    </row>
    <row r="4207" spans="5:6" x14ac:dyDescent="0.25">
      <c r="E4207" s="5"/>
      <c r="F4207" s="5"/>
    </row>
    <row r="4208" spans="5:6" x14ac:dyDescent="0.25">
      <c r="E4208" s="5"/>
      <c r="F4208" s="5"/>
    </row>
    <row r="4209" spans="5:6" x14ac:dyDescent="0.25">
      <c r="E4209" s="5"/>
      <c r="F4209" s="5"/>
    </row>
    <row r="4210" spans="5:6" x14ac:dyDescent="0.25">
      <c r="E4210" s="5"/>
      <c r="F4210" s="5"/>
    </row>
    <row r="4211" spans="5:6" x14ac:dyDescent="0.25">
      <c r="E4211" s="5"/>
      <c r="F4211" s="5"/>
    </row>
    <row r="4212" spans="5:6" x14ac:dyDescent="0.25">
      <c r="E4212" s="5"/>
      <c r="F4212" s="5"/>
    </row>
    <row r="4213" spans="5:6" x14ac:dyDescent="0.25">
      <c r="E4213" s="5"/>
      <c r="F4213" s="5"/>
    </row>
    <row r="4214" spans="5:6" x14ac:dyDescent="0.25">
      <c r="E4214" s="5"/>
      <c r="F4214" s="5"/>
    </row>
    <row r="4215" spans="5:6" x14ac:dyDescent="0.25">
      <c r="E4215" s="5"/>
      <c r="F4215" s="5"/>
    </row>
    <row r="4216" spans="5:6" x14ac:dyDescent="0.25">
      <c r="E4216" s="5"/>
      <c r="F4216" s="5"/>
    </row>
    <row r="4217" spans="5:6" x14ac:dyDescent="0.25">
      <c r="E4217" s="5"/>
      <c r="F4217" s="5"/>
    </row>
    <row r="4218" spans="5:6" x14ac:dyDescent="0.25">
      <c r="E4218" s="5"/>
      <c r="F4218" s="5"/>
    </row>
    <row r="4219" spans="5:6" x14ac:dyDescent="0.25">
      <c r="E4219" s="5"/>
      <c r="F4219" s="5"/>
    </row>
    <row r="4220" spans="5:6" x14ac:dyDescent="0.25">
      <c r="E4220" s="5"/>
      <c r="F4220" s="5"/>
    </row>
    <row r="4221" spans="5:6" x14ac:dyDescent="0.25">
      <c r="E4221" s="5"/>
      <c r="F4221" s="5"/>
    </row>
    <row r="4222" spans="5:6" x14ac:dyDescent="0.25">
      <c r="E4222" s="5"/>
      <c r="F4222" s="5"/>
    </row>
    <row r="4223" spans="5:6" x14ac:dyDescent="0.25">
      <c r="E4223" s="5"/>
      <c r="F4223" s="5"/>
    </row>
    <row r="4224" spans="5:6" x14ac:dyDescent="0.25">
      <c r="E4224" s="5"/>
      <c r="F4224" s="5"/>
    </row>
    <row r="4225" spans="5:6" x14ac:dyDescent="0.25">
      <c r="E4225" s="5"/>
      <c r="F4225" s="5"/>
    </row>
    <row r="4226" spans="5:6" x14ac:dyDescent="0.25">
      <c r="E4226" s="5"/>
      <c r="F4226" s="5"/>
    </row>
    <row r="4227" spans="5:6" x14ac:dyDescent="0.25">
      <c r="E4227" s="5"/>
      <c r="F4227" s="5"/>
    </row>
    <row r="4228" spans="5:6" x14ac:dyDescent="0.25">
      <c r="E4228" s="5"/>
      <c r="F4228" s="5"/>
    </row>
    <row r="4229" spans="5:6" x14ac:dyDescent="0.25">
      <c r="E4229" s="5"/>
      <c r="F4229" s="5"/>
    </row>
    <row r="4230" spans="5:6" x14ac:dyDescent="0.25">
      <c r="E4230" s="5"/>
      <c r="F4230" s="5"/>
    </row>
    <row r="4231" spans="5:6" x14ac:dyDescent="0.25">
      <c r="E4231" s="5"/>
      <c r="F4231" s="5"/>
    </row>
    <row r="4232" spans="5:6" x14ac:dyDescent="0.25">
      <c r="E4232" s="5"/>
      <c r="F4232" s="5"/>
    </row>
    <row r="4233" spans="5:6" x14ac:dyDescent="0.25">
      <c r="E4233" s="5"/>
      <c r="F4233" s="5"/>
    </row>
    <row r="4234" spans="5:6" x14ac:dyDescent="0.25">
      <c r="E4234" s="5"/>
      <c r="F4234" s="5"/>
    </row>
    <row r="4235" spans="5:6" x14ac:dyDescent="0.25">
      <c r="E4235" s="5"/>
      <c r="F4235" s="5"/>
    </row>
    <row r="4236" spans="5:6" x14ac:dyDescent="0.25">
      <c r="E4236" s="5"/>
      <c r="F4236" s="5"/>
    </row>
    <row r="4237" spans="5:6" x14ac:dyDescent="0.25">
      <c r="E4237" s="5"/>
      <c r="F4237" s="5"/>
    </row>
    <row r="4238" spans="5:6" x14ac:dyDescent="0.25">
      <c r="E4238" s="5"/>
      <c r="F4238" s="5"/>
    </row>
    <row r="4239" spans="5:6" x14ac:dyDescent="0.25">
      <c r="E4239" s="5"/>
      <c r="F4239" s="5"/>
    </row>
    <row r="4240" spans="5:6" x14ac:dyDescent="0.25">
      <c r="E4240" s="5"/>
      <c r="F4240" s="5"/>
    </row>
    <row r="4241" spans="5:6" x14ac:dyDescent="0.25">
      <c r="E4241" s="5"/>
      <c r="F4241" s="5"/>
    </row>
    <row r="4242" spans="5:6" x14ac:dyDescent="0.25">
      <c r="E4242" s="5"/>
      <c r="F4242" s="5"/>
    </row>
    <row r="4243" spans="5:6" x14ac:dyDescent="0.25">
      <c r="E4243" s="5"/>
      <c r="F4243" s="5"/>
    </row>
    <row r="4244" spans="5:6" x14ac:dyDescent="0.25">
      <c r="E4244" s="5"/>
      <c r="F4244" s="5"/>
    </row>
    <row r="4245" spans="5:6" x14ac:dyDescent="0.25">
      <c r="E4245" s="5"/>
      <c r="F4245" s="5"/>
    </row>
    <row r="4246" spans="5:6" x14ac:dyDescent="0.25">
      <c r="E4246" s="5"/>
      <c r="F4246" s="5"/>
    </row>
    <row r="4247" spans="5:6" x14ac:dyDescent="0.25">
      <c r="E4247" s="5"/>
      <c r="F4247" s="5"/>
    </row>
    <row r="4248" spans="5:6" x14ac:dyDescent="0.25">
      <c r="E4248" s="5"/>
      <c r="F4248" s="5"/>
    </row>
    <row r="4249" spans="5:6" x14ac:dyDescent="0.25">
      <c r="E4249" s="5"/>
      <c r="F4249" s="5"/>
    </row>
    <row r="4250" spans="5:6" x14ac:dyDescent="0.25">
      <c r="E4250" s="5"/>
      <c r="F4250" s="5"/>
    </row>
    <row r="4251" spans="5:6" x14ac:dyDescent="0.25">
      <c r="E4251" s="5"/>
      <c r="F4251" s="5"/>
    </row>
    <row r="4252" spans="5:6" x14ac:dyDescent="0.25">
      <c r="E4252" s="5"/>
      <c r="F4252" s="5"/>
    </row>
    <row r="4253" spans="5:6" x14ac:dyDescent="0.25">
      <c r="E4253" s="5"/>
      <c r="F4253" s="5"/>
    </row>
    <row r="4254" spans="5:6" x14ac:dyDescent="0.25">
      <c r="E4254" s="5"/>
      <c r="F4254" s="5"/>
    </row>
    <row r="4255" spans="5:6" x14ac:dyDescent="0.25">
      <c r="E4255" s="5"/>
      <c r="F4255" s="5"/>
    </row>
    <row r="4256" spans="5:6" x14ac:dyDescent="0.25">
      <c r="E4256" s="5"/>
      <c r="F4256" s="5"/>
    </row>
    <row r="4257" spans="5:6" x14ac:dyDescent="0.25">
      <c r="E4257" s="5"/>
      <c r="F4257" s="5"/>
    </row>
    <row r="4258" spans="5:6" x14ac:dyDescent="0.25">
      <c r="E4258" s="5"/>
      <c r="F4258" s="5"/>
    </row>
    <row r="4259" spans="5:6" x14ac:dyDescent="0.25">
      <c r="E4259" s="5"/>
      <c r="F4259" s="5"/>
    </row>
    <row r="4260" spans="5:6" x14ac:dyDescent="0.25">
      <c r="E4260" s="5"/>
      <c r="F4260" s="5"/>
    </row>
    <row r="4261" spans="5:6" x14ac:dyDescent="0.25">
      <c r="E4261" s="5"/>
      <c r="F4261" s="5"/>
    </row>
    <row r="4262" spans="5:6" x14ac:dyDescent="0.25">
      <c r="E4262" s="5"/>
      <c r="F4262" s="5"/>
    </row>
    <row r="4263" spans="5:6" x14ac:dyDescent="0.25">
      <c r="E4263" s="5"/>
      <c r="F4263" s="5"/>
    </row>
    <row r="4264" spans="5:6" x14ac:dyDescent="0.25">
      <c r="E4264" s="5"/>
      <c r="F4264" s="5"/>
    </row>
    <row r="4265" spans="5:6" x14ac:dyDescent="0.25">
      <c r="E4265" s="5"/>
      <c r="F4265" s="5"/>
    </row>
    <row r="4266" spans="5:6" x14ac:dyDescent="0.25">
      <c r="E4266" s="5"/>
      <c r="F4266" s="5"/>
    </row>
    <row r="4267" spans="5:6" x14ac:dyDescent="0.25">
      <c r="E4267" s="5"/>
      <c r="F4267" s="5"/>
    </row>
    <row r="4268" spans="5:6" x14ac:dyDescent="0.25">
      <c r="E4268" s="5"/>
      <c r="F4268" s="5"/>
    </row>
    <row r="4269" spans="5:6" x14ac:dyDescent="0.25">
      <c r="E4269" s="5"/>
      <c r="F4269" s="5"/>
    </row>
    <row r="4270" spans="5:6" x14ac:dyDescent="0.25">
      <c r="E4270" s="5"/>
      <c r="F4270" s="5"/>
    </row>
    <row r="4271" spans="5:6" x14ac:dyDescent="0.25">
      <c r="E4271" s="5"/>
      <c r="F4271" s="5"/>
    </row>
    <row r="4272" spans="5:6" x14ac:dyDescent="0.25">
      <c r="E4272" s="5"/>
      <c r="F4272" s="5"/>
    </row>
    <row r="4273" spans="5:6" x14ac:dyDescent="0.25">
      <c r="E4273" s="5"/>
      <c r="F4273" s="5"/>
    </row>
    <row r="4274" spans="5:6" x14ac:dyDescent="0.25">
      <c r="E4274" s="5"/>
      <c r="F4274" s="5"/>
    </row>
    <row r="4275" spans="5:6" x14ac:dyDescent="0.25">
      <c r="E4275" s="5"/>
      <c r="F4275" s="5"/>
    </row>
    <row r="4276" spans="5:6" x14ac:dyDescent="0.25">
      <c r="E4276" s="5"/>
      <c r="F4276" s="5"/>
    </row>
    <row r="4277" spans="5:6" x14ac:dyDescent="0.25">
      <c r="E4277" s="5"/>
      <c r="F4277" s="5"/>
    </row>
    <row r="4278" spans="5:6" x14ac:dyDescent="0.25">
      <c r="E4278" s="5"/>
      <c r="F4278" s="5"/>
    </row>
    <row r="4279" spans="5:6" x14ac:dyDescent="0.25">
      <c r="E4279" s="5"/>
      <c r="F4279" s="5"/>
    </row>
    <row r="4280" spans="5:6" x14ac:dyDescent="0.25">
      <c r="E4280" s="5"/>
      <c r="F4280" s="5"/>
    </row>
    <row r="4281" spans="5:6" x14ac:dyDescent="0.25">
      <c r="E4281" s="5"/>
      <c r="F4281" s="5"/>
    </row>
    <row r="4282" spans="5:6" x14ac:dyDescent="0.25">
      <c r="E4282" s="5"/>
      <c r="F4282" s="5"/>
    </row>
    <row r="4283" spans="5:6" x14ac:dyDescent="0.25">
      <c r="E4283" s="5"/>
      <c r="F4283" s="5"/>
    </row>
    <row r="4284" spans="5:6" x14ac:dyDescent="0.25">
      <c r="E4284" s="5"/>
      <c r="F4284" s="5"/>
    </row>
    <row r="4285" spans="5:6" x14ac:dyDescent="0.25">
      <c r="E4285" s="5"/>
      <c r="F4285" s="5"/>
    </row>
    <row r="4286" spans="5:6" x14ac:dyDescent="0.25">
      <c r="E4286" s="5"/>
      <c r="F4286" s="5"/>
    </row>
    <row r="4287" spans="5:6" x14ac:dyDescent="0.25">
      <c r="E4287" s="5"/>
      <c r="F4287" s="5"/>
    </row>
    <row r="4288" spans="5:6" x14ac:dyDescent="0.25">
      <c r="E4288" s="5"/>
      <c r="F4288" s="5"/>
    </row>
    <row r="4289" spans="5:6" x14ac:dyDescent="0.25">
      <c r="E4289" s="5"/>
      <c r="F4289" s="5"/>
    </row>
    <row r="4290" spans="5:6" x14ac:dyDescent="0.25">
      <c r="E4290" s="5"/>
      <c r="F4290" s="5"/>
    </row>
    <row r="4291" spans="5:6" x14ac:dyDescent="0.25">
      <c r="E4291" s="5"/>
      <c r="F4291" s="5"/>
    </row>
    <row r="4292" spans="5:6" x14ac:dyDescent="0.25">
      <c r="E4292" s="5"/>
      <c r="F4292" s="5"/>
    </row>
    <row r="4293" spans="5:6" x14ac:dyDescent="0.25">
      <c r="E4293" s="5"/>
      <c r="F4293" s="5"/>
    </row>
    <row r="4294" spans="5:6" x14ac:dyDescent="0.25">
      <c r="E4294" s="5"/>
      <c r="F4294" s="5"/>
    </row>
    <row r="4295" spans="5:6" x14ac:dyDescent="0.25">
      <c r="E4295" s="5"/>
      <c r="F4295" s="5"/>
    </row>
    <row r="4296" spans="5:6" x14ac:dyDescent="0.25">
      <c r="E4296" s="5"/>
      <c r="F4296" s="5"/>
    </row>
    <row r="4297" spans="5:6" x14ac:dyDescent="0.25">
      <c r="E4297" s="5"/>
      <c r="F4297" s="5"/>
    </row>
    <row r="4298" spans="5:6" x14ac:dyDescent="0.25">
      <c r="E4298" s="5"/>
      <c r="F4298" s="5"/>
    </row>
    <row r="4299" spans="5:6" x14ac:dyDescent="0.25">
      <c r="E4299" s="5"/>
      <c r="F4299" s="5"/>
    </row>
    <row r="4300" spans="5:6" x14ac:dyDescent="0.25">
      <c r="E4300" s="5"/>
      <c r="F4300" s="5"/>
    </row>
    <row r="4301" spans="5:6" x14ac:dyDescent="0.25">
      <c r="E4301" s="5"/>
      <c r="F4301" s="5"/>
    </row>
    <row r="4302" spans="5:6" x14ac:dyDescent="0.25">
      <c r="E4302" s="5"/>
      <c r="F4302" s="5"/>
    </row>
    <row r="4303" spans="5:6" x14ac:dyDescent="0.25">
      <c r="E4303" s="5"/>
      <c r="F4303" s="5"/>
    </row>
    <row r="4304" spans="5:6" x14ac:dyDescent="0.25">
      <c r="E4304" s="5"/>
      <c r="F4304" s="5"/>
    </row>
    <row r="4305" spans="5:6" x14ac:dyDescent="0.25">
      <c r="E4305" s="5"/>
      <c r="F4305" s="5"/>
    </row>
    <row r="4306" spans="5:6" x14ac:dyDescent="0.25">
      <c r="E4306" s="5"/>
      <c r="F4306" s="5"/>
    </row>
    <row r="4307" spans="5:6" x14ac:dyDescent="0.25">
      <c r="E4307" s="5"/>
      <c r="F4307" s="5"/>
    </row>
    <row r="4308" spans="5:6" x14ac:dyDescent="0.25">
      <c r="E4308" s="5"/>
      <c r="F4308" s="5"/>
    </row>
    <row r="4309" spans="5:6" x14ac:dyDescent="0.25">
      <c r="E4309" s="5"/>
      <c r="F4309" s="5"/>
    </row>
    <row r="4310" spans="5:6" x14ac:dyDescent="0.25">
      <c r="E4310" s="5"/>
      <c r="F4310" s="5"/>
    </row>
    <row r="4311" spans="5:6" x14ac:dyDescent="0.25">
      <c r="E4311" s="5"/>
      <c r="F4311" s="5"/>
    </row>
    <row r="4312" spans="5:6" x14ac:dyDescent="0.25">
      <c r="E4312" s="5"/>
      <c r="F4312" s="5"/>
    </row>
    <row r="4313" spans="5:6" x14ac:dyDescent="0.25">
      <c r="E4313" s="5"/>
      <c r="F4313" s="5"/>
    </row>
    <row r="4314" spans="5:6" x14ac:dyDescent="0.25">
      <c r="E4314" s="5"/>
      <c r="F4314" s="5"/>
    </row>
    <row r="4315" spans="5:6" x14ac:dyDescent="0.25">
      <c r="E4315" s="5"/>
      <c r="F4315" s="5"/>
    </row>
    <row r="4316" spans="5:6" x14ac:dyDescent="0.25">
      <c r="E4316" s="5"/>
      <c r="F4316" s="5"/>
    </row>
    <row r="4317" spans="5:6" x14ac:dyDescent="0.25">
      <c r="E4317" s="5"/>
      <c r="F4317" s="5"/>
    </row>
    <row r="4318" spans="5:6" x14ac:dyDescent="0.25">
      <c r="E4318" s="5"/>
      <c r="F4318" s="5"/>
    </row>
    <row r="4319" spans="5:6" x14ac:dyDescent="0.25">
      <c r="E4319" s="5"/>
      <c r="F4319" s="5"/>
    </row>
    <row r="4320" spans="5:6" x14ac:dyDescent="0.25">
      <c r="E4320" s="5"/>
      <c r="F4320" s="5"/>
    </row>
    <row r="4321" spans="5:6" x14ac:dyDescent="0.25">
      <c r="E4321" s="5"/>
      <c r="F4321" s="5"/>
    </row>
    <row r="4322" spans="5:6" x14ac:dyDescent="0.25">
      <c r="E4322" s="5"/>
      <c r="F4322" s="5"/>
    </row>
    <row r="4323" spans="5:6" x14ac:dyDescent="0.25">
      <c r="E4323" s="5"/>
      <c r="F4323" s="5"/>
    </row>
    <row r="4324" spans="5:6" x14ac:dyDescent="0.25">
      <c r="E4324" s="5"/>
      <c r="F4324" s="5"/>
    </row>
    <row r="4325" spans="5:6" x14ac:dyDescent="0.25">
      <c r="E4325" s="5"/>
      <c r="F4325" s="5"/>
    </row>
    <row r="4326" spans="5:6" x14ac:dyDescent="0.25">
      <c r="E4326" s="5"/>
      <c r="F4326" s="5"/>
    </row>
    <row r="4327" spans="5:6" x14ac:dyDescent="0.25">
      <c r="E4327" s="5"/>
      <c r="F4327" s="5"/>
    </row>
    <row r="4328" spans="5:6" x14ac:dyDescent="0.25">
      <c r="E4328" s="5"/>
      <c r="F4328" s="5"/>
    </row>
    <row r="4329" spans="5:6" x14ac:dyDescent="0.25">
      <c r="E4329" s="5"/>
      <c r="F4329" s="5"/>
    </row>
    <row r="4330" spans="5:6" x14ac:dyDescent="0.25">
      <c r="E4330" s="5"/>
      <c r="F4330" s="5"/>
    </row>
    <row r="4331" spans="5:6" x14ac:dyDescent="0.25">
      <c r="E4331" s="5"/>
      <c r="F4331" s="5"/>
    </row>
    <row r="4332" spans="5:6" x14ac:dyDescent="0.25">
      <c r="E4332" s="5"/>
      <c r="F4332" s="5"/>
    </row>
    <row r="4333" spans="5:6" x14ac:dyDescent="0.25">
      <c r="E4333" s="5"/>
      <c r="F4333" s="5"/>
    </row>
    <row r="4334" spans="5:6" x14ac:dyDescent="0.25">
      <c r="E4334" s="5"/>
      <c r="F4334" s="5"/>
    </row>
    <row r="4335" spans="5:6" x14ac:dyDescent="0.25">
      <c r="E4335" s="5"/>
      <c r="F4335" s="5"/>
    </row>
    <row r="4336" spans="5:6" x14ac:dyDescent="0.25">
      <c r="E4336" s="5"/>
      <c r="F4336" s="5"/>
    </row>
    <row r="4337" spans="5:6" x14ac:dyDescent="0.25">
      <c r="E4337" s="5"/>
      <c r="F4337" s="5"/>
    </row>
    <row r="4338" spans="5:6" x14ac:dyDescent="0.25">
      <c r="E4338" s="5"/>
      <c r="F4338" s="5"/>
    </row>
    <row r="4339" spans="5:6" x14ac:dyDescent="0.25">
      <c r="E4339" s="5"/>
      <c r="F4339" s="5"/>
    </row>
    <row r="4340" spans="5:6" x14ac:dyDescent="0.25">
      <c r="E4340" s="5"/>
      <c r="F4340" s="5"/>
    </row>
    <row r="4341" spans="5:6" x14ac:dyDescent="0.25">
      <c r="E4341" s="5"/>
      <c r="F4341" s="5"/>
    </row>
    <row r="4342" spans="5:6" x14ac:dyDescent="0.25">
      <c r="E4342" s="5"/>
      <c r="F4342" s="5"/>
    </row>
    <row r="4343" spans="5:6" x14ac:dyDescent="0.25">
      <c r="E4343" s="5"/>
      <c r="F4343" s="5"/>
    </row>
    <row r="4344" spans="5:6" x14ac:dyDescent="0.25">
      <c r="E4344" s="5"/>
      <c r="F4344" s="5"/>
    </row>
    <row r="4345" spans="5:6" x14ac:dyDescent="0.25">
      <c r="E4345" s="5"/>
      <c r="F4345" s="5"/>
    </row>
    <row r="4346" spans="5:6" x14ac:dyDescent="0.25">
      <c r="E4346" s="5"/>
      <c r="F4346" s="5"/>
    </row>
    <row r="4347" spans="5:6" x14ac:dyDescent="0.25">
      <c r="E4347" s="5"/>
      <c r="F4347" s="5"/>
    </row>
    <row r="4348" spans="5:6" x14ac:dyDescent="0.25">
      <c r="E4348" s="5"/>
      <c r="F4348" s="5"/>
    </row>
    <row r="4349" spans="5:6" x14ac:dyDescent="0.25">
      <c r="E4349" s="5"/>
      <c r="F4349" s="5"/>
    </row>
    <row r="4350" spans="5:6" x14ac:dyDescent="0.25">
      <c r="E4350" s="5"/>
      <c r="F4350" s="5"/>
    </row>
    <row r="4351" spans="5:6" x14ac:dyDescent="0.25">
      <c r="E4351" s="5"/>
      <c r="F4351" s="5"/>
    </row>
    <row r="4352" spans="5:6" x14ac:dyDescent="0.25">
      <c r="E4352" s="5"/>
      <c r="F4352" s="5"/>
    </row>
    <row r="4353" spans="5:6" x14ac:dyDescent="0.25">
      <c r="E4353" s="5"/>
      <c r="F4353" s="5"/>
    </row>
    <row r="4354" spans="5:6" x14ac:dyDescent="0.25">
      <c r="E4354" s="5"/>
      <c r="F4354" s="5"/>
    </row>
    <row r="4355" spans="5:6" x14ac:dyDescent="0.25">
      <c r="E4355" s="5"/>
      <c r="F4355" s="5"/>
    </row>
    <row r="4356" spans="5:6" x14ac:dyDescent="0.25">
      <c r="E4356" s="5"/>
      <c r="F4356" s="5"/>
    </row>
    <row r="4357" spans="5:6" x14ac:dyDescent="0.25">
      <c r="E4357" s="5"/>
      <c r="F4357" s="5"/>
    </row>
    <row r="4358" spans="5:6" x14ac:dyDescent="0.25">
      <c r="E4358" s="5"/>
      <c r="F4358" s="5"/>
    </row>
    <row r="4359" spans="5:6" x14ac:dyDescent="0.25">
      <c r="E4359" s="5"/>
      <c r="F4359" s="5"/>
    </row>
    <row r="4360" spans="5:6" x14ac:dyDescent="0.25">
      <c r="E4360" s="5"/>
      <c r="F4360" s="5"/>
    </row>
    <row r="4361" spans="5:6" x14ac:dyDescent="0.25">
      <c r="E4361" s="5"/>
      <c r="F4361" s="5"/>
    </row>
    <row r="4362" spans="5:6" x14ac:dyDescent="0.25">
      <c r="E4362" s="5"/>
      <c r="F4362" s="5"/>
    </row>
    <row r="4363" spans="5:6" x14ac:dyDescent="0.25">
      <c r="E4363" s="5"/>
      <c r="F4363" s="5"/>
    </row>
    <row r="4364" spans="5:6" x14ac:dyDescent="0.25">
      <c r="E4364" s="5"/>
      <c r="F4364" s="5"/>
    </row>
    <row r="4365" spans="5:6" x14ac:dyDescent="0.25">
      <c r="E4365" s="5"/>
      <c r="F4365" s="5"/>
    </row>
    <row r="4366" spans="5:6" x14ac:dyDescent="0.25">
      <c r="E4366" s="5"/>
      <c r="F4366" s="5"/>
    </row>
    <row r="4367" spans="5:6" x14ac:dyDescent="0.25">
      <c r="E4367" s="5"/>
      <c r="F4367" s="5"/>
    </row>
    <row r="4368" spans="5:6" x14ac:dyDescent="0.25">
      <c r="E4368" s="5"/>
      <c r="F4368" s="5"/>
    </row>
    <row r="4369" spans="5:6" x14ac:dyDescent="0.25">
      <c r="E4369" s="5"/>
      <c r="F4369" s="5"/>
    </row>
    <row r="4370" spans="5:6" x14ac:dyDescent="0.25">
      <c r="E4370" s="5"/>
      <c r="F4370" s="5"/>
    </row>
    <row r="4371" spans="5:6" x14ac:dyDescent="0.25">
      <c r="E4371" s="5"/>
      <c r="F4371" s="5"/>
    </row>
    <row r="4372" spans="5:6" x14ac:dyDescent="0.25">
      <c r="E4372" s="5"/>
      <c r="F4372" s="5"/>
    </row>
    <row r="4373" spans="5:6" x14ac:dyDescent="0.25">
      <c r="E4373" s="5"/>
      <c r="F4373" s="5"/>
    </row>
    <row r="4374" spans="5:6" x14ac:dyDescent="0.25">
      <c r="E4374" s="5"/>
      <c r="F4374" s="5"/>
    </row>
    <row r="4375" spans="5:6" x14ac:dyDescent="0.25">
      <c r="E4375" s="5"/>
      <c r="F4375" s="5"/>
    </row>
    <row r="4376" spans="5:6" x14ac:dyDescent="0.25">
      <c r="E4376" s="5"/>
      <c r="F4376" s="5"/>
    </row>
    <row r="4377" spans="5:6" x14ac:dyDescent="0.25">
      <c r="E4377" s="5"/>
      <c r="F4377" s="5"/>
    </row>
    <row r="4378" spans="5:6" x14ac:dyDescent="0.25">
      <c r="E4378" s="5"/>
      <c r="F4378" s="5"/>
    </row>
    <row r="4379" spans="5:6" x14ac:dyDescent="0.25">
      <c r="E4379" s="5"/>
      <c r="F4379" s="5"/>
    </row>
    <row r="4380" spans="5:6" x14ac:dyDescent="0.25">
      <c r="E4380" s="5"/>
      <c r="F4380" s="5"/>
    </row>
    <row r="4381" spans="5:6" x14ac:dyDescent="0.25">
      <c r="E4381" s="5"/>
      <c r="F4381" s="5"/>
    </row>
    <row r="4382" spans="5:6" x14ac:dyDescent="0.25">
      <c r="E4382" s="5"/>
      <c r="F4382" s="5"/>
    </row>
    <row r="4383" spans="5:6" x14ac:dyDescent="0.25">
      <c r="E4383" s="5"/>
      <c r="F4383" s="5"/>
    </row>
    <row r="4384" spans="5:6" x14ac:dyDescent="0.25">
      <c r="E4384" s="5"/>
      <c r="F4384" s="5"/>
    </row>
    <row r="4385" spans="5:15" x14ac:dyDescent="0.25">
      <c r="E4385" s="5"/>
      <c r="F4385" s="5"/>
    </row>
    <row r="4386" spans="5:15" x14ac:dyDescent="0.25">
      <c r="E4386" s="5"/>
      <c r="F4386" s="5"/>
      <c r="O4386" s="5"/>
    </row>
    <row r="4387" spans="5:15" x14ac:dyDescent="0.25">
      <c r="E4387" s="5"/>
      <c r="F4387" s="5"/>
    </row>
    <row r="4388" spans="5:15" x14ac:dyDescent="0.25">
      <c r="E4388" s="5"/>
      <c r="F4388" s="5"/>
    </row>
    <row r="4389" spans="5:15" x14ac:dyDescent="0.25">
      <c r="E4389" s="5"/>
      <c r="F4389" s="5"/>
    </row>
    <row r="4390" spans="5:15" x14ac:dyDescent="0.25">
      <c r="E4390" s="5"/>
      <c r="F4390" s="5"/>
    </row>
    <row r="4391" spans="5:15" x14ac:dyDescent="0.25">
      <c r="E4391" s="5"/>
      <c r="F4391" s="5"/>
    </row>
    <row r="4392" spans="5:15" x14ac:dyDescent="0.25">
      <c r="E4392" s="5"/>
      <c r="F4392" s="5"/>
    </row>
    <row r="4393" spans="5:15" x14ac:dyDescent="0.25">
      <c r="E4393" s="5"/>
      <c r="F4393" s="5"/>
    </row>
    <row r="4394" spans="5:15" x14ac:dyDescent="0.25">
      <c r="E4394" s="5"/>
      <c r="F4394" s="5"/>
    </row>
    <row r="4395" spans="5:15" x14ac:dyDescent="0.25">
      <c r="E4395" s="5"/>
      <c r="F4395" s="5"/>
    </row>
    <row r="4396" spans="5:15" x14ac:dyDescent="0.25">
      <c r="E4396" s="5"/>
      <c r="F4396" s="5"/>
    </row>
    <row r="4397" spans="5:15" x14ac:dyDescent="0.25">
      <c r="E4397" s="5"/>
      <c r="F4397" s="5"/>
    </row>
    <row r="4398" spans="5:15" x14ac:dyDescent="0.25">
      <c r="E4398" s="5"/>
      <c r="F4398" s="5"/>
    </row>
    <row r="4399" spans="5:15" x14ac:dyDescent="0.25">
      <c r="E4399" s="5"/>
      <c r="F4399" s="5"/>
    </row>
    <row r="4400" spans="5:15" x14ac:dyDescent="0.25">
      <c r="E4400" s="5"/>
      <c r="F4400" s="5"/>
    </row>
    <row r="4401" spans="5:6" x14ac:dyDescent="0.25">
      <c r="E4401" s="5"/>
      <c r="F4401" s="5"/>
    </row>
    <row r="4402" spans="5:6" x14ac:dyDescent="0.25">
      <c r="E4402" s="5"/>
      <c r="F4402" s="5"/>
    </row>
    <row r="4403" spans="5:6" x14ac:dyDescent="0.25">
      <c r="E4403" s="5"/>
      <c r="F4403" s="5"/>
    </row>
    <row r="4404" spans="5:6" x14ac:dyDescent="0.25">
      <c r="E4404" s="5"/>
      <c r="F4404" s="5"/>
    </row>
    <row r="4405" spans="5:6" x14ac:dyDescent="0.25">
      <c r="E4405" s="5"/>
      <c r="F4405" s="5"/>
    </row>
    <row r="4406" spans="5:6" x14ac:dyDescent="0.25">
      <c r="E4406" s="5"/>
      <c r="F4406" s="5"/>
    </row>
    <row r="4407" spans="5:6" x14ac:dyDescent="0.25">
      <c r="E4407" s="5"/>
      <c r="F4407" s="5"/>
    </row>
    <row r="4408" spans="5:6" x14ac:dyDescent="0.25">
      <c r="E4408" s="5"/>
      <c r="F4408" s="5"/>
    </row>
    <row r="4409" spans="5:6" x14ac:dyDescent="0.25">
      <c r="E4409" s="5"/>
      <c r="F4409" s="5"/>
    </row>
    <row r="4410" spans="5:6" x14ac:dyDescent="0.25">
      <c r="E4410" s="5"/>
      <c r="F4410" s="5"/>
    </row>
    <row r="4411" spans="5:6" x14ac:dyDescent="0.25">
      <c r="E4411" s="5"/>
      <c r="F4411" s="5"/>
    </row>
    <row r="4412" spans="5:6" x14ac:dyDescent="0.25">
      <c r="E4412" s="5"/>
      <c r="F4412" s="5"/>
    </row>
    <row r="4413" spans="5:6" x14ac:dyDescent="0.25">
      <c r="E4413" s="5"/>
      <c r="F4413" s="5"/>
    </row>
    <row r="4414" spans="5:6" x14ac:dyDescent="0.25">
      <c r="E4414" s="5"/>
      <c r="F4414" s="5"/>
    </row>
    <row r="4415" spans="5:6" x14ac:dyDescent="0.25">
      <c r="E4415" s="5"/>
      <c r="F4415" s="5"/>
    </row>
    <row r="4416" spans="5:6" x14ac:dyDescent="0.25">
      <c r="E4416" s="5"/>
      <c r="F4416" s="5"/>
    </row>
    <row r="4417" spans="5:6" x14ac:dyDescent="0.25">
      <c r="E4417" s="5"/>
      <c r="F4417" s="5"/>
    </row>
    <row r="4418" spans="5:6" x14ac:dyDescent="0.25">
      <c r="E4418" s="5"/>
      <c r="F4418" s="5"/>
    </row>
    <row r="4419" spans="5:6" x14ac:dyDescent="0.25">
      <c r="E4419" s="5"/>
      <c r="F4419" s="5"/>
    </row>
    <row r="4420" spans="5:6" x14ac:dyDescent="0.25">
      <c r="E4420" s="5"/>
      <c r="F4420" s="5"/>
    </row>
    <row r="4421" spans="5:6" x14ac:dyDescent="0.25">
      <c r="E4421" s="5"/>
      <c r="F4421" s="5"/>
    </row>
    <row r="4422" spans="5:6" x14ac:dyDescent="0.25">
      <c r="E4422" s="5"/>
      <c r="F4422" s="5"/>
    </row>
    <row r="4423" spans="5:6" x14ac:dyDescent="0.25">
      <c r="E4423" s="5"/>
      <c r="F4423" s="5"/>
    </row>
    <row r="4424" spans="5:6" x14ac:dyDescent="0.25">
      <c r="E4424" s="5"/>
      <c r="F4424" s="5"/>
    </row>
    <row r="4425" spans="5:6" x14ac:dyDescent="0.25">
      <c r="E4425" s="5"/>
      <c r="F4425" s="5"/>
    </row>
    <row r="4426" spans="5:6" x14ac:dyDescent="0.25">
      <c r="E4426" s="5"/>
      <c r="F4426" s="5"/>
    </row>
    <row r="4427" spans="5:6" x14ac:dyDescent="0.25">
      <c r="E4427" s="5"/>
      <c r="F4427" s="5"/>
    </row>
    <row r="4428" spans="5:6" x14ac:dyDescent="0.25">
      <c r="E4428" s="5"/>
      <c r="F4428" s="5"/>
    </row>
    <row r="4429" spans="5:6" x14ac:dyDescent="0.25">
      <c r="E4429" s="5"/>
      <c r="F4429" s="5"/>
    </row>
    <row r="4430" spans="5:6" x14ac:dyDescent="0.25">
      <c r="E4430" s="5"/>
      <c r="F4430" s="5"/>
    </row>
    <row r="4431" spans="5:6" x14ac:dyDescent="0.25">
      <c r="E4431" s="5"/>
      <c r="F4431" s="5"/>
    </row>
    <row r="4432" spans="5:6" x14ac:dyDescent="0.25">
      <c r="E4432" s="5"/>
      <c r="F4432" s="5"/>
    </row>
    <row r="4433" spans="5:6" x14ac:dyDescent="0.25">
      <c r="E4433" s="5"/>
      <c r="F4433" s="5"/>
    </row>
    <row r="4434" spans="5:6" x14ac:dyDescent="0.25">
      <c r="E4434" s="5"/>
      <c r="F4434" s="5"/>
    </row>
    <row r="4435" spans="5:6" x14ac:dyDescent="0.25">
      <c r="E4435" s="5"/>
      <c r="F4435" s="5"/>
    </row>
    <row r="4436" spans="5:6" x14ac:dyDescent="0.25">
      <c r="E4436" s="5"/>
      <c r="F4436" s="5"/>
    </row>
    <row r="4437" spans="5:6" x14ac:dyDescent="0.25">
      <c r="E4437" s="5"/>
      <c r="F4437" s="5"/>
    </row>
    <row r="4438" spans="5:6" x14ac:dyDescent="0.25">
      <c r="E4438" s="5"/>
      <c r="F4438" s="5"/>
    </row>
    <row r="4439" spans="5:6" x14ac:dyDescent="0.25">
      <c r="E4439" s="5"/>
      <c r="F4439" s="5"/>
    </row>
    <row r="4440" spans="5:6" x14ac:dyDescent="0.25">
      <c r="E4440" s="5"/>
      <c r="F4440" s="5"/>
    </row>
    <row r="4441" spans="5:6" x14ac:dyDescent="0.25">
      <c r="E4441" s="5"/>
      <c r="F4441" s="5"/>
    </row>
    <row r="4442" spans="5:6" x14ac:dyDescent="0.25">
      <c r="E4442" s="5"/>
      <c r="F4442" s="5"/>
    </row>
    <row r="4443" spans="5:6" x14ac:dyDescent="0.25">
      <c r="E4443" s="5"/>
      <c r="F4443" s="5"/>
    </row>
    <row r="4444" spans="5:6" x14ac:dyDescent="0.25">
      <c r="E4444" s="5"/>
      <c r="F4444" s="5"/>
    </row>
    <row r="4445" spans="5:6" x14ac:dyDescent="0.25">
      <c r="E4445" s="5"/>
      <c r="F4445" s="5"/>
    </row>
    <row r="4446" spans="5:6" x14ac:dyDescent="0.25">
      <c r="E4446" s="5"/>
      <c r="F4446" s="5"/>
    </row>
    <row r="4447" spans="5:6" x14ac:dyDescent="0.25">
      <c r="E4447" s="5"/>
      <c r="F4447" s="5"/>
    </row>
    <row r="4448" spans="5:6" x14ac:dyDescent="0.25">
      <c r="E4448" s="5"/>
      <c r="F4448" s="5"/>
    </row>
    <row r="4449" spans="5:17" x14ac:dyDescent="0.25">
      <c r="E4449" s="5"/>
      <c r="F4449" s="5"/>
    </row>
    <row r="4450" spans="5:17" x14ac:dyDescent="0.25">
      <c r="E4450" s="5"/>
      <c r="F4450" s="5"/>
    </row>
    <row r="4451" spans="5:17" x14ac:dyDescent="0.25">
      <c r="E4451" s="5"/>
      <c r="F4451" s="5"/>
    </row>
    <row r="4452" spans="5:17" x14ac:dyDescent="0.25">
      <c r="E4452" s="5"/>
      <c r="F4452" s="5"/>
    </row>
    <row r="4453" spans="5:17" x14ac:dyDescent="0.25">
      <c r="E4453" s="5"/>
      <c r="F4453" s="5"/>
    </row>
    <row r="4454" spans="5:17" x14ac:dyDescent="0.25">
      <c r="E4454" s="5"/>
      <c r="F4454" s="5"/>
    </row>
    <row r="4455" spans="5:17" x14ac:dyDescent="0.25">
      <c r="E4455" s="5"/>
      <c r="F4455" s="5"/>
    </row>
    <row r="4456" spans="5:17" x14ac:dyDescent="0.25">
      <c r="E4456" s="5"/>
      <c r="F4456" s="5"/>
    </row>
    <row r="4457" spans="5:17" x14ac:dyDescent="0.25">
      <c r="E4457" s="5"/>
      <c r="F4457" s="5"/>
    </row>
    <row r="4458" spans="5:17" x14ac:dyDescent="0.25">
      <c r="E4458" s="5"/>
      <c r="F4458" s="5"/>
    </row>
    <row r="4459" spans="5:17" x14ac:dyDescent="0.25">
      <c r="E4459" s="5"/>
      <c r="F4459" s="5"/>
    </row>
    <row r="4460" spans="5:17" x14ac:dyDescent="0.25">
      <c r="E4460" s="5"/>
      <c r="F4460" s="5"/>
    </row>
    <row r="4461" spans="5:17" x14ac:dyDescent="0.25">
      <c r="E4461" s="5"/>
      <c r="F4461" s="5"/>
    </row>
    <row r="4462" spans="5:17" x14ac:dyDescent="0.25">
      <c r="E4462" s="5"/>
      <c r="F4462" s="5"/>
    </row>
    <row r="4463" spans="5:17" x14ac:dyDescent="0.25">
      <c r="E4463" s="5"/>
      <c r="F4463" s="5"/>
    </row>
    <row r="4464" spans="5:17" x14ac:dyDescent="0.25">
      <c r="E4464" s="5"/>
      <c r="F4464" s="5"/>
      <c r="H4464" s="5"/>
      <c r="I4464" s="5"/>
      <c r="Q4464" s="5"/>
    </row>
    <row r="4465" spans="5:13" x14ac:dyDescent="0.25">
      <c r="E4465" s="5"/>
      <c r="F4465" s="5"/>
      <c r="M4465" s="5"/>
    </row>
    <row r="4466" spans="5:13" x14ac:dyDescent="0.25">
      <c r="E4466" s="5"/>
      <c r="F4466" s="5"/>
    </row>
    <row r="4467" spans="5:13" x14ac:dyDescent="0.25">
      <c r="E4467" s="5"/>
      <c r="F4467" s="5"/>
    </row>
    <row r="4468" spans="5:13" x14ac:dyDescent="0.25">
      <c r="E4468" s="5"/>
      <c r="F4468" s="5"/>
    </row>
    <row r="4469" spans="5:13" x14ac:dyDescent="0.25">
      <c r="E4469" s="5"/>
      <c r="F4469" s="5"/>
    </row>
    <row r="4470" spans="5:13" x14ac:dyDescent="0.25">
      <c r="E4470" s="5"/>
      <c r="F4470" s="5"/>
    </row>
    <row r="4471" spans="5:13" x14ac:dyDescent="0.25">
      <c r="E4471" s="5"/>
      <c r="F4471" s="5"/>
    </row>
    <row r="4472" spans="5:13" x14ac:dyDescent="0.25">
      <c r="E4472" s="5"/>
      <c r="F4472" s="5"/>
    </row>
    <row r="4473" spans="5:13" x14ac:dyDescent="0.25">
      <c r="E4473" s="5"/>
      <c r="F4473" s="5"/>
    </row>
    <row r="4474" spans="5:13" x14ac:dyDescent="0.25">
      <c r="E4474" s="5"/>
      <c r="F4474" s="5"/>
    </row>
    <row r="4475" spans="5:13" x14ac:dyDescent="0.25">
      <c r="E4475" s="5"/>
      <c r="F4475" s="5"/>
    </row>
    <row r="4476" spans="5:13" x14ac:dyDescent="0.25">
      <c r="E4476" s="5"/>
      <c r="F4476" s="5"/>
    </row>
    <row r="4477" spans="5:13" x14ac:dyDescent="0.25">
      <c r="E4477" s="5"/>
      <c r="F4477" s="5"/>
    </row>
    <row r="4478" spans="5:13" x14ac:dyDescent="0.25">
      <c r="E4478" s="5"/>
      <c r="F4478" s="5"/>
    </row>
    <row r="4479" spans="5:13" x14ac:dyDescent="0.25">
      <c r="E4479" s="5"/>
      <c r="F4479" s="5"/>
    </row>
    <row r="4480" spans="5:13" x14ac:dyDescent="0.25">
      <c r="E4480" s="5"/>
      <c r="F4480" s="5"/>
    </row>
    <row r="4481" spans="5:11" x14ac:dyDescent="0.25">
      <c r="E4481" s="5"/>
      <c r="F4481" s="5"/>
    </row>
    <row r="4482" spans="5:11" x14ac:dyDescent="0.25">
      <c r="E4482" s="5"/>
      <c r="F4482" s="5"/>
    </row>
    <row r="4483" spans="5:11" x14ac:dyDescent="0.25">
      <c r="E4483" s="5"/>
      <c r="F4483" s="5"/>
      <c r="K4483" s="5"/>
    </row>
    <row r="4484" spans="5:11" x14ac:dyDescent="0.25">
      <c r="E4484" s="5"/>
      <c r="F4484" s="5"/>
    </row>
    <row r="4485" spans="5:11" x14ac:dyDescent="0.25">
      <c r="E4485" s="5"/>
      <c r="F4485" s="5"/>
    </row>
    <row r="4486" spans="5:11" x14ac:dyDescent="0.25">
      <c r="E4486" s="5"/>
      <c r="F4486" s="5"/>
    </row>
    <row r="4487" spans="5:11" x14ac:dyDescent="0.25">
      <c r="E4487" s="5"/>
      <c r="F4487" s="5"/>
    </row>
    <row r="4488" spans="5:11" x14ac:dyDescent="0.25">
      <c r="E4488" s="5"/>
      <c r="F4488" s="5"/>
    </row>
    <row r="4489" spans="5:11" x14ac:dyDescent="0.25">
      <c r="E4489" s="5"/>
      <c r="F4489" s="5"/>
    </row>
    <row r="4490" spans="5:11" x14ac:dyDescent="0.25">
      <c r="E4490" s="5"/>
      <c r="F4490" s="5"/>
    </row>
    <row r="4491" spans="5:11" x14ac:dyDescent="0.25">
      <c r="E4491" s="5"/>
      <c r="F4491" s="5"/>
    </row>
    <row r="4492" spans="5:11" x14ac:dyDescent="0.25">
      <c r="E4492" s="5"/>
      <c r="F4492" s="5"/>
    </row>
    <row r="4493" spans="5:11" x14ac:dyDescent="0.25">
      <c r="E4493" s="5"/>
      <c r="F4493" s="5"/>
    </row>
    <row r="4494" spans="5:11" x14ac:dyDescent="0.25">
      <c r="E4494" s="5"/>
      <c r="F4494" s="5"/>
    </row>
    <row r="4495" spans="5:11" x14ac:dyDescent="0.25">
      <c r="E4495" s="5"/>
      <c r="F4495" s="5"/>
    </row>
    <row r="4496" spans="5:11" x14ac:dyDescent="0.25">
      <c r="E4496" s="5"/>
      <c r="F4496" s="5"/>
    </row>
    <row r="4497" spans="5:6" x14ac:dyDescent="0.25">
      <c r="E4497" s="5"/>
      <c r="F4497" s="5"/>
    </row>
    <row r="4498" spans="5:6" x14ac:dyDescent="0.25">
      <c r="E4498" s="5"/>
      <c r="F4498" s="5"/>
    </row>
    <row r="4499" spans="5:6" x14ac:dyDescent="0.25">
      <c r="E4499" s="5"/>
      <c r="F4499" s="5"/>
    </row>
    <row r="4500" spans="5:6" x14ac:dyDescent="0.25">
      <c r="E4500" s="5"/>
      <c r="F4500" s="5"/>
    </row>
    <row r="4501" spans="5:6" x14ac:dyDescent="0.25">
      <c r="E4501" s="5"/>
      <c r="F4501" s="5"/>
    </row>
    <row r="4502" spans="5:6" x14ac:dyDescent="0.25">
      <c r="E4502" s="5"/>
      <c r="F4502" s="5"/>
    </row>
    <row r="4503" spans="5:6" x14ac:dyDescent="0.25">
      <c r="E4503" s="5"/>
      <c r="F4503" s="5"/>
    </row>
    <row r="4504" spans="5:6" x14ac:dyDescent="0.25">
      <c r="E4504" s="5"/>
      <c r="F4504" s="5"/>
    </row>
    <row r="4505" spans="5:6" x14ac:dyDescent="0.25">
      <c r="E4505" s="5"/>
      <c r="F4505" s="5"/>
    </row>
    <row r="4506" spans="5:6" x14ac:dyDescent="0.25">
      <c r="E4506" s="5"/>
      <c r="F4506" s="5"/>
    </row>
    <row r="4507" spans="5:6" x14ac:dyDescent="0.25">
      <c r="E4507" s="5"/>
      <c r="F4507" s="5"/>
    </row>
    <row r="4508" spans="5:6" x14ac:dyDescent="0.25">
      <c r="E4508" s="5"/>
      <c r="F4508" s="5"/>
    </row>
    <row r="4509" spans="5:6" x14ac:dyDescent="0.25">
      <c r="E4509" s="5"/>
      <c r="F4509" s="5"/>
    </row>
    <row r="4510" spans="5:6" x14ac:dyDescent="0.25">
      <c r="E4510" s="5"/>
      <c r="F4510" s="5"/>
    </row>
    <row r="4511" spans="5:6" x14ac:dyDescent="0.25">
      <c r="E4511" s="5"/>
      <c r="F4511" s="5"/>
    </row>
    <row r="4512" spans="5:6" x14ac:dyDescent="0.25">
      <c r="E4512" s="5"/>
      <c r="F4512" s="5"/>
    </row>
    <row r="4513" spans="5:6" x14ac:dyDescent="0.25">
      <c r="E4513" s="5"/>
      <c r="F4513" s="5"/>
    </row>
    <row r="4514" spans="5:6" x14ac:dyDescent="0.25">
      <c r="E4514" s="5"/>
      <c r="F4514" s="5"/>
    </row>
    <row r="4515" spans="5:6" x14ac:dyDescent="0.25">
      <c r="E4515" s="5"/>
      <c r="F4515" s="5"/>
    </row>
    <row r="4516" spans="5:6" x14ac:dyDescent="0.25">
      <c r="E4516" s="5"/>
      <c r="F4516" s="5"/>
    </row>
    <row r="4517" spans="5:6" x14ac:dyDescent="0.25">
      <c r="E4517" s="5"/>
      <c r="F4517" s="5"/>
    </row>
    <row r="4518" spans="5:6" x14ac:dyDescent="0.25">
      <c r="E4518" s="5"/>
      <c r="F4518" s="5"/>
    </row>
    <row r="4519" spans="5:6" x14ac:dyDescent="0.25">
      <c r="E4519" s="5"/>
      <c r="F4519" s="5"/>
    </row>
    <row r="4520" spans="5:6" x14ac:dyDescent="0.25">
      <c r="E4520" s="5"/>
      <c r="F4520" s="5"/>
    </row>
    <row r="4521" spans="5:6" x14ac:dyDescent="0.25">
      <c r="E4521" s="5"/>
      <c r="F4521" s="5"/>
    </row>
    <row r="4522" spans="5:6" x14ac:dyDescent="0.25">
      <c r="E4522" s="5"/>
      <c r="F4522" s="5"/>
    </row>
    <row r="4523" spans="5:6" x14ac:dyDescent="0.25">
      <c r="E4523" s="5"/>
      <c r="F4523" s="5"/>
    </row>
    <row r="4524" spans="5:6" x14ac:dyDescent="0.25">
      <c r="E4524" s="5"/>
      <c r="F4524" s="5"/>
    </row>
    <row r="4525" spans="5:6" x14ac:dyDescent="0.25">
      <c r="E4525" s="5"/>
      <c r="F4525" s="5"/>
    </row>
    <row r="4526" spans="5:6" x14ac:dyDescent="0.25">
      <c r="E4526" s="5"/>
      <c r="F4526" s="5"/>
    </row>
    <row r="4527" spans="5:6" x14ac:dyDescent="0.25">
      <c r="E4527" s="5"/>
      <c r="F4527" s="5"/>
    </row>
    <row r="4528" spans="5:6" x14ac:dyDescent="0.25">
      <c r="E4528" s="5"/>
      <c r="F4528" s="5"/>
    </row>
    <row r="4529" spans="5:6" x14ac:dyDescent="0.25">
      <c r="E4529" s="5"/>
      <c r="F4529" s="5"/>
    </row>
    <row r="4530" spans="5:6" x14ac:dyDescent="0.25">
      <c r="E4530" s="5"/>
      <c r="F4530" s="5"/>
    </row>
    <row r="4531" spans="5:6" x14ac:dyDescent="0.25">
      <c r="E4531" s="5"/>
      <c r="F4531" s="5"/>
    </row>
    <row r="4532" spans="5:6" x14ac:dyDescent="0.25">
      <c r="E4532" s="5"/>
      <c r="F4532" s="5"/>
    </row>
    <row r="4533" spans="5:6" x14ac:dyDescent="0.25">
      <c r="E4533" s="5"/>
      <c r="F4533" s="5"/>
    </row>
    <row r="4534" spans="5:6" x14ac:dyDescent="0.25">
      <c r="E4534" s="5"/>
      <c r="F4534" s="5"/>
    </row>
    <row r="4535" spans="5:6" x14ac:dyDescent="0.25">
      <c r="E4535" s="5"/>
      <c r="F4535" s="5"/>
    </row>
    <row r="4536" spans="5:6" x14ac:dyDescent="0.25">
      <c r="E4536" s="5"/>
      <c r="F4536" s="5"/>
    </row>
    <row r="4537" spans="5:6" x14ac:dyDescent="0.25">
      <c r="E4537" s="5"/>
      <c r="F4537" s="5"/>
    </row>
    <row r="4538" spans="5:6" x14ac:dyDescent="0.25">
      <c r="E4538" s="5"/>
      <c r="F4538" s="5"/>
    </row>
    <row r="4539" spans="5:6" x14ac:dyDescent="0.25">
      <c r="E4539" s="5"/>
      <c r="F4539" s="5"/>
    </row>
    <row r="4540" spans="5:6" x14ac:dyDescent="0.25">
      <c r="E4540" s="5"/>
      <c r="F4540" s="5"/>
    </row>
    <row r="4541" spans="5:6" x14ac:dyDescent="0.25">
      <c r="E4541" s="5"/>
      <c r="F4541" s="5"/>
    </row>
    <row r="4542" spans="5:6" x14ac:dyDescent="0.25">
      <c r="E4542" s="5"/>
      <c r="F4542" s="5"/>
    </row>
    <row r="4543" spans="5:6" x14ac:dyDescent="0.25">
      <c r="E4543" s="5"/>
      <c r="F4543" s="5"/>
    </row>
    <row r="4544" spans="5:6" x14ac:dyDescent="0.25">
      <c r="E4544" s="5"/>
      <c r="F4544" s="5"/>
    </row>
    <row r="4545" spans="5:6" x14ac:dyDescent="0.25">
      <c r="E4545" s="5"/>
      <c r="F4545" s="5"/>
    </row>
    <row r="4546" spans="5:6" x14ac:dyDescent="0.25">
      <c r="E4546" s="5"/>
      <c r="F4546" s="5"/>
    </row>
    <row r="4547" spans="5:6" x14ac:dyDescent="0.25">
      <c r="E4547" s="5"/>
      <c r="F4547" s="5"/>
    </row>
    <row r="4548" spans="5:6" x14ac:dyDescent="0.25">
      <c r="E4548" s="5"/>
      <c r="F4548" s="5"/>
    </row>
    <row r="4549" spans="5:6" x14ac:dyDescent="0.25">
      <c r="E4549" s="5"/>
      <c r="F4549" s="5"/>
    </row>
    <row r="4550" spans="5:6" x14ac:dyDescent="0.25">
      <c r="E4550" s="5"/>
      <c r="F4550" s="5"/>
    </row>
    <row r="4551" spans="5:6" x14ac:dyDescent="0.25">
      <c r="E4551" s="5"/>
      <c r="F4551" s="5"/>
    </row>
    <row r="4552" spans="5:6" x14ac:dyDescent="0.25">
      <c r="E4552" s="5"/>
      <c r="F4552" s="5"/>
    </row>
    <row r="4553" spans="5:6" x14ac:dyDescent="0.25">
      <c r="E4553" s="5"/>
      <c r="F4553" s="5"/>
    </row>
    <row r="4554" spans="5:6" x14ac:dyDescent="0.25">
      <c r="E4554" s="5"/>
      <c r="F4554" s="5"/>
    </row>
    <row r="4555" spans="5:6" x14ac:dyDescent="0.25">
      <c r="E4555" s="5"/>
      <c r="F4555" s="5"/>
    </row>
    <row r="4556" spans="5:6" x14ac:dyDescent="0.25">
      <c r="E4556" s="5"/>
      <c r="F4556" s="5"/>
    </row>
    <row r="4557" spans="5:6" x14ac:dyDescent="0.25">
      <c r="E4557" s="5"/>
      <c r="F4557" s="5"/>
    </row>
    <row r="4558" spans="5:6" x14ac:dyDescent="0.25">
      <c r="E4558" s="5"/>
      <c r="F4558" s="5"/>
    </row>
    <row r="4559" spans="5:6" x14ac:dyDescent="0.25">
      <c r="E4559" s="5"/>
      <c r="F4559" s="5"/>
    </row>
    <row r="4560" spans="5:6" x14ac:dyDescent="0.25">
      <c r="E4560" s="5"/>
      <c r="F4560" s="5"/>
    </row>
    <row r="4561" spans="5:6" x14ac:dyDescent="0.25">
      <c r="E4561" s="5"/>
      <c r="F4561" s="5"/>
    </row>
    <row r="4562" spans="5:6" x14ac:dyDescent="0.25">
      <c r="E4562" s="5"/>
      <c r="F4562" s="5"/>
    </row>
    <row r="4563" spans="5:6" x14ac:dyDescent="0.25">
      <c r="E4563" s="5"/>
      <c r="F4563" s="5"/>
    </row>
    <row r="4564" spans="5:6" x14ac:dyDescent="0.25">
      <c r="E4564" s="5"/>
      <c r="F4564" s="5"/>
    </row>
    <row r="4565" spans="5:6" x14ac:dyDescent="0.25">
      <c r="E4565" s="5"/>
      <c r="F4565" s="5"/>
    </row>
    <row r="4566" spans="5:6" x14ac:dyDescent="0.25">
      <c r="E4566" s="5"/>
      <c r="F4566" s="5"/>
    </row>
    <row r="4567" spans="5:6" x14ac:dyDescent="0.25">
      <c r="E4567" s="5"/>
      <c r="F4567" s="5"/>
    </row>
    <row r="4568" spans="5:6" x14ac:dyDescent="0.25">
      <c r="E4568" s="5"/>
      <c r="F4568" s="5"/>
    </row>
    <row r="4569" spans="5:6" x14ac:dyDescent="0.25">
      <c r="E4569" s="5"/>
      <c r="F4569" s="5"/>
    </row>
    <row r="4570" spans="5:6" x14ac:dyDescent="0.25">
      <c r="E4570" s="5"/>
      <c r="F4570" s="5"/>
    </row>
    <row r="4571" spans="5:6" x14ac:dyDescent="0.25">
      <c r="E4571" s="5"/>
      <c r="F4571" s="5"/>
    </row>
    <row r="4572" spans="5:6" x14ac:dyDescent="0.25">
      <c r="E4572" s="5"/>
      <c r="F4572" s="5"/>
    </row>
    <row r="4573" spans="5:6" x14ac:dyDescent="0.25">
      <c r="E4573" s="5"/>
      <c r="F4573" s="5"/>
    </row>
    <row r="4574" spans="5:6" x14ac:dyDescent="0.25">
      <c r="E4574" s="5"/>
      <c r="F4574" s="5"/>
    </row>
    <row r="4575" spans="5:6" x14ac:dyDescent="0.25">
      <c r="E4575" s="5"/>
      <c r="F4575" s="5"/>
    </row>
    <row r="4576" spans="5:6" x14ac:dyDescent="0.25">
      <c r="E4576" s="5"/>
      <c r="F4576" s="5"/>
    </row>
    <row r="4577" spans="5:6" x14ac:dyDescent="0.25">
      <c r="E4577" s="5"/>
      <c r="F4577" s="5"/>
    </row>
    <row r="4578" spans="5:6" x14ac:dyDescent="0.25">
      <c r="E4578" s="5"/>
      <c r="F4578" s="5"/>
    </row>
    <row r="4579" spans="5:6" x14ac:dyDescent="0.25">
      <c r="E4579" s="5"/>
      <c r="F4579" s="5"/>
    </row>
    <row r="4580" spans="5:6" x14ac:dyDescent="0.25">
      <c r="E4580" s="5"/>
      <c r="F4580" s="5"/>
    </row>
    <row r="4581" spans="5:6" x14ac:dyDescent="0.25">
      <c r="E4581" s="5"/>
      <c r="F4581" s="5"/>
    </row>
    <row r="4582" spans="5:6" x14ac:dyDescent="0.25">
      <c r="E4582" s="5"/>
      <c r="F4582" s="5"/>
    </row>
    <row r="4583" spans="5:6" x14ac:dyDescent="0.25">
      <c r="E4583" s="5"/>
      <c r="F4583" s="5"/>
    </row>
    <row r="4584" spans="5:6" x14ac:dyDescent="0.25">
      <c r="E4584" s="5"/>
      <c r="F4584" s="5"/>
    </row>
    <row r="4585" spans="5:6" x14ac:dyDescent="0.25">
      <c r="E4585" s="5"/>
      <c r="F4585" s="5"/>
    </row>
    <row r="4586" spans="5:6" x14ac:dyDescent="0.25">
      <c r="E4586" s="5"/>
      <c r="F4586" s="5"/>
    </row>
    <row r="4587" spans="5:6" x14ac:dyDescent="0.25">
      <c r="E4587" s="5"/>
      <c r="F4587" s="5"/>
    </row>
    <row r="4588" spans="5:6" x14ac:dyDescent="0.25">
      <c r="E4588" s="5"/>
      <c r="F4588" s="5"/>
    </row>
    <row r="4589" spans="5:6" x14ac:dyDescent="0.25">
      <c r="E4589" s="5"/>
      <c r="F4589" s="5"/>
    </row>
    <row r="4590" spans="5:6" x14ac:dyDescent="0.25">
      <c r="E4590" s="5"/>
      <c r="F4590" s="5"/>
    </row>
    <row r="4591" spans="5:6" x14ac:dyDescent="0.25">
      <c r="E4591" s="5"/>
      <c r="F4591" s="5"/>
    </row>
    <row r="4592" spans="5:6" x14ac:dyDescent="0.25">
      <c r="E4592" s="5"/>
      <c r="F4592" s="5"/>
    </row>
    <row r="4593" spans="5:6" x14ac:dyDescent="0.25">
      <c r="E4593" s="5"/>
      <c r="F4593" s="5"/>
    </row>
    <row r="4594" spans="5:6" x14ac:dyDescent="0.25">
      <c r="E4594" s="5"/>
      <c r="F4594" s="5"/>
    </row>
    <row r="4595" spans="5:6" x14ac:dyDescent="0.25">
      <c r="E4595" s="5"/>
      <c r="F4595" s="5"/>
    </row>
    <row r="4596" spans="5:6" x14ac:dyDescent="0.25">
      <c r="E4596" s="5"/>
      <c r="F4596" s="5"/>
    </row>
    <row r="4597" spans="5:6" x14ac:dyDescent="0.25">
      <c r="E4597" s="5"/>
      <c r="F4597" s="5"/>
    </row>
    <row r="4598" spans="5:6" x14ac:dyDescent="0.25">
      <c r="E4598" s="5"/>
      <c r="F4598" s="5"/>
    </row>
    <row r="4599" spans="5:6" x14ac:dyDescent="0.25">
      <c r="E4599" s="5"/>
      <c r="F4599" s="5"/>
    </row>
    <row r="4600" spans="5:6" x14ac:dyDescent="0.25">
      <c r="E4600" s="5"/>
      <c r="F4600" s="5"/>
    </row>
    <row r="4601" spans="5:6" x14ac:dyDescent="0.25">
      <c r="E4601" s="5"/>
      <c r="F4601" s="5"/>
    </row>
    <row r="4602" spans="5:6" x14ac:dyDescent="0.25">
      <c r="E4602" s="5"/>
      <c r="F4602" s="5"/>
    </row>
    <row r="4603" spans="5:6" x14ac:dyDescent="0.25">
      <c r="E4603" s="5"/>
      <c r="F4603" s="5"/>
    </row>
    <row r="4604" spans="5:6" x14ac:dyDescent="0.25">
      <c r="E4604" s="5"/>
      <c r="F4604" s="5"/>
    </row>
    <row r="4605" spans="5:6" x14ac:dyDescent="0.25">
      <c r="E4605" s="5"/>
      <c r="F4605" s="5"/>
    </row>
    <row r="4606" spans="5:6" x14ac:dyDescent="0.25">
      <c r="E4606" s="5"/>
      <c r="F4606" s="5"/>
    </row>
    <row r="4607" spans="5:6" x14ac:dyDescent="0.25">
      <c r="E4607" s="5"/>
      <c r="F4607" s="5"/>
    </row>
    <row r="4608" spans="5:6" x14ac:dyDescent="0.25">
      <c r="E4608" s="5"/>
      <c r="F4608" s="5"/>
    </row>
    <row r="4609" spans="5:6" x14ac:dyDescent="0.25">
      <c r="E4609" s="5"/>
      <c r="F4609" s="5"/>
    </row>
    <row r="4610" spans="5:6" x14ac:dyDescent="0.25">
      <c r="E4610" s="5"/>
      <c r="F4610" s="5"/>
    </row>
    <row r="4611" spans="5:6" x14ac:dyDescent="0.25">
      <c r="E4611" s="5"/>
      <c r="F4611" s="5"/>
    </row>
    <row r="4612" spans="5:6" x14ac:dyDescent="0.25">
      <c r="E4612" s="5"/>
      <c r="F4612" s="5"/>
    </row>
    <row r="4613" spans="5:6" x14ac:dyDescent="0.25">
      <c r="E4613" s="5"/>
      <c r="F4613" s="5"/>
    </row>
    <row r="4614" spans="5:6" x14ac:dyDescent="0.25">
      <c r="E4614" s="5"/>
      <c r="F4614" s="5"/>
    </row>
    <row r="4615" spans="5:6" x14ac:dyDescent="0.25">
      <c r="E4615" s="5"/>
      <c r="F4615" s="5"/>
    </row>
    <row r="4616" spans="5:6" x14ac:dyDescent="0.25">
      <c r="E4616" s="5"/>
      <c r="F4616" s="5"/>
    </row>
    <row r="4617" spans="5:6" x14ac:dyDescent="0.25">
      <c r="E4617" s="5"/>
      <c r="F4617" s="5"/>
    </row>
    <row r="4618" spans="5:6" x14ac:dyDescent="0.25">
      <c r="E4618" s="5"/>
      <c r="F4618" s="5"/>
    </row>
    <row r="4619" spans="5:6" x14ac:dyDescent="0.25">
      <c r="E4619" s="5"/>
      <c r="F4619" s="5"/>
    </row>
    <row r="4620" spans="5:6" x14ac:dyDescent="0.25">
      <c r="E4620" s="5"/>
      <c r="F4620" s="5"/>
    </row>
    <row r="4621" spans="5:6" x14ac:dyDescent="0.25">
      <c r="E4621" s="5"/>
      <c r="F4621" s="5"/>
    </row>
    <row r="4622" spans="5:6" x14ac:dyDescent="0.25">
      <c r="E4622" s="5"/>
      <c r="F4622" s="5"/>
    </row>
    <row r="4623" spans="5:6" x14ac:dyDescent="0.25">
      <c r="E4623" s="5"/>
      <c r="F4623" s="5"/>
    </row>
    <row r="4624" spans="5:6" x14ac:dyDescent="0.25">
      <c r="E4624" s="5"/>
      <c r="F4624" s="5"/>
    </row>
    <row r="4625" spans="5:6" x14ac:dyDescent="0.25">
      <c r="E4625" s="5"/>
      <c r="F4625" s="5"/>
    </row>
    <row r="4626" spans="5:6" x14ac:dyDescent="0.25">
      <c r="E4626" s="5"/>
      <c r="F4626" s="5"/>
    </row>
    <row r="4627" spans="5:6" x14ac:dyDescent="0.25">
      <c r="E4627" s="5"/>
      <c r="F4627" s="5"/>
    </row>
    <row r="4628" spans="5:6" x14ac:dyDescent="0.25">
      <c r="E4628" s="5"/>
      <c r="F4628" s="5"/>
    </row>
    <row r="4629" spans="5:6" x14ac:dyDescent="0.25">
      <c r="E4629" s="5"/>
      <c r="F4629" s="5"/>
    </row>
    <row r="4630" spans="5:6" x14ac:dyDescent="0.25">
      <c r="E4630" s="5"/>
      <c r="F4630" s="5"/>
    </row>
    <row r="4631" spans="5:6" x14ac:dyDescent="0.25">
      <c r="E4631" s="5"/>
      <c r="F4631" s="5"/>
    </row>
    <row r="4632" spans="5:6" x14ac:dyDescent="0.25">
      <c r="E4632" s="5"/>
      <c r="F4632" s="5"/>
    </row>
    <row r="4633" spans="5:6" x14ac:dyDescent="0.25">
      <c r="E4633" s="5"/>
      <c r="F4633" s="5"/>
    </row>
    <row r="4634" spans="5:6" x14ac:dyDescent="0.25">
      <c r="E4634" s="5"/>
      <c r="F4634" s="5"/>
    </row>
    <row r="4635" spans="5:6" x14ac:dyDescent="0.25">
      <c r="E4635" s="5"/>
      <c r="F4635" s="5"/>
    </row>
    <row r="4636" spans="5:6" x14ac:dyDescent="0.25">
      <c r="E4636" s="5"/>
      <c r="F4636" s="5"/>
    </row>
    <row r="4637" spans="5:6" x14ac:dyDescent="0.25">
      <c r="E4637" s="5"/>
      <c r="F4637" s="5"/>
    </row>
    <row r="4638" spans="5:6" x14ac:dyDescent="0.25">
      <c r="E4638" s="5"/>
      <c r="F4638" s="5"/>
    </row>
    <row r="4639" spans="5:6" x14ac:dyDescent="0.25">
      <c r="E4639" s="5"/>
      <c r="F4639" s="5"/>
    </row>
    <row r="4640" spans="5:6" x14ac:dyDescent="0.25">
      <c r="E4640" s="5"/>
      <c r="F4640" s="5"/>
    </row>
    <row r="4641" spans="5:6" x14ac:dyDescent="0.25">
      <c r="E4641" s="5"/>
      <c r="F4641" s="5"/>
    </row>
    <row r="4642" spans="5:6" x14ac:dyDescent="0.25">
      <c r="E4642" s="5"/>
      <c r="F4642" s="5"/>
    </row>
    <row r="4643" spans="5:6" x14ac:dyDescent="0.25">
      <c r="E4643" s="5"/>
      <c r="F4643" s="5"/>
    </row>
    <row r="4644" spans="5:6" x14ac:dyDescent="0.25">
      <c r="E4644" s="5"/>
      <c r="F4644" s="5"/>
    </row>
    <row r="4645" spans="5:6" x14ac:dyDescent="0.25">
      <c r="E4645" s="5"/>
      <c r="F4645" s="5"/>
    </row>
    <row r="4646" spans="5:6" x14ac:dyDescent="0.25">
      <c r="E4646" s="5"/>
      <c r="F4646" s="5"/>
    </row>
    <row r="4647" spans="5:6" x14ac:dyDescent="0.25">
      <c r="E4647" s="5"/>
      <c r="F4647" s="5"/>
    </row>
    <row r="4648" spans="5:6" x14ac:dyDescent="0.25">
      <c r="E4648" s="5"/>
      <c r="F4648" s="5"/>
    </row>
    <row r="4649" spans="5:6" x14ac:dyDescent="0.25">
      <c r="E4649" s="5"/>
      <c r="F4649" s="5"/>
    </row>
    <row r="4650" spans="5:6" x14ac:dyDescent="0.25">
      <c r="E4650" s="5"/>
      <c r="F4650" s="5"/>
    </row>
    <row r="4651" spans="5:6" x14ac:dyDescent="0.25">
      <c r="E4651" s="5"/>
      <c r="F4651" s="5"/>
    </row>
    <row r="4652" spans="5:6" x14ac:dyDescent="0.25">
      <c r="E4652" s="5"/>
      <c r="F4652" s="5"/>
    </row>
    <row r="4653" spans="5:6" x14ac:dyDescent="0.25">
      <c r="E4653" s="5"/>
      <c r="F4653" s="5"/>
    </row>
    <row r="4654" spans="5:6" x14ac:dyDescent="0.25">
      <c r="E4654" s="5"/>
      <c r="F4654" s="5"/>
    </row>
    <row r="4655" spans="5:6" x14ac:dyDescent="0.25">
      <c r="E4655" s="5"/>
      <c r="F4655" s="5"/>
    </row>
    <row r="4656" spans="5:6" x14ac:dyDescent="0.25">
      <c r="E4656" s="5"/>
      <c r="F4656" s="5"/>
    </row>
    <row r="4657" spans="5:6" x14ac:dyDescent="0.25">
      <c r="E4657" s="5"/>
      <c r="F4657" s="5"/>
    </row>
    <row r="4658" spans="5:6" x14ac:dyDescent="0.25">
      <c r="E4658" s="5"/>
      <c r="F4658" s="5"/>
    </row>
    <row r="4659" spans="5:6" x14ac:dyDescent="0.25">
      <c r="E4659" s="5"/>
      <c r="F4659" s="5"/>
    </row>
    <row r="4660" spans="5:6" x14ac:dyDescent="0.25">
      <c r="E4660" s="5"/>
      <c r="F4660" s="5"/>
    </row>
    <row r="4661" spans="5:6" x14ac:dyDescent="0.25">
      <c r="E4661" s="5"/>
      <c r="F4661" s="5"/>
    </row>
    <row r="4662" spans="5:6" x14ac:dyDescent="0.25">
      <c r="E4662" s="5"/>
      <c r="F4662" s="5"/>
    </row>
    <row r="4663" spans="5:6" x14ac:dyDescent="0.25">
      <c r="E4663" s="5"/>
      <c r="F4663" s="5"/>
    </row>
    <row r="4664" spans="5:6" x14ac:dyDescent="0.25">
      <c r="E4664" s="5"/>
      <c r="F4664" s="5"/>
    </row>
    <row r="4665" spans="5:6" x14ac:dyDescent="0.25">
      <c r="E4665" s="5"/>
      <c r="F4665" s="5"/>
    </row>
    <row r="4666" spans="5:6" x14ac:dyDescent="0.25">
      <c r="E4666" s="5"/>
      <c r="F4666" s="5"/>
    </row>
    <row r="4667" spans="5:6" x14ac:dyDescent="0.25">
      <c r="E4667" s="5"/>
      <c r="F4667" s="5"/>
    </row>
    <row r="4668" spans="5:6" x14ac:dyDescent="0.25">
      <c r="E4668" s="5"/>
      <c r="F4668" s="5"/>
    </row>
    <row r="4669" spans="5:6" x14ac:dyDescent="0.25">
      <c r="E4669" s="5"/>
      <c r="F4669" s="5"/>
    </row>
    <row r="4670" spans="5:6" x14ac:dyDescent="0.25">
      <c r="E4670" s="5"/>
      <c r="F4670" s="5"/>
    </row>
    <row r="4671" spans="5:6" x14ac:dyDescent="0.25">
      <c r="E4671" s="5"/>
      <c r="F4671" s="5"/>
    </row>
    <row r="4672" spans="5:6" x14ac:dyDescent="0.25">
      <c r="E4672" s="5"/>
      <c r="F4672" s="5"/>
    </row>
    <row r="4673" spans="5:15" x14ac:dyDescent="0.25">
      <c r="E4673" s="5"/>
      <c r="F4673" s="5"/>
    </row>
    <row r="4674" spans="5:15" x14ac:dyDescent="0.25">
      <c r="E4674" s="5"/>
      <c r="F4674" s="5"/>
    </row>
    <row r="4675" spans="5:15" x14ac:dyDescent="0.25">
      <c r="E4675" s="5"/>
      <c r="F4675" s="5"/>
    </row>
    <row r="4676" spans="5:15" x14ac:dyDescent="0.25">
      <c r="E4676" s="5"/>
      <c r="F4676" s="5"/>
    </row>
    <row r="4677" spans="5:15" x14ac:dyDescent="0.25">
      <c r="E4677" s="5"/>
      <c r="F4677" s="5"/>
    </row>
    <row r="4678" spans="5:15" x14ac:dyDescent="0.25">
      <c r="E4678" s="5"/>
      <c r="F4678" s="5"/>
    </row>
    <row r="4679" spans="5:15" x14ac:dyDescent="0.25">
      <c r="E4679" s="5"/>
      <c r="F4679" s="5"/>
    </row>
    <row r="4680" spans="5:15" x14ac:dyDescent="0.25">
      <c r="E4680" s="5"/>
      <c r="F4680" s="5"/>
    </row>
    <row r="4681" spans="5:15" x14ac:dyDescent="0.25">
      <c r="E4681" s="5"/>
      <c r="F4681" s="5"/>
    </row>
    <row r="4682" spans="5:15" x14ac:dyDescent="0.25">
      <c r="E4682" s="5"/>
      <c r="F4682" s="5"/>
    </row>
    <row r="4683" spans="5:15" x14ac:dyDescent="0.25">
      <c r="E4683" s="5"/>
      <c r="F4683" s="5"/>
    </row>
    <row r="4684" spans="5:15" x14ac:dyDescent="0.25">
      <c r="E4684" s="5"/>
      <c r="F4684" s="5"/>
    </row>
    <row r="4685" spans="5:15" x14ac:dyDescent="0.25">
      <c r="E4685" s="5"/>
      <c r="F4685" s="5"/>
    </row>
    <row r="4686" spans="5:15" x14ac:dyDescent="0.25">
      <c r="E4686" s="5"/>
      <c r="F4686" s="5"/>
    </row>
    <row r="4687" spans="5:15" x14ac:dyDescent="0.25">
      <c r="E4687" s="5"/>
      <c r="F4687" s="5"/>
    </row>
    <row r="4688" spans="5:15" x14ac:dyDescent="0.25">
      <c r="E4688" s="5"/>
      <c r="F4688" s="5"/>
      <c r="O4688" s="5"/>
    </row>
    <row r="4689" spans="5:6" x14ac:dyDescent="0.25">
      <c r="E4689" s="5"/>
      <c r="F4689" s="5"/>
    </row>
    <row r="4690" spans="5:6" x14ac:dyDescent="0.25">
      <c r="E4690" s="5"/>
      <c r="F4690" s="5"/>
    </row>
    <row r="4691" spans="5:6" x14ac:dyDescent="0.25">
      <c r="E4691" s="5"/>
      <c r="F4691" s="5"/>
    </row>
    <row r="4692" spans="5:6" x14ac:dyDescent="0.25">
      <c r="E4692" s="5"/>
      <c r="F4692" s="5"/>
    </row>
    <row r="4693" spans="5:6" x14ac:dyDescent="0.25">
      <c r="E4693" s="5"/>
      <c r="F4693" s="5"/>
    </row>
    <row r="4694" spans="5:6" x14ac:dyDescent="0.25">
      <c r="E4694" s="5"/>
      <c r="F4694" s="5"/>
    </row>
    <row r="4695" spans="5:6" x14ac:dyDescent="0.25">
      <c r="E4695" s="5"/>
      <c r="F4695" s="5"/>
    </row>
    <row r="4696" spans="5:6" x14ac:dyDescent="0.25">
      <c r="E4696" s="5"/>
      <c r="F4696" s="5"/>
    </row>
    <row r="4697" spans="5:6" x14ac:dyDescent="0.25">
      <c r="E4697" s="5"/>
      <c r="F4697" s="5"/>
    </row>
    <row r="4698" spans="5:6" x14ac:dyDescent="0.25">
      <c r="E4698" s="5"/>
      <c r="F4698" s="5"/>
    </row>
    <row r="4699" spans="5:6" x14ac:dyDescent="0.25">
      <c r="E4699" s="5"/>
      <c r="F4699" s="5"/>
    </row>
    <row r="4700" spans="5:6" x14ac:dyDescent="0.25">
      <c r="E4700" s="5"/>
      <c r="F4700" s="5"/>
    </row>
    <row r="4701" spans="5:6" x14ac:dyDescent="0.25">
      <c r="E4701" s="5"/>
      <c r="F4701" s="5"/>
    </row>
    <row r="4702" spans="5:6" x14ac:dyDescent="0.25">
      <c r="E4702" s="5"/>
      <c r="F4702" s="5"/>
    </row>
    <row r="4703" spans="5:6" x14ac:dyDescent="0.25">
      <c r="E4703" s="5"/>
      <c r="F4703" s="5"/>
    </row>
    <row r="4704" spans="5:6" x14ac:dyDescent="0.25">
      <c r="E4704" s="5"/>
      <c r="F4704" s="5"/>
    </row>
    <row r="4705" spans="5:6" x14ac:dyDescent="0.25">
      <c r="E4705" s="5"/>
      <c r="F4705" s="5"/>
    </row>
    <row r="4706" spans="5:6" x14ac:dyDescent="0.25">
      <c r="E4706" s="5"/>
      <c r="F4706" s="5"/>
    </row>
    <row r="4707" spans="5:6" x14ac:dyDescent="0.25">
      <c r="E4707" s="5"/>
      <c r="F4707" s="5"/>
    </row>
    <row r="4708" spans="5:6" x14ac:dyDescent="0.25">
      <c r="E4708" s="5"/>
      <c r="F4708" s="5"/>
    </row>
    <row r="4709" spans="5:6" x14ac:dyDescent="0.25">
      <c r="E4709" s="5"/>
      <c r="F4709" s="5"/>
    </row>
    <row r="4710" spans="5:6" x14ac:dyDescent="0.25">
      <c r="E4710" s="5"/>
      <c r="F4710" s="5"/>
    </row>
    <row r="4711" spans="5:6" x14ac:dyDescent="0.25">
      <c r="E4711" s="5"/>
      <c r="F4711" s="5"/>
    </row>
    <row r="4712" spans="5:6" x14ac:dyDescent="0.25">
      <c r="E4712" s="5"/>
      <c r="F4712" s="5"/>
    </row>
    <row r="4713" spans="5:6" x14ac:dyDescent="0.25">
      <c r="E4713" s="5"/>
      <c r="F4713" s="5"/>
    </row>
    <row r="4714" spans="5:6" x14ac:dyDescent="0.25">
      <c r="E4714" s="5"/>
      <c r="F4714" s="5"/>
    </row>
    <row r="4715" spans="5:6" x14ac:dyDescent="0.25">
      <c r="E4715" s="5"/>
      <c r="F4715" s="5"/>
    </row>
    <row r="4716" spans="5:6" x14ac:dyDescent="0.25">
      <c r="E4716" s="5"/>
      <c r="F4716" s="5"/>
    </row>
    <row r="4717" spans="5:6" x14ac:dyDescent="0.25">
      <c r="E4717" s="5"/>
      <c r="F4717" s="5"/>
    </row>
    <row r="4718" spans="5:6" x14ac:dyDescent="0.25">
      <c r="E4718" s="5"/>
      <c r="F4718" s="5"/>
    </row>
    <row r="4719" spans="5:6" x14ac:dyDescent="0.25">
      <c r="E4719" s="5"/>
      <c r="F4719" s="5"/>
    </row>
    <row r="4720" spans="5:6" x14ac:dyDescent="0.25">
      <c r="E4720" s="5"/>
      <c r="F4720" s="5"/>
    </row>
    <row r="4721" spans="5:6" x14ac:dyDescent="0.25">
      <c r="E4721" s="5"/>
      <c r="F4721" s="5"/>
    </row>
    <row r="4722" spans="5:6" x14ac:dyDescent="0.25">
      <c r="E4722" s="5"/>
      <c r="F4722" s="5"/>
    </row>
    <row r="4723" spans="5:6" x14ac:dyDescent="0.25">
      <c r="E4723" s="5"/>
      <c r="F4723" s="5"/>
    </row>
    <row r="4724" spans="5:6" x14ac:dyDescent="0.25">
      <c r="E4724" s="5"/>
      <c r="F4724" s="5"/>
    </row>
    <row r="4725" spans="5:6" x14ac:dyDescent="0.25">
      <c r="E4725" s="5"/>
      <c r="F4725" s="5"/>
    </row>
    <row r="4726" spans="5:6" x14ac:dyDescent="0.25">
      <c r="E4726" s="5"/>
      <c r="F4726" s="5"/>
    </row>
    <row r="4727" spans="5:6" x14ac:dyDescent="0.25">
      <c r="E4727" s="5"/>
      <c r="F4727" s="5"/>
    </row>
    <row r="4728" spans="5:6" x14ac:dyDescent="0.25">
      <c r="E4728" s="5"/>
      <c r="F4728" s="5"/>
    </row>
    <row r="4729" spans="5:6" x14ac:dyDescent="0.25">
      <c r="E4729" s="5"/>
      <c r="F4729" s="5"/>
    </row>
    <row r="4730" spans="5:6" x14ac:dyDescent="0.25">
      <c r="E4730" s="5"/>
      <c r="F4730" s="5"/>
    </row>
    <row r="4731" spans="5:6" x14ac:dyDescent="0.25">
      <c r="E4731" s="5"/>
      <c r="F4731" s="5"/>
    </row>
    <row r="4732" spans="5:6" x14ac:dyDescent="0.25">
      <c r="E4732" s="5"/>
      <c r="F4732" s="5"/>
    </row>
    <row r="4733" spans="5:6" x14ac:dyDescent="0.25">
      <c r="E4733" s="5"/>
      <c r="F4733" s="5"/>
    </row>
    <row r="4734" spans="5:6" x14ac:dyDescent="0.25">
      <c r="E4734" s="5"/>
      <c r="F4734" s="5"/>
    </row>
    <row r="4735" spans="5:6" x14ac:dyDescent="0.25">
      <c r="E4735" s="5"/>
      <c r="F4735" s="5"/>
    </row>
    <row r="4736" spans="5:6" x14ac:dyDescent="0.25">
      <c r="E4736" s="5"/>
      <c r="F4736" s="5"/>
    </row>
    <row r="4737" spans="5:6" x14ac:dyDescent="0.25">
      <c r="E4737" s="5"/>
      <c r="F4737" s="5"/>
    </row>
    <row r="4738" spans="5:6" x14ac:dyDescent="0.25">
      <c r="E4738" s="5"/>
      <c r="F4738" s="5"/>
    </row>
    <row r="4739" spans="5:6" x14ac:dyDescent="0.25">
      <c r="E4739" s="5"/>
      <c r="F4739" s="5"/>
    </row>
    <row r="4740" spans="5:6" x14ac:dyDescent="0.25">
      <c r="E4740" s="5"/>
      <c r="F4740" s="5"/>
    </row>
    <row r="4741" spans="5:6" x14ac:dyDescent="0.25">
      <c r="E4741" s="5"/>
      <c r="F4741" s="5"/>
    </row>
    <row r="4742" spans="5:6" x14ac:dyDescent="0.25">
      <c r="E4742" s="5"/>
      <c r="F4742" s="5"/>
    </row>
    <row r="4743" spans="5:6" x14ac:dyDescent="0.25">
      <c r="E4743" s="5"/>
      <c r="F4743" s="5"/>
    </row>
    <row r="4744" spans="5:6" x14ac:dyDescent="0.25">
      <c r="E4744" s="5"/>
      <c r="F4744" s="5"/>
    </row>
    <row r="4745" spans="5:6" x14ac:dyDescent="0.25">
      <c r="E4745" s="5"/>
      <c r="F4745" s="5"/>
    </row>
    <row r="4746" spans="5:6" x14ac:dyDescent="0.25">
      <c r="E4746" s="5"/>
      <c r="F4746" s="5"/>
    </row>
    <row r="4747" spans="5:6" x14ac:dyDescent="0.25">
      <c r="E4747" s="5"/>
      <c r="F4747" s="5"/>
    </row>
    <row r="4748" spans="5:6" x14ac:dyDescent="0.25">
      <c r="E4748" s="5"/>
      <c r="F4748" s="5"/>
    </row>
    <row r="4749" spans="5:6" x14ac:dyDescent="0.25">
      <c r="E4749" s="5"/>
      <c r="F4749" s="5"/>
    </row>
    <row r="4750" spans="5:6" x14ac:dyDescent="0.25">
      <c r="E4750" s="5"/>
      <c r="F4750" s="5"/>
    </row>
    <row r="4751" spans="5:6" x14ac:dyDescent="0.25">
      <c r="E4751" s="5"/>
      <c r="F4751" s="5"/>
    </row>
    <row r="4752" spans="5:6" x14ac:dyDescent="0.25">
      <c r="E4752" s="5"/>
      <c r="F4752" s="5"/>
    </row>
    <row r="4753" spans="5:6" x14ac:dyDescent="0.25">
      <c r="E4753" s="5"/>
      <c r="F4753" s="5"/>
    </row>
    <row r="4754" spans="5:6" x14ac:dyDescent="0.25">
      <c r="E4754" s="5"/>
      <c r="F4754" s="5"/>
    </row>
    <row r="4755" spans="5:6" x14ac:dyDescent="0.25">
      <c r="E4755" s="5"/>
      <c r="F4755" s="5"/>
    </row>
    <row r="4756" spans="5:6" x14ac:dyDescent="0.25">
      <c r="E4756" s="5"/>
      <c r="F4756" s="5"/>
    </row>
    <row r="4757" spans="5:6" x14ac:dyDescent="0.25">
      <c r="E4757" s="5"/>
      <c r="F4757" s="5"/>
    </row>
    <row r="4758" spans="5:6" x14ac:dyDescent="0.25">
      <c r="E4758" s="5"/>
      <c r="F4758" s="5"/>
    </row>
    <row r="4759" spans="5:6" x14ac:dyDescent="0.25">
      <c r="E4759" s="5"/>
      <c r="F4759" s="5"/>
    </row>
    <row r="4760" spans="5:6" x14ac:dyDescent="0.25">
      <c r="E4760" s="5"/>
      <c r="F4760" s="5"/>
    </row>
    <row r="4761" spans="5:6" x14ac:dyDescent="0.25">
      <c r="E4761" s="5"/>
      <c r="F4761" s="5"/>
    </row>
    <row r="4762" spans="5:6" x14ac:dyDescent="0.25">
      <c r="E4762" s="5"/>
      <c r="F4762" s="5"/>
    </row>
    <row r="4763" spans="5:6" x14ac:dyDescent="0.25">
      <c r="E4763" s="5"/>
      <c r="F4763" s="5"/>
    </row>
    <row r="4764" spans="5:6" x14ac:dyDescent="0.25">
      <c r="E4764" s="5"/>
      <c r="F4764" s="5"/>
    </row>
    <row r="4765" spans="5:6" x14ac:dyDescent="0.25">
      <c r="E4765" s="5"/>
      <c r="F4765" s="5"/>
    </row>
    <row r="4766" spans="5:6" x14ac:dyDescent="0.25">
      <c r="E4766" s="5"/>
      <c r="F4766" s="5"/>
    </row>
    <row r="4767" spans="5:6" x14ac:dyDescent="0.25">
      <c r="E4767" s="5"/>
      <c r="F4767" s="5"/>
    </row>
    <row r="4768" spans="5:6" x14ac:dyDescent="0.25">
      <c r="E4768" s="5"/>
      <c r="F4768" s="5"/>
    </row>
    <row r="4769" spans="5:6" x14ac:dyDescent="0.25">
      <c r="E4769" s="5"/>
      <c r="F4769" s="5"/>
    </row>
    <row r="4770" spans="5:6" x14ac:dyDescent="0.25">
      <c r="E4770" s="5"/>
      <c r="F4770" s="5"/>
    </row>
    <row r="4771" spans="5:6" x14ac:dyDescent="0.25">
      <c r="E4771" s="5"/>
      <c r="F4771" s="5"/>
    </row>
    <row r="4772" spans="5:6" x14ac:dyDescent="0.25">
      <c r="E4772" s="5"/>
      <c r="F4772" s="5"/>
    </row>
    <row r="4773" spans="5:6" x14ac:dyDescent="0.25">
      <c r="E4773" s="5"/>
      <c r="F4773" s="5"/>
    </row>
    <row r="4774" spans="5:6" x14ac:dyDescent="0.25">
      <c r="E4774" s="5"/>
      <c r="F4774" s="5"/>
    </row>
    <row r="4775" spans="5:6" x14ac:dyDescent="0.25">
      <c r="E4775" s="5"/>
      <c r="F4775" s="5"/>
    </row>
    <row r="4776" spans="5:6" x14ac:dyDescent="0.25">
      <c r="E4776" s="5"/>
      <c r="F4776" s="5"/>
    </row>
    <row r="4777" spans="5:6" x14ac:dyDescent="0.25">
      <c r="E4777" s="5"/>
      <c r="F4777" s="5"/>
    </row>
    <row r="4778" spans="5:6" x14ac:dyDescent="0.25">
      <c r="E4778" s="5"/>
      <c r="F4778" s="5"/>
    </row>
    <row r="4779" spans="5:6" x14ac:dyDescent="0.25">
      <c r="E4779" s="5"/>
      <c r="F4779" s="5"/>
    </row>
    <row r="4780" spans="5:6" x14ac:dyDescent="0.25">
      <c r="E4780" s="5"/>
      <c r="F4780" s="5"/>
    </row>
    <row r="4781" spans="5:6" x14ac:dyDescent="0.25">
      <c r="E4781" s="5"/>
      <c r="F4781" s="5"/>
    </row>
    <row r="4782" spans="5:6" x14ac:dyDescent="0.25">
      <c r="E4782" s="5"/>
      <c r="F4782" s="5"/>
    </row>
    <row r="4783" spans="5:6" x14ac:dyDescent="0.25">
      <c r="E4783" s="5"/>
      <c r="F4783" s="5"/>
    </row>
    <row r="4784" spans="5:6" x14ac:dyDescent="0.25">
      <c r="E4784" s="5"/>
      <c r="F4784" s="5"/>
    </row>
    <row r="4785" spans="5:6" x14ac:dyDescent="0.25">
      <c r="E4785" s="5"/>
      <c r="F4785" s="5"/>
    </row>
    <row r="4786" spans="5:6" x14ac:dyDescent="0.25">
      <c r="E4786" s="5"/>
      <c r="F4786" s="5"/>
    </row>
    <row r="4787" spans="5:6" x14ac:dyDescent="0.25">
      <c r="E4787" s="5"/>
      <c r="F4787" s="5"/>
    </row>
    <row r="4788" spans="5:6" x14ac:dyDescent="0.25">
      <c r="E4788" s="5"/>
      <c r="F4788" s="5"/>
    </row>
    <row r="4789" spans="5:6" x14ac:dyDescent="0.25">
      <c r="E4789" s="5"/>
      <c r="F4789" s="5"/>
    </row>
    <row r="4790" spans="5:6" x14ac:dyDescent="0.25">
      <c r="E4790" s="5"/>
      <c r="F4790" s="5"/>
    </row>
    <row r="4791" spans="5:6" x14ac:dyDescent="0.25">
      <c r="E4791" s="5"/>
      <c r="F4791" s="5"/>
    </row>
    <row r="4792" spans="5:6" x14ac:dyDescent="0.25">
      <c r="E4792" s="5"/>
      <c r="F4792" s="5"/>
    </row>
    <row r="4793" spans="5:6" x14ac:dyDescent="0.25">
      <c r="E4793" s="5"/>
      <c r="F4793" s="5"/>
    </row>
    <row r="4794" spans="5:6" x14ac:dyDescent="0.25">
      <c r="E4794" s="5"/>
      <c r="F4794" s="5"/>
    </row>
    <row r="4795" spans="5:6" x14ac:dyDescent="0.25">
      <c r="E4795" s="5"/>
      <c r="F4795" s="5"/>
    </row>
    <row r="4796" spans="5:6" x14ac:dyDescent="0.25">
      <c r="E4796" s="5"/>
      <c r="F4796" s="5"/>
    </row>
    <row r="4797" spans="5:6" x14ac:dyDescent="0.25">
      <c r="E4797" s="5"/>
      <c r="F4797" s="5"/>
    </row>
    <row r="4798" spans="5:6" x14ac:dyDescent="0.25">
      <c r="E4798" s="5"/>
      <c r="F4798" s="5"/>
    </row>
    <row r="4799" spans="5:6" x14ac:dyDescent="0.25">
      <c r="E4799" s="5"/>
      <c r="F4799" s="5"/>
    </row>
    <row r="4800" spans="5:6" x14ac:dyDescent="0.25">
      <c r="E4800" s="5"/>
      <c r="F4800" s="5"/>
    </row>
    <row r="4801" spans="5:6" x14ac:dyDescent="0.25">
      <c r="E4801" s="5"/>
      <c r="F4801" s="5"/>
    </row>
    <row r="4802" spans="5:6" x14ac:dyDescent="0.25">
      <c r="E4802" s="5"/>
      <c r="F4802" s="5"/>
    </row>
    <row r="4803" spans="5:6" x14ac:dyDescent="0.25">
      <c r="E4803" s="5"/>
      <c r="F4803" s="5"/>
    </row>
    <row r="4804" spans="5:6" x14ac:dyDescent="0.25">
      <c r="E4804" s="5"/>
      <c r="F4804" s="5"/>
    </row>
    <row r="4805" spans="5:6" x14ac:dyDescent="0.25">
      <c r="E4805" s="5"/>
      <c r="F4805" s="5"/>
    </row>
    <row r="4806" spans="5:6" x14ac:dyDescent="0.25">
      <c r="E4806" s="5"/>
      <c r="F4806" s="5"/>
    </row>
    <row r="4807" spans="5:6" x14ac:dyDescent="0.25">
      <c r="E4807" s="5"/>
      <c r="F4807" s="5"/>
    </row>
    <row r="4808" spans="5:6" x14ac:dyDescent="0.25">
      <c r="E4808" s="5"/>
      <c r="F4808" s="5"/>
    </row>
    <row r="4809" spans="5:6" x14ac:dyDescent="0.25">
      <c r="E4809" s="5"/>
      <c r="F4809" s="5"/>
    </row>
    <row r="4810" spans="5:6" x14ac:dyDescent="0.25">
      <c r="E4810" s="5"/>
      <c r="F4810" s="5"/>
    </row>
    <row r="4811" spans="5:6" x14ac:dyDescent="0.25">
      <c r="E4811" s="5"/>
      <c r="F4811" s="5"/>
    </row>
    <row r="4812" spans="5:6" x14ac:dyDescent="0.25">
      <c r="E4812" s="5"/>
      <c r="F4812" s="5"/>
    </row>
    <row r="4813" spans="5:6" x14ac:dyDescent="0.25">
      <c r="E4813" s="5"/>
      <c r="F4813" s="5"/>
    </row>
    <row r="4814" spans="5:6" x14ac:dyDescent="0.25">
      <c r="E4814" s="5"/>
      <c r="F4814" s="5"/>
    </row>
    <row r="4815" spans="5:6" x14ac:dyDescent="0.25">
      <c r="E4815" s="5"/>
      <c r="F4815" s="5"/>
    </row>
    <row r="4816" spans="5:6" x14ac:dyDescent="0.25">
      <c r="E4816" s="5"/>
      <c r="F4816" s="5"/>
    </row>
    <row r="4817" spans="5:17" x14ac:dyDescent="0.25">
      <c r="E4817" s="5"/>
      <c r="F4817" s="5"/>
    </row>
    <row r="4818" spans="5:17" x14ac:dyDescent="0.25">
      <c r="E4818" s="5"/>
      <c r="F4818" s="5"/>
    </row>
    <row r="4819" spans="5:17" x14ac:dyDescent="0.25">
      <c r="E4819" s="5"/>
      <c r="F4819" s="5"/>
    </row>
    <row r="4820" spans="5:17" x14ac:dyDescent="0.25">
      <c r="E4820" s="5"/>
      <c r="F4820" s="5"/>
    </row>
    <row r="4821" spans="5:17" x14ac:dyDescent="0.25">
      <c r="E4821" s="5"/>
      <c r="F4821" s="5"/>
    </row>
    <row r="4822" spans="5:17" x14ac:dyDescent="0.25">
      <c r="E4822" s="5"/>
      <c r="F4822" s="5"/>
    </row>
    <row r="4823" spans="5:17" x14ac:dyDescent="0.25">
      <c r="E4823" s="5"/>
      <c r="F4823" s="5"/>
    </row>
    <row r="4824" spans="5:17" x14ac:dyDescent="0.25">
      <c r="E4824" s="5"/>
      <c r="F4824" s="5"/>
    </row>
    <row r="4825" spans="5:17" x14ac:dyDescent="0.25">
      <c r="E4825" s="5"/>
      <c r="F4825" s="5"/>
    </row>
    <row r="4826" spans="5:17" x14ac:dyDescent="0.25">
      <c r="E4826" s="5"/>
      <c r="F4826" s="5"/>
    </row>
    <row r="4827" spans="5:17" x14ac:dyDescent="0.25">
      <c r="E4827" s="5"/>
      <c r="F4827" s="5"/>
    </row>
    <row r="4828" spans="5:17" x14ac:dyDescent="0.25">
      <c r="E4828" s="5"/>
      <c r="F4828" s="5"/>
    </row>
    <row r="4829" spans="5:17" x14ac:dyDescent="0.25">
      <c r="E4829" s="5"/>
      <c r="F4829" s="5"/>
    </row>
    <row r="4830" spans="5:17" x14ac:dyDescent="0.25">
      <c r="E4830" s="5"/>
      <c r="F4830" s="5"/>
      <c r="H4830" s="5"/>
      <c r="I4830" s="5"/>
      <c r="Q4830" s="5"/>
    </row>
    <row r="4831" spans="5:17" x14ac:dyDescent="0.25">
      <c r="E4831" s="5"/>
      <c r="F4831" s="5"/>
      <c r="M4831" s="5"/>
    </row>
    <row r="4832" spans="5:17" x14ac:dyDescent="0.25">
      <c r="E4832" s="5"/>
      <c r="F4832" s="5"/>
    </row>
    <row r="4833" spans="5:6" x14ac:dyDescent="0.25">
      <c r="E4833" s="5"/>
      <c r="F4833" s="5"/>
    </row>
    <row r="4834" spans="5:6" x14ac:dyDescent="0.25">
      <c r="E4834" s="5"/>
      <c r="F4834" s="5"/>
    </row>
    <row r="4835" spans="5:6" x14ac:dyDescent="0.25">
      <c r="E4835" s="5"/>
      <c r="F4835" s="5"/>
    </row>
    <row r="4836" spans="5:6" x14ac:dyDescent="0.25">
      <c r="E4836" s="5"/>
      <c r="F4836" s="5"/>
    </row>
    <row r="4837" spans="5:6" x14ac:dyDescent="0.25">
      <c r="E4837" s="5"/>
      <c r="F4837" s="5"/>
    </row>
    <row r="4838" spans="5:6" x14ac:dyDescent="0.25">
      <c r="E4838" s="5"/>
      <c r="F4838" s="5"/>
    </row>
    <row r="4839" spans="5:6" x14ac:dyDescent="0.25">
      <c r="E4839" s="5"/>
      <c r="F4839" s="5"/>
    </row>
    <row r="4840" spans="5:6" x14ac:dyDescent="0.25">
      <c r="E4840" s="5"/>
      <c r="F4840" s="5"/>
    </row>
    <row r="4841" spans="5:6" x14ac:dyDescent="0.25">
      <c r="E4841" s="5"/>
      <c r="F4841" s="5"/>
    </row>
    <row r="4842" spans="5:6" x14ac:dyDescent="0.25">
      <c r="E4842" s="5"/>
      <c r="F4842" s="5"/>
    </row>
    <row r="4843" spans="5:6" x14ac:dyDescent="0.25">
      <c r="E4843" s="5"/>
      <c r="F4843" s="5"/>
    </row>
    <row r="4844" spans="5:6" x14ac:dyDescent="0.25">
      <c r="E4844" s="5"/>
      <c r="F4844" s="5"/>
    </row>
    <row r="4845" spans="5:6" x14ac:dyDescent="0.25">
      <c r="E4845" s="5"/>
      <c r="F4845" s="5"/>
    </row>
    <row r="4846" spans="5:6" x14ac:dyDescent="0.25">
      <c r="E4846" s="5"/>
      <c r="F4846" s="5"/>
    </row>
    <row r="4847" spans="5:6" x14ac:dyDescent="0.25">
      <c r="E4847" s="5"/>
      <c r="F4847" s="5"/>
    </row>
    <row r="4848" spans="5:6" x14ac:dyDescent="0.25">
      <c r="E4848" s="5"/>
      <c r="F4848" s="5"/>
    </row>
    <row r="4849" spans="5:6" x14ac:dyDescent="0.25">
      <c r="E4849" s="5"/>
      <c r="F4849" s="5"/>
    </row>
    <row r="4850" spans="5:6" x14ac:dyDescent="0.25">
      <c r="E4850" s="5"/>
      <c r="F4850" s="5"/>
    </row>
    <row r="4851" spans="5:6" x14ac:dyDescent="0.25">
      <c r="E4851" s="5"/>
      <c r="F4851" s="5"/>
    </row>
    <row r="4852" spans="5:6" x14ac:dyDescent="0.25">
      <c r="E4852" s="5"/>
      <c r="F4852" s="5"/>
    </row>
    <row r="4853" spans="5:6" x14ac:dyDescent="0.25">
      <c r="E4853" s="5"/>
      <c r="F4853" s="5"/>
    </row>
    <row r="4854" spans="5:6" x14ac:dyDescent="0.25">
      <c r="E4854" s="5"/>
      <c r="F4854" s="5"/>
    </row>
    <row r="4855" spans="5:6" x14ac:dyDescent="0.25">
      <c r="E4855" s="5"/>
      <c r="F4855" s="5"/>
    </row>
    <row r="4856" spans="5:6" x14ac:dyDescent="0.25">
      <c r="E4856" s="5"/>
      <c r="F4856" s="5"/>
    </row>
    <row r="4857" spans="5:6" x14ac:dyDescent="0.25">
      <c r="E4857" s="5"/>
      <c r="F4857" s="5"/>
    </row>
    <row r="4858" spans="5:6" x14ac:dyDescent="0.25">
      <c r="E4858" s="5"/>
      <c r="F4858" s="5"/>
    </row>
    <row r="4859" spans="5:6" x14ac:dyDescent="0.25">
      <c r="E4859" s="5"/>
      <c r="F4859" s="5"/>
    </row>
    <row r="4860" spans="5:6" x14ac:dyDescent="0.25">
      <c r="E4860" s="5"/>
      <c r="F4860" s="5"/>
    </row>
    <row r="4861" spans="5:6" x14ac:dyDescent="0.25">
      <c r="E4861" s="5"/>
      <c r="F4861" s="5"/>
    </row>
    <row r="4862" spans="5:6" x14ac:dyDescent="0.25">
      <c r="E4862" s="5"/>
      <c r="F4862" s="5"/>
    </row>
    <row r="4863" spans="5:6" x14ac:dyDescent="0.25">
      <c r="E4863" s="5"/>
      <c r="F4863" s="5"/>
    </row>
    <row r="4864" spans="5:6" x14ac:dyDescent="0.25">
      <c r="E4864" s="5"/>
      <c r="F4864" s="5"/>
    </row>
    <row r="4865" spans="5:6" x14ac:dyDescent="0.25">
      <c r="E4865" s="5"/>
      <c r="F4865" s="5"/>
    </row>
    <row r="4866" spans="5:6" x14ac:dyDescent="0.25">
      <c r="E4866" s="5"/>
      <c r="F4866" s="5"/>
    </row>
    <row r="4867" spans="5:6" x14ac:dyDescent="0.25">
      <c r="E4867" s="5"/>
      <c r="F4867" s="5"/>
    </row>
    <row r="4868" spans="5:6" x14ac:dyDescent="0.25">
      <c r="E4868" s="5"/>
      <c r="F4868" s="5"/>
    </row>
    <row r="4869" spans="5:6" x14ac:dyDescent="0.25">
      <c r="E4869" s="5"/>
      <c r="F4869" s="5"/>
    </row>
    <row r="4870" spans="5:6" x14ac:dyDescent="0.25">
      <c r="E4870" s="5"/>
      <c r="F4870" s="5"/>
    </row>
    <row r="4871" spans="5:6" x14ac:dyDescent="0.25">
      <c r="E4871" s="5"/>
      <c r="F4871" s="5"/>
    </row>
    <row r="4872" spans="5:6" x14ac:dyDescent="0.25">
      <c r="E4872" s="5"/>
      <c r="F4872" s="5"/>
    </row>
    <row r="4873" spans="5:6" x14ac:dyDescent="0.25">
      <c r="E4873" s="5"/>
      <c r="F4873" s="5"/>
    </row>
    <row r="4874" spans="5:6" x14ac:dyDescent="0.25">
      <c r="E4874" s="5"/>
      <c r="F4874" s="5"/>
    </row>
    <row r="4875" spans="5:6" x14ac:dyDescent="0.25">
      <c r="E4875" s="5"/>
      <c r="F4875" s="5"/>
    </row>
    <row r="4876" spans="5:6" x14ac:dyDescent="0.25">
      <c r="E4876" s="5"/>
      <c r="F4876" s="5"/>
    </row>
    <row r="4877" spans="5:6" x14ac:dyDescent="0.25">
      <c r="E4877" s="5"/>
      <c r="F4877" s="5"/>
    </row>
    <row r="4878" spans="5:6" x14ac:dyDescent="0.25">
      <c r="E4878" s="5"/>
      <c r="F4878" s="5"/>
    </row>
    <row r="4879" spans="5:6" x14ac:dyDescent="0.25">
      <c r="E4879" s="5"/>
      <c r="F4879" s="5"/>
    </row>
    <row r="4880" spans="5:6" x14ac:dyDescent="0.25">
      <c r="E4880" s="5"/>
      <c r="F4880" s="5"/>
    </row>
    <row r="4881" spans="5:6" x14ac:dyDescent="0.25">
      <c r="E4881" s="5"/>
      <c r="F4881" s="5"/>
    </row>
    <row r="4882" spans="5:6" x14ac:dyDescent="0.25">
      <c r="E4882" s="5"/>
      <c r="F4882" s="5"/>
    </row>
    <row r="4883" spans="5:6" x14ac:dyDescent="0.25">
      <c r="E4883" s="5"/>
      <c r="F4883" s="5"/>
    </row>
    <row r="4884" spans="5:6" x14ac:dyDescent="0.25">
      <c r="E4884" s="5"/>
      <c r="F4884" s="5"/>
    </row>
    <row r="4885" spans="5:6" x14ac:dyDescent="0.25">
      <c r="E4885" s="5"/>
      <c r="F4885" s="5"/>
    </row>
    <row r="4886" spans="5:6" x14ac:dyDescent="0.25">
      <c r="E4886" s="5"/>
      <c r="F4886" s="5"/>
    </row>
    <row r="4887" spans="5:6" x14ac:dyDescent="0.25">
      <c r="E4887" s="5"/>
      <c r="F4887" s="5"/>
    </row>
    <row r="4888" spans="5:6" x14ac:dyDescent="0.25">
      <c r="E4888" s="5"/>
      <c r="F4888" s="5"/>
    </row>
    <row r="4889" spans="5:6" x14ac:dyDescent="0.25">
      <c r="E4889" s="5"/>
      <c r="F4889" s="5"/>
    </row>
    <row r="4890" spans="5:6" x14ac:dyDescent="0.25">
      <c r="E4890" s="5"/>
      <c r="F4890" s="5"/>
    </row>
    <row r="4891" spans="5:6" x14ac:dyDescent="0.25">
      <c r="E4891" s="5"/>
      <c r="F4891" s="5"/>
    </row>
    <row r="4892" spans="5:6" x14ac:dyDescent="0.25">
      <c r="E4892" s="5"/>
      <c r="F4892" s="5"/>
    </row>
    <row r="4893" spans="5:6" x14ac:dyDescent="0.25">
      <c r="E4893" s="5"/>
      <c r="F4893" s="5"/>
    </row>
    <row r="4894" spans="5:6" x14ac:dyDescent="0.25">
      <c r="E4894" s="5"/>
      <c r="F4894" s="5"/>
    </row>
    <row r="4895" spans="5:6" x14ac:dyDescent="0.25">
      <c r="E4895" s="5"/>
      <c r="F4895" s="5"/>
    </row>
    <row r="4896" spans="5:6" x14ac:dyDescent="0.25">
      <c r="E4896" s="5"/>
      <c r="F4896" s="5"/>
    </row>
    <row r="4897" spans="5:6" x14ac:dyDescent="0.25">
      <c r="E4897" s="5"/>
      <c r="F4897" s="5"/>
    </row>
    <row r="4898" spans="5:6" x14ac:dyDescent="0.25">
      <c r="E4898" s="5"/>
      <c r="F4898" s="5"/>
    </row>
    <row r="4899" spans="5:6" x14ac:dyDescent="0.25">
      <c r="E4899" s="5"/>
      <c r="F4899" s="5"/>
    </row>
    <row r="4900" spans="5:6" x14ac:dyDescent="0.25">
      <c r="E4900" s="5"/>
      <c r="F4900" s="5"/>
    </row>
    <row r="4901" spans="5:6" x14ac:dyDescent="0.25">
      <c r="E4901" s="5"/>
      <c r="F4901" s="5"/>
    </row>
    <row r="4902" spans="5:6" x14ac:dyDescent="0.25">
      <c r="E4902" s="5"/>
      <c r="F4902" s="5"/>
    </row>
    <row r="4903" spans="5:6" x14ac:dyDescent="0.25">
      <c r="E4903" s="5"/>
      <c r="F4903" s="5"/>
    </row>
    <row r="4904" spans="5:6" x14ac:dyDescent="0.25">
      <c r="E4904" s="5"/>
      <c r="F4904" s="5"/>
    </row>
    <row r="4905" spans="5:6" x14ac:dyDescent="0.25">
      <c r="E4905" s="5"/>
      <c r="F4905" s="5"/>
    </row>
    <row r="4906" spans="5:6" x14ac:dyDescent="0.25">
      <c r="E4906" s="5"/>
      <c r="F4906" s="5"/>
    </row>
    <row r="4907" spans="5:6" x14ac:dyDescent="0.25">
      <c r="E4907" s="5"/>
      <c r="F4907" s="5"/>
    </row>
    <row r="4908" spans="5:6" x14ac:dyDescent="0.25">
      <c r="E4908" s="5"/>
      <c r="F4908" s="5"/>
    </row>
    <row r="4909" spans="5:6" x14ac:dyDescent="0.25">
      <c r="E4909" s="5"/>
      <c r="F4909" s="5"/>
    </row>
    <row r="4910" spans="5:6" x14ac:dyDescent="0.25">
      <c r="E4910" s="5"/>
      <c r="F4910" s="5"/>
    </row>
    <row r="4911" spans="5:6" x14ac:dyDescent="0.25">
      <c r="E4911" s="5"/>
      <c r="F4911" s="5"/>
    </row>
    <row r="4912" spans="5:6" x14ac:dyDescent="0.25">
      <c r="E4912" s="5"/>
      <c r="F4912" s="5"/>
    </row>
    <row r="4913" spans="5:6" x14ac:dyDescent="0.25">
      <c r="E4913" s="5"/>
      <c r="F4913" s="5"/>
    </row>
    <row r="4914" spans="5:6" x14ac:dyDescent="0.25">
      <c r="E4914" s="5"/>
      <c r="F4914" s="5"/>
    </row>
    <row r="4915" spans="5:6" x14ac:dyDescent="0.25">
      <c r="E4915" s="5"/>
      <c r="F4915" s="5"/>
    </row>
    <row r="4916" spans="5:6" x14ac:dyDescent="0.25">
      <c r="E4916" s="5"/>
      <c r="F4916" s="5"/>
    </row>
    <row r="4917" spans="5:6" x14ac:dyDescent="0.25">
      <c r="E4917" s="5"/>
      <c r="F4917" s="5"/>
    </row>
    <row r="4918" spans="5:6" x14ac:dyDescent="0.25">
      <c r="E4918" s="5"/>
      <c r="F4918" s="5"/>
    </row>
    <row r="4919" spans="5:6" x14ac:dyDescent="0.25">
      <c r="E4919" s="5"/>
      <c r="F4919" s="5"/>
    </row>
    <row r="4920" spans="5:6" x14ac:dyDescent="0.25">
      <c r="E4920" s="5"/>
      <c r="F4920" s="5"/>
    </row>
    <row r="4921" spans="5:6" x14ac:dyDescent="0.25">
      <c r="E4921" s="5"/>
      <c r="F4921" s="5"/>
    </row>
    <row r="4922" spans="5:6" x14ac:dyDescent="0.25">
      <c r="E4922" s="5"/>
      <c r="F4922" s="5"/>
    </row>
    <row r="4923" spans="5:6" x14ac:dyDescent="0.25">
      <c r="E4923" s="5"/>
      <c r="F4923" s="5"/>
    </row>
    <row r="4924" spans="5:6" x14ac:dyDescent="0.25">
      <c r="E4924" s="5"/>
      <c r="F4924" s="5"/>
    </row>
    <row r="4925" spans="5:6" x14ac:dyDescent="0.25">
      <c r="E4925" s="5"/>
      <c r="F4925" s="5"/>
    </row>
    <row r="4926" spans="5:6" x14ac:dyDescent="0.25">
      <c r="E4926" s="5"/>
      <c r="F4926" s="5"/>
    </row>
    <row r="4927" spans="5:6" x14ac:dyDescent="0.25">
      <c r="E4927" s="5"/>
      <c r="F4927" s="5"/>
    </row>
    <row r="4928" spans="5:6" x14ac:dyDescent="0.25">
      <c r="E4928" s="5"/>
      <c r="F4928" s="5"/>
    </row>
    <row r="4929" spans="5:6" x14ac:dyDescent="0.25">
      <c r="E4929" s="5"/>
      <c r="F4929" s="5"/>
    </row>
    <row r="4930" spans="5:6" x14ac:dyDescent="0.25">
      <c r="E4930" s="5"/>
      <c r="F4930" s="5"/>
    </row>
    <row r="4931" spans="5:6" x14ac:dyDescent="0.25">
      <c r="E4931" s="5"/>
      <c r="F4931" s="5"/>
    </row>
    <row r="4932" spans="5:6" x14ac:dyDescent="0.25">
      <c r="E4932" s="5"/>
      <c r="F4932" s="5"/>
    </row>
    <row r="4933" spans="5:6" x14ac:dyDescent="0.25">
      <c r="E4933" s="5"/>
      <c r="F4933" s="5"/>
    </row>
    <row r="4934" spans="5:6" x14ac:dyDescent="0.25">
      <c r="E4934" s="5"/>
      <c r="F4934" s="5"/>
    </row>
    <row r="4935" spans="5:6" x14ac:dyDescent="0.25">
      <c r="E4935" s="5"/>
      <c r="F4935" s="5"/>
    </row>
    <row r="4936" spans="5:6" x14ac:dyDescent="0.25">
      <c r="E4936" s="5"/>
      <c r="F4936" s="5"/>
    </row>
    <row r="4937" spans="5:6" x14ac:dyDescent="0.25">
      <c r="E4937" s="5"/>
      <c r="F4937" s="5"/>
    </row>
    <row r="4938" spans="5:6" x14ac:dyDescent="0.25">
      <c r="E4938" s="5"/>
      <c r="F4938" s="5"/>
    </row>
    <row r="4939" spans="5:6" x14ac:dyDescent="0.25">
      <c r="E4939" s="5"/>
      <c r="F4939" s="5"/>
    </row>
    <row r="4940" spans="5:6" x14ac:dyDescent="0.25">
      <c r="E4940" s="5"/>
      <c r="F4940" s="5"/>
    </row>
    <row r="4941" spans="5:6" x14ac:dyDescent="0.25">
      <c r="E4941" s="5"/>
      <c r="F4941" s="5"/>
    </row>
    <row r="4942" spans="5:6" x14ac:dyDescent="0.25">
      <c r="E4942" s="5"/>
      <c r="F4942" s="5"/>
    </row>
    <row r="4943" spans="5:6" x14ac:dyDescent="0.25">
      <c r="E4943" s="5"/>
      <c r="F4943" s="5"/>
    </row>
    <row r="4944" spans="5:6" x14ac:dyDescent="0.25">
      <c r="E4944" s="5"/>
      <c r="F4944" s="5"/>
    </row>
    <row r="4945" spans="5:6" x14ac:dyDescent="0.25">
      <c r="E4945" s="5"/>
      <c r="F4945" s="5"/>
    </row>
    <row r="4946" spans="5:6" x14ac:dyDescent="0.25">
      <c r="E4946" s="5"/>
      <c r="F4946" s="5"/>
    </row>
    <row r="4947" spans="5:6" x14ac:dyDescent="0.25">
      <c r="E4947" s="5"/>
      <c r="F4947" s="5"/>
    </row>
    <row r="4948" spans="5:6" x14ac:dyDescent="0.25">
      <c r="E4948" s="5"/>
      <c r="F4948" s="5"/>
    </row>
    <row r="4949" spans="5:6" x14ac:dyDescent="0.25">
      <c r="E4949" s="5"/>
      <c r="F4949" s="5"/>
    </row>
    <row r="4950" spans="5:6" x14ac:dyDescent="0.25">
      <c r="E4950" s="5"/>
      <c r="F4950" s="5"/>
    </row>
    <row r="4951" spans="5:6" x14ac:dyDescent="0.25">
      <c r="E4951" s="5"/>
      <c r="F4951" s="5"/>
    </row>
    <row r="4952" spans="5:6" x14ac:dyDescent="0.25">
      <c r="E4952" s="5"/>
      <c r="F4952" s="5"/>
    </row>
    <row r="4953" spans="5:6" x14ac:dyDescent="0.25">
      <c r="E4953" s="5"/>
      <c r="F4953" s="5"/>
    </row>
    <row r="4954" spans="5:6" x14ac:dyDescent="0.25">
      <c r="E4954" s="5"/>
      <c r="F4954" s="5"/>
    </row>
    <row r="4955" spans="5:6" x14ac:dyDescent="0.25">
      <c r="E4955" s="5"/>
      <c r="F4955" s="5"/>
    </row>
    <row r="4956" spans="5:6" x14ac:dyDescent="0.25">
      <c r="E4956" s="5"/>
      <c r="F4956" s="5"/>
    </row>
    <row r="4957" spans="5:6" x14ac:dyDescent="0.25">
      <c r="E4957" s="5"/>
      <c r="F4957" s="5"/>
    </row>
    <row r="4958" spans="5:6" x14ac:dyDescent="0.25">
      <c r="E4958" s="5"/>
      <c r="F4958" s="5"/>
    </row>
    <row r="4959" spans="5:6" x14ac:dyDescent="0.25">
      <c r="E4959" s="5"/>
      <c r="F4959" s="5"/>
    </row>
    <row r="4960" spans="5:6" x14ac:dyDescent="0.25">
      <c r="E4960" s="5"/>
      <c r="F4960" s="5"/>
    </row>
    <row r="4961" spans="5:6" x14ac:dyDescent="0.25">
      <c r="E4961" s="5"/>
      <c r="F4961" s="5"/>
    </row>
    <row r="4962" spans="5:6" x14ac:dyDescent="0.25">
      <c r="E4962" s="5"/>
      <c r="F4962" s="5"/>
    </row>
    <row r="4963" spans="5:6" x14ac:dyDescent="0.25">
      <c r="E4963" s="5"/>
      <c r="F4963" s="5"/>
    </row>
    <row r="4964" spans="5:6" x14ac:dyDescent="0.25">
      <c r="E4964" s="5"/>
      <c r="F4964" s="5"/>
    </row>
    <row r="4965" spans="5:6" x14ac:dyDescent="0.25">
      <c r="E4965" s="5"/>
      <c r="F4965" s="5"/>
    </row>
    <row r="4966" spans="5:6" x14ac:dyDescent="0.25">
      <c r="E4966" s="5"/>
      <c r="F4966" s="5"/>
    </row>
    <row r="4967" spans="5:6" x14ac:dyDescent="0.25">
      <c r="E4967" s="5"/>
      <c r="F4967" s="5"/>
    </row>
    <row r="4968" spans="5:6" x14ac:dyDescent="0.25">
      <c r="E4968" s="5"/>
      <c r="F4968" s="5"/>
    </row>
    <row r="4969" spans="5:6" x14ac:dyDescent="0.25">
      <c r="E4969" s="5"/>
      <c r="F4969" s="5"/>
    </row>
    <row r="4970" spans="5:6" x14ac:dyDescent="0.25">
      <c r="E4970" s="5"/>
      <c r="F4970" s="5"/>
    </row>
    <row r="4971" spans="5:6" x14ac:dyDescent="0.25">
      <c r="E4971" s="5"/>
      <c r="F4971" s="5"/>
    </row>
    <row r="4972" spans="5:6" x14ac:dyDescent="0.25">
      <c r="E4972" s="5"/>
      <c r="F4972" s="5"/>
    </row>
    <row r="4973" spans="5:6" x14ac:dyDescent="0.25">
      <c r="E4973" s="5"/>
      <c r="F4973" s="5"/>
    </row>
    <row r="4974" spans="5:6" x14ac:dyDescent="0.25">
      <c r="E4974" s="5"/>
      <c r="F4974" s="5"/>
    </row>
    <row r="4975" spans="5:6" x14ac:dyDescent="0.25">
      <c r="E4975" s="5"/>
      <c r="F4975" s="5"/>
    </row>
    <row r="4976" spans="5:6" x14ac:dyDescent="0.25">
      <c r="E4976" s="5"/>
      <c r="F4976" s="5"/>
    </row>
    <row r="4977" spans="5:6" x14ac:dyDescent="0.25">
      <c r="E4977" s="5"/>
      <c r="F4977" s="5"/>
    </row>
    <row r="4978" spans="5:6" x14ac:dyDescent="0.25">
      <c r="E4978" s="5"/>
      <c r="F4978" s="5"/>
    </row>
    <row r="4979" spans="5:6" x14ac:dyDescent="0.25">
      <c r="E4979" s="5"/>
      <c r="F4979" s="5"/>
    </row>
    <row r="4980" spans="5:6" x14ac:dyDescent="0.25">
      <c r="E4980" s="5"/>
      <c r="F4980" s="5"/>
    </row>
    <row r="4981" spans="5:6" x14ac:dyDescent="0.25">
      <c r="E4981" s="5"/>
      <c r="F4981" s="5"/>
    </row>
    <row r="4982" spans="5:6" x14ac:dyDescent="0.25">
      <c r="E4982" s="5"/>
      <c r="F4982" s="5"/>
    </row>
    <row r="4983" spans="5:6" x14ac:dyDescent="0.25">
      <c r="E4983" s="5"/>
      <c r="F4983" s="5"/>
    </row>
    <row r="4984" spans="5:6" x14ac:dyDescent="0.25">
      <c r="E4984" s="5"/>
      <c r="F4984" s="5"/>
    </row>
    <row r="4985" spans="5:6" x14ac:dyDescent="0.25">
      <c r="E4985" s="5"/>
      <c r="F4985" s="5"/>
    </row>
    <row r="4986" spans="5:6" x14ac:dyDescent="0.25">
      <c r="E4986" s="5"/>
      <c r="F4986" s="5"/>
    </row>
    <row r="4987" spans="5:6" x14ac:dyDescent="0.25">
      <c r="E4987" s="5"/>
      <c r="F4987" s="5"/>
    </row>
    <row r="4988" spans="5:6" x14ac:dyDescent="0.25">
      <c r="E4988" s="5"/>
      <c r="F4988" s="5"/>
    </row>
    <row r="4989" spans="5:6" x14ac:dyDescent="0.25">
      <c r="E4989" s="5"/>
      <c r="F4989" s="5"/>
    </row>
    <row r="4990" spans="5:6" x14ac:dyDescent="0.25">
      <c r="E4990" s="5"/>
      <c r="F4990" s="5"/>
    </row>
    <row r="4991" spans="5:6" x14ac:dyDescent="0.25">
      <c r="E4991" s="5"/>
      <c r="F4991" s="5"/>
    </row>
    <row r="4992" spans="5:6" x14ac:dyDescent="0.25">
      <c r="E4992" s="5"/>
      <c r="F4992" s="5"/>
    </row>
    <row r="4993" spans="5:6" x14ac:dyDescent="0.25">
      <c r="E4993" s="5"/>
      <c r="F4993" s="5"/>
    </row>
    <row r="4994" spans="5:6" x14ac:dyDescent="0.25">
      <c r="E4994" s="5"/>
      <c r="F4994" s="5"/>
    </row>
    <row r="4995" spans="5:6" x14ac:dyDescent="0.25">
      <c r="E4995" s="5"/>
      <c r="F4995" s="5"/>
    </row>
    <row r="4996" spans="5:6" x14ac:dyDescent="0.25">
      <c r="E4996" s="5"/>
      <c r="F4996" s="5"/>
    </row>
    <row r="4997" spans="5:6" x14ac:dyDescent="0.25">
      <c r="E4997" s="5"/>
      <c r="F4997" s="5"/>
    </row>
    <row r="4998" spans="5:6" x14ac:dyDescent="0.25">
      <c r="E4998" s="5"/>
      <c r="F4998" s="5"/>
    </row>
    <row r="4999" spans="5:6" x14ac:dyDescent="0.25">
      <c r="E4999" s="5"/>
      <c r="F4999" s="5"/>
    </row>
    <row r="5000" spans="5:6" x14ac:dyDescent="0.25">
      <c r="E5000" s="5"/>
      <c r="F5000" s="5"/>
    </row>
    <row r="5001" spans="5:6" x14ac:dyDescent="0.25">
      <c r="E5001" s="5"/>
      <c r="F5001" s="5"/>
    </row>
    <row r="5002" spans="5:6" x14ac:dyDescent="0.25">
      <c r="E5002" s="5"/>
      <c r="F5002" s="5"/>
    </row>
    <row r="5003" spans="5:6" x14ac:dyDescent="0.25">
      <c r="E5003" s="5"/>
      <c r="F5003" s="5"/>
    </row>
    <row r="5004" spans="5:6" x14ac:dyDescent="0.25">
      <c r="E5004" s="5"/>
      <c r="F5004" s="5"/>
    </row>
    <row r="5005" spans="5:6" x14ac:dyDescent="0.25">
      <c r="E5005" s="5"/>
      <c r="F5005" s="5"/>
    </row>
    <row r="5006" spans="5:6" x14ac:dyDescent="0.25">
      <c r="E5006" s="5"/>
      <c r="F5006" s="5"/>
    </row>
    <row r="5007" spans="5:6" x14ac:dyDescent="0.25">
      <c r="E5007" s="5"/>
      <c r="F5007" s="5"/>
    </row>
    <row r="5008" spans="5:6" x14ac:dyDescent="0.25">
      <c r="E5008" s="5"/>
      <c r="F5008" s="5"/>
    </row>
    <row r="5009" spans="5:15" x14ac:dyDescent="0.25">
      <c r="E5009" s="5"/>
      <c r="F5009" s="5"/>
    </row>
    <row r="5010" spans="5:15" x14ac:dyDescent="0.25">
      <c r="E5010" s="5"/>
      <c r="F5010" s="5"/>
    </row>
    <row r="5011" spans="5:15" x14ac:dyDescent="0.25">
      <c r="E5011" s="5"/>
      <c r="F5011" s="5"/>
    </row>
    <row r="5012" spans="5:15" x14ac:dyDescent="0.25">
      <c r="E5012" s="5"/>
      <c r="F5012" s="5"/>
    </row>
    <row r="5013" spans="5:15" x14ac:dyDescent="0.25">
      <c r="E5013" s="5"/>
      <c r="F5013" s="5"/>
    </row>
    <row r="5014" spans="5:15" x14ac:dyDescent="0.25">
      <c r="E5014" s="5"/>
      <c r="F5014" s="5"/>
      <c r="O5014" s="5"/>
    </row>
    <row r="5015" spans="5:15" x14ac:dyDescent="0.25">
      <c r="E5015" s="5"/>
      <c r="F5015" s="5"/>
    </row>
    <row r="5016" spans="5:15" x14ac:dyDescent="0.25">
      <c r="E5016" s="5"/>
      <c r="F5016" s="5"/>
    </row>
    <row r="5017" spans="5:15" x14ac:dyDescent="0.25">
      <c r="E5017" s="5"/>
      <c r="F5017" s="5"/>
    </row>
    <row r="5018" spans="5:15" x14ac:dyDescent="0.25">
      <c r="E5018" s="5"/>
      <c r="F5018" s="5"/>
    </row>
    <row r="5019" spans="5:15" x14ac:dyDescent="0.25">
      <c r="E5019" s="5"/>
      <c r="F5019" s="5"/>
    </row>
    <row r="5020" spans="5:15" x14ac:dyDescent="0.25">
      <c r="E5020" s="5"/>
      <c r="F5020" s="5"/>
    </row>
    <row r="5021" spans="5:15" x14ac:dyDescent="0.25">
      <c r="E5021" s="5"/>
      <c r="F5021" s="5"/>
    </row>
    <row r="5022" spans="5:15" x14ac:dyDescent="0.25">
      <c r="E5022" s="5"/>
      <c r="F5022" s="5"/>
      <c r="K5022" s="5"/>
    </row>
    <row r="5023" spans="5:15" x14ac:dyDescent="0.25">
      <c r="E5023" s="5"/>
      <c r="F5023" s="5"/>
    </row>
    <row r="5024" spans="5:15" x14ac:dyDescent="0.25">
      <c r="E5024" s="5"/>
      <c r="F5024" s="5"/>
    </row>
    <row r="5025" spans="5:6" x14ac:dyDescent="0.25">
      <c r="E5025" s="5"/>
      <c r="F5025" s="5"/>
    </row>
    <row r="5026" spans="5:6" x14ac:dyDescent="0.25">
      <c r="E5026" s="5"/>
      <c r="F5026" s="5"/>
    </row>
    <row r="5027" spans="5:6" x14ac:dyDescent="0.25">
      <c r="E5027" s="5"/>
      <c r="F5027" s="5"/>
    </row>
    <row r="5028" spans="5:6" x14ac:dyDescent="0.25">
      <c r="E5028" s="5"/>
      <c r="F5028" s="5"/>
    </row>
    <row r="5029" spans="5:6" x14ac:dyDescent="0.25">
      <c r="E5029" s="5"/>
      <c r="F5029" s="5"/>
    </row>
    <row r="5030" spans="5:6" x14ac:dyDescent="0.25">
      <c r="E5030" s="5"/>
      <c r="F5030" s="5"/>
    </row>
    <row r="5031" spans="5:6" x14ac:dyDescent="0.25">
      <c r="E5031" s="5"/>
      <c r="F5031" s="5"/>
    </row>
    <row r="5032" spans="5:6" x14ac:dyDescent="0.25">
      <c r="E5032" s="5"/>
      <c r="F5032" s="5"/>
    </row>
    <row r="5033" spans="5:6" x14ac:dyDescent="0.25">
      <c r="E5033" s="5"/>
      <c r="F5033" s="5"/>
    </row>
    <row r="5034" spans="5:6" x14ac:dyDescent="0.25">
      <c r="E5034" s="5"/>
      <c r="F5034" s="5"/>
    </row>
    <row r="5035" spans="5:6" x14ac:dyDescent="0.25">
      <c r="E5035" s="5"/>
      <c r="F5035" s="5"/>
    </row>
    <row r="5036" spans="5:6" x14ac:dyDescent="0.25">
      <c r="E5036" s="5"/>
      <c r="F5036" s="5"/>
    </row>
    <row r="5037" spans="5:6" x14ac:dyDescent="0.25">
      <c r="E5037" s="5"/>
      <c r="F5037" s="5"/>
    </row>
    <row r="5038" spans="5:6" x14ac:dyDescent="0.25">
      <c r="E5038" s="5"/>
      <c r="F5038" s="5"/>
    </row>
    <row r="5039" spans="5:6" x14ac:dyDescent="0.25">
      <c r="E5039" s="5"/>
      <c r="F5039" s="5"/>
    </row>
    <row r="5040" spans="5:6" x14ac:dyDescent="0.25">
      <c r="E5040" s="5"/>
      <c r="F5040" s="5"/>
    </row>
    <row r="5041" spans="5:6" x14ac:dyDescent="0.25">
      <c r="E5041" s="5"/>
      <c r="F5041" s="5"/>
    </row>
    <row r="5042" spans="5:6" x14ac:dyDescent="0.25">
      <c r="E5042" s="5"/>
      <c r="F5042" s="5"/>
    </row>
    <row r="5043" spans="5:6" x14ac:dyDescent="0.25">
      <c r="E5043" s="5"/>
      <c r="F5043" s="5"/>
    </row>
    <row r="5044" spans="5:6" x14ac:dyDescent="0.25">
      <c r="E5044" s="5"/>
      <c r="F5044" s="5"/>
    </row>
    <row r="5045" spans="5:6" x14ac:dyDescent="0.25">
      <c r="E5045" s="5"/>
      <c r="F5045" s="5"/>
    </row>
    <row r="5046" spans="5:6" x14ac:dyDescent="0.25">
      <c r="E5046" s="5"/>
      <c r="F5046" s="5"/>
    </row>
    <row r="5047" spans="5:6" x14ac:dyDescent="0.25">
      <c r="E5047" s="5"/>
      <c r="F5047" s="5"/>
    </row>
    <row r="5048" spans="5:6" x14ac:dyDescent="0.25">
      <c r="E5048" s="5"/>
      <c r="F5048" s="5"/>
    </row>
    <row r="5049" spans="5:6" x14ac:dyDescent="0.25">
      <c r="E5049" s="5"/>
      <c r="F5049" s="5"/>
    </row>
    <row r="5050" spans="5:6" x14ac:dyDescent="0.25">
      <c r="E5050" s="5"/>
      <c r="F5050" s="5"/>
    </row>
    <row r="5051" spans="5:6" x14ac:dyDescent="0.25">
      <c r="E5051" s="5"/>
      <c r="F5051" s="5"/>
    </row>
    <row r="5052" spans="5:6" x14ac:dyDescent="0.25">
      <c r="E5052" s="5"/>
      <c r="F5052" s="5"/>
    </row>
    <row r="5053" spans="5:6" x14ac:dyDescent="0.25">
      <c r="E5053" s="5"/>
      <c r="F5053" s="5"/>
    </row>
    <row r="5054" spans="5:6" x14ac:dyDescent="0.25">
      <c r="E5054" s="5"/>
      <c r="F5054" s="5"/>
    </row>
    <row r="5055" spans="5:6" x14ac:dyDescent="0.25">
      <c r="E5055" s="5"/>
      <c r="F5055" s="5"/>
    </row>
    <row r="5056" spans="5:6" x14ac:dyDescent="0.25">
      <c r="E5056" s="5"/>
      <c r="F5056" s="5"/>
    </row>
    <row r="5057" spans="5:6" x14ac:dyDescent="0.25">
      <c r="E5057" s="5"/>
      <c r="F5057" s="5"/>
    </row>
    <row r="5058" spans="5:6" x14ac:dyDescent="0.25">
      <c r="E5058" s="5"/>
      <c r="F5058" s="5"/>
    </row>
    <row r="5059" spans="5:6" x14ac:dyDescent="0.25">
      <c r="E5059" s="5"/>
      <c r="F5059" s="5"/>
    </row>
    <row r="5060" spans="5:6" x14ac:dyDescent="0.25">
      <c r="E5060" s="5"/>
      <c r="F5060" s="5"/>
    </row>
    <row r="5061" spans="5:6" x14ac:dyDescent="0.25">
      <c r="E5061" s="5"/>
      <c r="F5061" s="5"/>
    </row>
    <row r="5062" spans="5:6" x14ac:dyDescent="0.25">
      <c r="E5062" s="5"/>
      <c r="F5062" s="5"/>
    </row>
    <row r="5063" spans="5:6" x14ac:dyDescent="0.25">
      <c r="E5063" s="5"/>
      <c r="F5063" s="5"/>
    </row>
    <row r="5064" spans="5:6" x14ac:dyDescent="0.25">
      <c r="E5064" s="5"/>
      <c r="F5064" s="5"/>
    </row>
    <row r="5065" spans="5:6" x14ac:dyDescent="0.25">
      <c r="E5065" s="5"/>
      <c r="F5065" s="5"/>
    </row>
    <row r="5066" spans="5:6" x14ac:dyDescent="0.25">
      <c r="E5066" s="5"/>
      <c r="F5066" s="5"/>
    </row>
    <row r="5067" spans="5:6" x14ac:dyDescent="0.25">
      <c r="E5067" s="5"/>
      <c r="F5067" s="5"/>
    </row>
    <row r="5068" spans="5:6" x14ac:dyDescent="0.25">
      <c r="E5068" s="5"/>
      <c r="F5068" s="5"/>
    </row>
    <row r="5069" spans="5:6" x14ac:dyDescent="0.25">
      <c r="E5069" s="5"/>
      <c r="F5069" s="5"/>
    </row>
    <row r="5070" spans="5:6" x14ac:dyDescent="0.25">
      <c r="E5070" s="5"/>
      <c r="F5070" s="5"/>
    </row>
    <row r="5071" spans="5:6" x14ac:dyDescent="0.25">
      <c r="E5071" s="5"/>
      <c r="F5071" s="5"/>
    </row>
    <row r="5072" spans="5:6" x14ac:dyDescent="0.25">
      <c r="E5072" s="5"/>
      <c r="F5072" s="5"/>
    </row>
    <row r="5073" spans="5:6" x14ac:dyDescent="0.25">
      <c r="E5073" s="5"/>
      <c r="F5073" s="5"/>
    </row>
    <row r="5074" spans="5:6" x14ac:dyDescent="0.25">
      <c r="E5074" s="5"/>
      <c r="F5074" s="5"/>
    </row>
    <row r="5075" spans="5:6" x14ac:dyDescent="0.25">
      <c r="E5075" s="5"/>
      <c r="F5075" s="5"/>
    </row>
    <row r="5076" spans="5:6" x14ac:dyDescent="0.25">
      <c r="E5076" s="5"/>
      <c r="F5076" s="5"/>
    </row>
    <row r="5077" spans="5:6" x14ac:dyDescent="0.25">
      <c r="E5077" s="5"/>
      <c r="F5077" s="5"/>
    </row>
    <row r="5078" spans="5:6" x14ac:dyDescent="0.25">
      <c r="E5078" s="5"/>
      <c r="F5078" s="5"/>
    </row>
    <row r="5079" spans="5:6" x14ac:dyDescent="0.25">
      <c r="E5079" s="5"/>
      <c r="F5079" s="5"/>
    </row>
    <row r="5080" spans="5:6" x14ac:dyDescent="0.25">
      <c r="E5080" s="5"/>
      <c r="F5080" s="5"/>
    </row>
    <row r="5081" spans="5:6" x14ac:dyDescent="0.25">
      <c r="E5081" s="5"/>
      <c r="F5081" s="5"/>
    </row>
    <row r="5082" spans="5:6" x14ac:dyDescent="0.25">
      <c r="E5082" s="5"/>
      <c r="F5082" s="5"/>
    </row>
    <row r="5083" spans="5:6" x14ac:dyDescent="0.25">
      <c r="E5083" s="5"/>
      <c r="F5083" s="5"/>
    </row>
    <row r="5084" spans="5:6" x14ac:dyDescent="0.25">
      <c r="E5084" s="5"/>
      <c r="F5084" s="5"/>
    </row>
    <row r="5085" spans="5:6" x14ac:dyDescent="0.25">
      <c r="E5085" s="5"/>
      <c r="F5085" s="5"/>
    </row>
    <row r="5086" spans="5:6" x14ac:dyDescent="0.25">
      <c r="E5086" s="5"/>
      <c r="F5086" s="5"/>
    </row>
    <row r="5087" spans="5:6" x14ac:dyDescent="0.25">
      <c r="E5087" s="5"/>
      <c r="F5087" s="5"/>
    </row>
    <row r="5088" spans="5:6" x14ac:dyDescent="0.25">
      <c r="E5088" s="5"/>
      <c r="F5088" s="5"/>
    </row>
    <row r="5089" spans="5:6" x14ac:dyDescent="0.25">
      <c r="E5089" s="5"/>
      <c r="F5089" s="5"/>
    </row>
    <row r="5090" spans="5:6" x14ac:dyDescent="0.25">
      <c r="E5090" s="5"/>
      <c r="F5090" s="5"/>
    </row>
    <row r="5091" spans="5:6" x14ac:dyDescent="0.25">
      <c r="E5091" s="5"/>
      <c r="F5091" s="5"/>
    </row>
    <row r="5092" spans="5:6" x14ac:dyDescent="0.25">
      <c r="E5092" s="5"/>
      <c r="F5092" s="5"/>
    </row>
    <row r="5093" spans="5:6" x14ac:dyDescent="0.25">
      <c r="E5093" s="5"/>
      <c r="F5093" s="5"/>
    </row>
    <row r="5094" spans="5:6" x14ac:dyDescent="0.25">
      <c r="E5094" s="5"/>
      <c r="F5094" s="5"/>
    </row>
    <row r="5095" spans="5:6" x14ac:dyDescent="0.25">
      <c r="E5095" s="5"/>
      <c r="F5095" s="5"/>
    </row>
    <row r="5096" spans="5:6" x14ac:dyDescent="0.25">
      <c r="E5096" s="5"/>
      <c r="F5096" s="5"/>
    </row>
    <row r="5097" spans="5:6" x14ac:dyDescent="0.25">
      <c r="E5097" s="5"/>
      <c r="F5097" s="5"/>
    </row>
    <row r="5098" spans="5:6" x14ac:dyDescent="0.25">
      <c r="E5098" s="5"/>
      <c r="F5098" s="5"/>
    </row>
    <row r="5099" spans="5:6" x14ac:dyDescent="0.25">
      <c r="E5099" s="5"/>
      <c r="F5099" s="5"/>
    </row>
    <row r="5100" spans="5:6" x14ac:dyDescent="0.25">
      <c r="E5100" s="5"/>
      <c r="F5100" s="5"/>
    </row>
    <row r="5101" spans="5:6" x14ac:dyDescent="0.25">
      <c r="E5101" s="5"/>
      <c r="F5101" s="5"/>
    </row>
    <row r="5102" spans="5:6" x14ac:dyDescent="0.25">
      <c r="E5102" s="5"/>
      <c r="F5102" s="5"/>
    </row>
    <row r="5103" spans="5:6" x14ac:dyDescent="0.25">
      <c r="E5103" s="5"/>
      <c r="F5103" s="5"/>
    </row>
    <row r="5104" spans="5:6" x14ac:dyDescent="0.25">
      <c r="E5104" s="5"/>
      <c r="F5104" s="5"/>
    </row>
    <row r="5105" spans="5:6" x14ac:dyDescent="0.25">
      <c r="E5105" s="5"/>
      <c r="F5105" s="5"/>
    </row>
    <row r="5106" spans="5:6" x14ac:dyDescent="0.25">
      <c r="E5106" s="5"/>
      <c r="F5106" s="5"/>
    </row>
    <row r="5107" spans="5:6" x14ac:dyDescent="0.25">
      <c r="E5107" s="5"/>
      <c r="F5107" s="5"/>
    </row>
    <row r="5108" spans="5:6" x14ac:dyDescent="0.25">
      <c r="E5108" s="5"/>
      <c r="F5108" s="5"/>
    </row>
    <row r="5109" spans="5:6" x14ac:dyDescent="0.25">
      <c r="E5109" s="5"/>
      <c r="F5109" s="5"/>
    </row>
    <row r="5110" spans="5:6" x14ac:dyDescent="0.25">
      <c r="E5110" s="5"/>
      <c r="F5110" s="5"/>
    </row>
    <row r="5111" spans="5:6" x14ac:dyDescent="0.25">
      <c r="E5111" s="5"/>
      <c r="F5111" s="5"/>
    </row>
    <row r="5112" spans="5:6" x14ac:dyDescent="0.25">
      <c r="E5112" s="5"/>
      <c r="F5112" s="5"/>
    </row>
    <row r="5113" spans="5:6" x14ac:dyDescent="0.25">
      <c r="E5113" s="5"/>
      <c r="F5113" s="5"/>
    </row>
    <row r="5114" spans="5:6" x14ac:dyDescent="0.25">
      <c r="E5114" s="5"/>
      <c r="F5114" s="5"/>
    </row>
    <row r="5115" spans="5:6" x14ac:dyDescent="0.25">
      <c r="E5115" s="5"/>
      <c r="F5115" s="5"/>
    </row>
    <row r="5116" spans="5:6" x14ac:dyDescent="0.25">
      <c r="E5116" s="5"/>
      <c r="F5116" s="5"/>
    </row>
    <row r="5117" spans="5:6" x14ac:dyDescent="0.25">
      <c r="E5117" s="5"/>
      <c r="F5117" s="5"/>
    </row>
    <row r="5118" spans="5:6" x14ac:dyDescent="0.25">
      <c r="E5118" s="5"/>
      <c r="F5118" s="5"/>
    </row>
    <row r="5119" spans="5:6" x14ac:dyDescent="0.25">
      <c r="E5119" s="5"/>
      <c r="F5119" s="5"/>
    </row>
    <row r="5120" spans="5:6" x14ac:dyDescent="0.25">
      <c r="E5120" s="5"/>
      <c r="F5120" s="5"/>
    </row>
    <row r="5121" spans="5:6" x14ac:dyDescent="0.25">
      <c r="E5121" s="5"/>
      <c r="F5121" s="5"/>
    </row>
    <row r="5122" spans="5:6" x14ac:dyDescent="0.25">
      <c r="E5122" s="5"/>
      <c r="F5122" s="5"/>
    </row>
    <row r="5123" spans="5:6" x14ac:dyDescent="0.25">
      <c r="E5123" s="5"/>
      <c r="F5123" s="5"/>
    </row>
    <row r="5124" spans="5:6" x14ac:dyDescent="0.25">
      <c r="E5124" s="5"/>
      <c r="F5124" s="5"/>
    </row>
    <row r="5125" spans="5:6" x14ac:dyDescent="0.25">
      <c r="E5125" s="5"/>
      <c r="F5125" s="5"/>
    </row>
    <row r="5126" spans="5:6" x14ac:dyDescent="0.25">
      <c r="E5126" s="5"/>
      <c r="F5126" s="5"/>
    </row>
    <row r="5127" spans="5:6" x14ac:dyDescent="0.25">
      <c r="E5127" s="5"/>
      <c r="F5127" s="5"/>
    </row>
    <row r="5128" spans="5:6" x14ac:dyDescent="0.25">
      <c r="E5128" s="5"/>
      <c r="F5128" s="5"/>
    </row>
    <row r="5129" spans="5:6" x14ac:dyDescent="0.25">
      <c r="E5129" s="5"/>
      <c r="F5129" s="5"/>
    </row>
    <row r="5130" spans="5:6" x14ac:dyDescent="0.25">
      <c r="E5130" s="5"/>
      <c r="F5130" s="5"/>
    </row>
    <row r="5131" spans="5:6" x14ac:dyDescent="0.25">
      <c r="E5131" s="5"/>
      <c r="F5131" s="5"/>
    </row>
    <row r="5132" spans="5:6" x14ac:dyDescent="0.25">
      <c r="E5132" s="5"/>
      <c r="F5132" s="5"/>
    </row>
    <row r="5133" spans="5:6" x14ac:dyDescent="0.25">
      <c r="E5133" s="5"/>
      <c r="F5133" s="5"/>
    </row>
    <row r="5134" spans="5:6" x14ac:dyDescent="0.25">
      <c r="E5134" s="5"/>
      <c r="F5134" s="5"/>
    </row>
    <row r="5135" spans="5:6" x14ac:dyDescent="0.25">
      <c r="E5135" s="5"/>
      <c r="F5135" s="5"/>
    </row>
    <row r="5136" spans="5:6" x14ac:dyDescent="0.25">
      <c r="E5136" s="5"/>
      <c r="F5136" s="5"/>
    </row>
    <row r="5137" spans="5:6" x14ac:dyDescent="0.25">
      <c r="E5137" s="5"/>
      <c r="F5137" s="5"/>
    </row>
    <row r="5138" spans="5:6" x14ac:dyDescent="0.25">
      <c r="E5138" s="5"/>
      <c r="F5138" s="5"/>
    </row>
    <row r="5139" spans="5:6" x14ac:dyDescent="0.25">
      <c r="E5139" s="5"/>
      <c r="F5139" s="5"/>
    </row>
    <row r="5140" spans="5:6" x14ac:dyDescent="0.25">
      <c r="E5140" s="5"/>
      <c r="F5140" s="5"/>
    </row>
    <row r="5141" spans="5:6" x14ac:dyDescent="0.25">
      <c r="E5141" s="5"/>
      <c r="F5141" s="5"/>
    </row>
    <row r="5142" spans="5:6" x14ac:dyDescent="0.25">
      <c r="E5142" s="5"/>
      <c r="F5142" s="5"/>
    </row>
    <row r="5143" spans="5:6" x14ac:dyDescent="0.25">
      <c r="E5143" s="5"/>
      <c r="F5143" s="5"/>
    </row>
    <row r="5144" spans="5:6" x14ac:dyDescent="0.25">
      <c r="E5144" s="5"/>
      <c r="F5144" s="5"/>
    </row>
    <row r="5145" spans="5:6" x14ac:dyDescent="0.25">
      <c r="E5145" s="5"/>
      <c r="F5145" s="5"/>
    </row>
    <row r="5146" spans="5:6" x14ac:dyDescent="0.25">
      <c r="E5146" s="5"/>
      <c r="F5146" s="5"/>
    </row>
    <row r="5147" spans="5:6" x14ac:dyDescent="0.25">
      <c r="E5147" s="5"/>
      <c r="F5147" s="5"/>
    </row>
    <row r="5148" spans="5:6" x14ac:dyDescent="0.25">
      <c r="E5148" s="5"/>
      <c r="F5148" s="5"/>
    </row>
    <row r="5149" spans="5:6" x14ac:dyDescent="0.25">
      <c r="E5149" s="5"/>
      <c r="F5149" s="5"/>
    </row>
    <row r="5150" spans="5:6" x14ac:dyDescent="0.25">
      <c r="E5150" s="5"/>
      <c r="F5150" s="5"/>
    </row>
    <row r="5151" spans="5:6" x14ac:dyDescent="0.25">
      <c r="E5151" s="5"/>
      <c r="F5151" s="5"/>
    </row>
    <row r="5152" spans="5:6" x14ac:dyDescent="0.25">
      <c r="E5152" s="5"/>
      <c r="F5152" s="5"/>
    </row>
    <row r="5153" spans="5:6" x14ac:dyDescent="0.25">
      <c r="E5153" s="5"/>
      <c r="F5153" s="5"/>
    </row>
    <row r="5154" spans="5:6" x14ac:dyDescent="0.25">
      <c r="E5154" s="5"/>
      <c r="F5154" s="5"/>
    </row>
    <row r="5155" spans="5:6" x14ac:dyDescent="0.25">
      <c r="E5155" s="5"/>
      <c r="F5155" s="5"/>
    </row>
    <row r="5156" spans="5:6" x14ac:dyDescent="0.25">
      <c r="E5156" s="5"/>
      <c r="F5156" s="5"/>
    </row>
    <row r="5157" spans="5:6" x14ac:dyDescent="0.25">
      <c r="E5157" s="5"/>
      <c r="F5157" s="5"/>
    </row>
    <row r="5158" spans="5:6" x14ac:dyDescent="0.25">
      <c r="E5158" s="5"/>
      <c r="F5158" s="5"/>
    </row>
    <row r="5159" spans="5:6" x14ac:dyDescent="0.25">
      <c r="E5159" s="5"/>
      <c r="F5159" s="5"/>
    </row>
    <row r="5160" spans="5:6" x14ac:dyDescent="0.25">
      <c r="E5160" s="5"/>
      <c r="F5160" s="5"/>
    </row>
    <row r="5161" spans="5:6" x14ac:dyDescent="0.25">
      <c r="E5161" s="5"/>
      <c r="F5161" s="5"/>
    </row>
    <row r="5162" spans="5:6" x14ac:dyDescent="0.25">
      <c r="E5162" s="5"/>
      <c r="F5162" s="5"/>
    </row>
    <row r="5163" spans="5:6" x14ac:dyDescent="0.25">
      <c r="E5163" s="5"/>
      <c r="F5163" s="5"/>
    </row>
    <row r="5164" spans="5:6" x14ac:dyDescent="0.25">
      <c r="E5164" s="5"/>
      <c r="F5164" s="5"/>
    </row>
    <row r="5165" spans="5:6" x14ac:dyDescent="0.25">
      <c r="E5165" s="5"/>
      <c r="F5165" s="5"/>
    </row>
    <row r="5166" spans="5:6" x14ac:dyDescent="0.25">
      <c r="E5166" s="5"/>
      <c r="F5166" s="5"/>
    </row>
    <row r="5167" spans="5:6" x14ac:dyDescent="0.25">
      <c r="E5167" s="5"/>
      <c r="F5167" s="5"/>
    </row>
    <row r="5168" spans="5:6" x14ac:dyDescent="0.25">
      <c r="E5168" s="5"/>
      <c r="F5168" s="5"/>
    </row>
    <row r="5169" spans="5:6" x14ac:dyDescent="0.25">
      <c r="E5169" s="5"/>
      <c r="F5169" s="5"/>
    </row>
    <row r="5170" spans="5:6" x14ac:dyDescent="0.25">
      <c r="E5170" s="5"/>
      <c r="F5170" s="5"/>
    </row>
    <row r="5171" spans="5:6" x14ac:dyDescent="0.25">
      <c r="E5171" s="5"/>
      <c r="F5171" s="5"/>
    </row>
    <row r="5172" spans="5:6" x14ac:dyDescent="0.25">
      <c r="E5172" s="5"/>
      <c r="F5172" s="5"/>
    </row>
    <row r="5173" spans="5:6" x14ac:dyDescent="0.25">
      <c r="E5173" s="5"/>
      <c r="F5173" s="5"/>
    </row>
    <row r="5174" spans="5:6" x14ac:dyDescent="0.25">
      <c r="E5174" s="5"/>
      <c r="F5174" s="5"/>
    </row>
    <row r="5175" spans="5:6" x14ac:dyDescent="0.25">
      <c r="E5175" s="5"/>
      <c r="F5175" s="5"/>
    </row>
    <row r="5176" spans="5:6" x14ac:dyDescent="0.25">
      <c r="E5176" s="5"/>
      <c r="F5176" s="5"/>
    </row>
    <row r="5177" spans="5:6" x14ac:dyDescent="0.25">
      <c r="E5177" s="5"/>
      <c r="F5177" s="5"/>
    </row>
    <row r="5178" spans="5:6" x14ac:dyDescent="0.25">
      <c r="E5178" s="5"/>
      <c r="F5178" s="5"/>
    </row>
    <row r="5179" spans="5:6" x14ac:dyDescent="0.25">
      <c r="E5179" s="5"/>
      <c r="F5179" s="5"/>
    </row>
    <row r="5180" spans="5:6" x14ac:dyDescent="0.25">
      <c r="E5180" s="5"/>
      <c r="F5180" s="5"/>
    </row>
    <row r="5181" spans="5:6" x14ac:dyDescent="0.25">
      <c r="E5181" s="5"/>
      <c r="F5181" s="5"/>
    </row>
    <row r="5182" spans="5:6" x14ac:dyDescent="0.25">
      <c r="E5182" s="5"/>
      <c r="F5182" s="5"/>
    </row>
    <row r="5183" spans="5:6" x14ac:dyDescent="0.25">
      <c r="E5183" s="5"/>
      <c r="F5183" s="5"/>
    </row>
    <row r="5184" spans="5:6" x14ac:dyDescent="0.25">
      <c r="E5184" s="5"/>
      <c r="F5184" s="5"/>
    </row>
    <row r="5185" spans="5:17" x14ac:dyDescent="0.25">
      <c r="E5185" s="5"/>
      <c r="F5185" s="5"/>
    </row>
    <row r="5186" spans="5:17" x14ac:dyDescent="0.25">
      <c r="E5186" s="5"/>
      <c r="F5186" s="5"/>
    </row>
    <row r="5187" spans="5:17" x14ac:dyDescent="0.25">
      <c r="E5187" s="5"/>
      <c r="F5187" s="5"/>
    </row>
    <row r="5188" spans="5:17" x14ac:dyDescent="0.25">
      <c r="E5188" s="5"/>
      <c r="F5188" s="5"/>
    </row>
    <row r="5189" spans="5:17" x14ac:dyDescent="0.25">
      <c r="E5189" s="5"/>
      <c r="F5189" s="5"/>
    </row>
    <row r="5190" spans="5:17" x14ac:dyDescent="0.25">
      <c r="E5190" s="5"/>
      <c r="F5190" s="5"/>
    </row>
    <row r="5191" spans="5:17" x14ac:dyDescent="0.25">
      <c r="E5191" s="5"/>
      <c r="F5191" s="5"/>
    </row>
    <row r="5192" spans="5:17" x14ac:dyDescent="0.25">
      <c r="E5192" s="5"/>
      <c r="F5192" s="5"/>
    </row>
    <row r="5193" spans="5:17" x14ac:dyDescent="0.25">
      <c r="E5193" s="5"/>
      <c r="F5193" s="5"/>
    </row>
    <row r="5194" spans="5:17" x14ac:dyDescent="0.25">
      <c r="E5194" s="5"/>
      <c r="F5194" s="5"/>
    </row>
    <row r="5195" spans="5:17" x14ac:dyDescent="0.25">
      <c r="E5195" s="5"/>
      <c r="F5195" s="5"/>
    </row>
    <row r="5196" spans="5:17" x14ac:dyDescent="0.25">
      <c r="E5196" s="5"/>
      <c r="F5196" s="5"/>
      <c r="H5196" s="5"/>
      <c r="I5196" s="5"/>
      <c r="Q5196" s="5"/>
    </row>
    <row r="5197" spans="5:17" x14ac:dyDescent="0.25">
      <c r="E5197" s="5"/>
      <c r="F5197" s="5"/>
      <c r="M5197" s="5"/>
    </row>
    <row r="5198" spans="5:17" x14ac:dyDescent="0.25">
      <c r="E5198" s="5"/>
      <c r="F5198" s="5"/>
    </row>
    <row r="5199" spans="5:17" x14ac:dyDescent="0.25">
      <c r="E5199" s="5"/>
      <c r="F5199" s="5"/>
    </row>
    <row r="5200" spans="5:17" x14ac:dyDescent="0.25">
      <c r="E5200" s="5"/>
      <c r="F5200" s="5"/>
    </row>
    <row r="5201" spans="5:6" x14ac:dyDescent="0.25">
      <c r="E5201" s="5"/>
      <c r="F5201" s="5"/>
    </row>
    <row r="5202" spans="5:6" x14ac:dyDescent="0.25">
      <c r="E5202" s="5"/>
      <c r="F5202" s="5"/>
    </row>
    <row r="5203" spans="5:6" x14ac:dyDescent="0.25">
      <c r="E5203" s="5"/>
      <c r="F5203" s="5"/>
    </row>
    <row r="5204" spans="5:6" x14ac:dyDescent="0.25">
      <c r="E5204" s="5"/>
      <c r="F5204" s="5"/>
    </row>
    <row r="5205" spans="5:6" x14ac:dyDescent="0.25">
      <c r="E5205" s="5"/>
      <c r="F5205" s="5"/>
    </row>
    <row r="5206" spans="5:6" x14ac:dyDescent="0.25">
      <c r="E5206" s="5"/>
      <c r="F5206" s="5"/>
    </row>
    <row r="5207" spans="5:6" x14ac:dyDescent="0.25">
      <c r="E5207" s="5"/>
      <c r="F5207" s="5"/>
    </row>
    <row r="5208" spans="5:6" x14ac:dyDescent="0.25">
      <c r="E5208" s="5"/>
      <c r="F5208" s="5"/>
    </row>
    <row r="5209" spans="5:6" x14ac:dyDescent="0.25">
      <c r="E5209" s="5"/>
      <c r="F5209" s="5"/>
    </row>
    <row r="5210" spans="5:6" x14ac:dyDescent="0.25">
      <c r="E5210" s="5"/>
      <c r="F5210" s="5"/>
    </row>
    <row r="5211" spans="5:6" x14ac:dyDescent="0.25">
      <c r="E5211" s="5"/>
      <c r="F5211" s="5"/>
    </row>
    <row r="5212" spans="5:6" x14ac:dyDescent="0.25">
      <c r="E5212" s="5"/>
      <c r="F5212" s="5"/>
    </row>
    <row r="5213" spans="5:6" x14ac:dyDescent="0.25">
      <c r="E5213" s="5"/>
      <c r="F5213" s="5"/>
    </row>
    <row r="5214" spans="5:6" x14ac:dyDescent="0.25">
      <c r="E5214" s="5"/>
      <c r="F5214" s="5"/>
    </row>
    <row r="5215" spans="5:6" x14ac:dyDescent="0.25">
      <c r="E5215" s="5"/>
      <c r="F5215" s="5"/>
    </row>
    <row r="5216" spans="5:6" x14ac:dyDescent="0.25">
      <c r="E5216" s="5"/>
      <c r="F5216" s="5"/>
    </row>
    <row r="5217" spans="5:6" x14ac:dyDescent="0.25">
      <c r="E5217" s="5"/>
      <c r="F5217" s="5"/>
    </row>
    <row r="5218" spans="5:6" x14ac:dyDescent="0.25">
      <c r="E5218" s="5"/>
      <c r="F5218" s="5"/>
    </row>
    <row r="5219" spans="5:6" x14ac:dyDescent="0.25">
      <c r="E5219" s="5"/>
      <c r="F5219" s="5"/>
    </row>
    <row r="5220" spans="5:6" x14ac:dyDescent="0.25">
      <c r="E5220" s="5"/>
      <c r="F5220" s="5"/>
    </row>
    <row r="5221" spans="5:6" x14ac:dyDescent="0.25">
      <c r="E5221" s="5"/>
      <c r="F5221" s="5"/>
    </row>
    <row r="5222" spans="5:6" x14ac:dyDescent="0.25">
      <c r="E5222" s="5"/>
      <c r="F5222" s="5"/>
    </row>
    <row r="5223" spans="5:6" x14ac:dyDescent="0.25">
      <c r="E5223" s="5"/>
      <c r="F5223" s="5"/>
    </row>
    <row r="5224" spans="5:6" x14ac:dyDescent="0.25">
      <c r="E5224" s="5"/>
      <c r="F5224" s="5"/>
    </row>
    <row r="5225" spans="5:6" x14ac:dyDescent="0.25">
      <c r="E5225" s="5"/>
      <c r="F5225" s="5"/>
    </row>
    <row r="5226" spans="5:6" x14ac:dyDescent="0.25">
      <c r="E5226" s="5"/>
      <c r="F5226" s="5"/>
    </row>
    <row r="5227" spans="5:6" x14ac:dyDescent="0.25">
      <c r="E5227" s="5"/>
      <c r="F5227" s="5"/>
    </row>
    <row r="5228" spans="5:6" x14ac:dyDescent="0.25">
      <c r="E5228" s="5"/>
      <c r="F5228" s="5"/>
    </row>
    <row r="5229" spans="5:6" x14ac:dyDescent="0.25">
      <c r="E5229" s="5"/>
      <c r="F5229" s="5"/>
    </row>
    <row r="5230" spans="5:6" x14ac:dyDescent="0.25">
      <c r="E5230" s="5"/>
      <c r="F5230" s="5"/>
    </row>
    <row r="5231" spans="5:6" x14ac:dyDescent="0.25">
      <c r="E5231" s="5"/>
      <c r="F5231" s="5"/>
    </row>
    <row r="5232" spans="5:6" x14ac:dyDescent="0.25">
      <c r="E5232" s="5"/>
      <c r="F5232" s="5"/>
    </row>
    <row r="5233" spans="5:6" x14ac:dyDescent="0.25">
      <c r="E5233" s="5"/>
      <c r="F5233" s="5"/>
    </row>
    <row r="5234" spans="5:6" x14ac:dyDescent="0.25">
      <c r="E5234" s="5"/>
      <c r="F5234" s="5"/>
    </row>
    <row r="5235" spans="5:6" x14ac:dyDescent="0.25">
      <c r="E5235" s="5"/>
      <c r="F5235" s="5"/>
    </row>
    <row r="5236" spans="5:6" x14ac:dyDescent="0.25">
      <c r="E5236" s="5"/>
      <c r="F5236" s="5"/>
    </row>
    <row r="5237" spans="5:6" x14ac:dyDescent="0.25">
      <c r="E5237" s="5"/>
      <c r="F5237" s="5"/>
    </row>
    <row r="5238" spans="5:6" x14ac:dyDescent="0.25">
      <c r="E5238" s="5"/>
      <c r="F5238" s="5"/>
    </row>
    <row r="5239" spans="5:6" x14ac:dyDescent="0.25">
      <c r="E5239" s="5"/>
      <c r="F5239" s="5"/>
    </row>
    <row r="5240" spans="5:6" x14ac:dyDescent="0.25">
      <c r="E5240" s="5"/>
      <c r="F5240" s="5"/>
    </row>
    <row r="5241" spans="5:6" x14ac:dyDescent="0.25">
      <c r="E5241" s="5"/>
      <c r="F5241" s="5"/>
    </row>
    <row r="5242" spans="5:6" x14ac:dyDescent="0.25">
      <c r="E5242" s="5"/>
      <c r="F5242" s="5"/>
    </row>
    <row r="5243" spans="5:6" x14ac:dyDescent="0.25">
      <c r="E5243" s="5"/>
      <c r="F5243" s="5"/>
    </row>
    <row r="5244" spans="5:6" x14ac:dyDescent="0.25">
      <c r="E5244" s="5"/>
      <c r="F5244" s="5"/>
    </row>
    <row r="5245" spans="5:6" x14ac:dyDescent="0.25">
      <c r="E5245" s="5"/>
      <c r="F5245" s="5"/>
    </row>
    <row r="5246" spans="5:6" x14ac:dyDescent="0.25">
      <c r="E5246" s="5"/>
      <c r="F5246" s="5"/>
    </row>
    <row r="5247" spans="5:6" x14ac:dyDescent="0.25">
      <c r="E5247" s="5"/>
      <c r="F5247" s="5"/>
    </row>
    <row r="5248" spans="5:6" x14ac:dyDescent="0.25">
      <c r="E5248" s="5"/>
      <c r="F5248" s="5"/>
    </row>
    <row r="5249" spans="5:6" x14ac:dyDescent="0.25">
      <c r="E5249" s="5"/>
      <c r="F5249" s="5"/>
    </row>
    <row r="5250" spans="5:6" x14ac:dyDescent="0.25">
      <c r="E5250" s="5"/>
      <c r="F5250" s="5"/>
    </row>
    <row r="5251" spans="5:6" x14ac:dyDescent="0.25">
      <c r="E5251" s="5"/>
      <c r="F5251" s="5"/>
    </row>
    <row r="5252" spans="5:6" x14ac:dyDescent="0.25">
      <c r="E5252" s="5"/>
      <c r="F5252" s="5"/>
    </row>
    <row r="5253" spans="5:6" x14ac:dyDescent="0.25">
      <c r="E5253" s="5"/>
      <c r="F5253" s="5"/>
    </row>
    <row r="5254" spans="5:6" x14ac:dyDescent="0.25">
      <c r="E5254" s="5"/>
      <c r="F5254" s="5"/>
    </row>
    <row r="5255" spans="5:6" x14ac:dyDescent="0.25">
      <c r="E5255" s="5"/>
      <c r="F5255" s="5"/>
    </row>
    <row r="5256" spans="5:6" x14ac:dyDescent="0.25">
      <c r="E5256" s="5"/>
      <c r="F5256" s="5"/>
    </row>
    <row r="5257" spans="5:6" x14ac:dyDescent="0.25">
      <c r="E5257" s="5"/>
      <c r="F5257" s="5"/>
    </row>
    <row r="5258" spans="5:6" x14ac:dyDescent="0.25">
      <c r="E5258" s="5"/>
      <c r="F5258" s="5"/>
    </row>
    <row r="5259" spans="5:6" x14ac:dyDescent="0.25">
      <c r="E5259" s="5"/>
      <c r="F5259" s="5"/>
    </row>
    <row r="5260" spans="5:6" x14ac:dyDescent="0.25">
      <c r="E5260" s="5"/>
      <c r="F5260" s="5"/>
    </row>
    <row r="5261" spans="5:6" x14ac:dyDescent="0.25">
      <c r="E5261" s="5"/>
      <c r="F5261" s="5"/>
    </row>
    <row r="5262" spans="5:6" x14ac:dyDescent="0.25">
      <c r="E5262" s="5"/>
      <c r="F5262" s="5"/>
    </row>
    <row r="5263" spans="5:6" x14ac:dyDescent="0.25">
      <c r="E5263" s="5"/>
      <c r="F5263" s="5"/>
    </row>
    <row r="5264" spans="5:6" x14ac:dyDescent="0.25">
      <c r="E5264" s="5"/>
      <c r="F5264" s="5"/>
    </row>
    <row r="5265" spans="5:6" x14ac:dyDescent="0.25">
      <c r="E5265" s="5"/>
      <c r="F5265" s="5"/>
    </row>
    <row r="5266" spans="5:6" x14ac:dyDescent="0.25">
      <c r="E5266" s="5"/>
      <c r="F5266" s="5"/>
    </row>
    <row r="5267" spans="5:6" x14ac:dyDescent="0.25">
      <c r="E5267" s="5"/>
      <c r="F5267" s="5"/>
    </row>
    <row r="5268" spans="5:6" x14ac:dyDescent="0.25">
      <c r="E5268" s="5"/>
      <c r="F5268" s="5"/>
    </row>
    <row r="5269" spans="5:6" x14ac:dyDescent="0.25">
      <c r="E5269" s="5"/>
      <c r="F5269" s="5"/>
    </row>
    <row r="5270" spans="5:6" x14ac:dyDescent="0.25">
      <c r="E5270" s="5"/>
      <c r="F5270" s="5"/>
    </row>
    <row r="5271" spans="5:6" x14ac:dyDescent="0.25">
      <c r="E5271" s="5"/>
      <c r="F5271" s="5"/>
    </row>
    <row r="5272" spans="5:6" x14ac:dyDescent="0.25">
      <c r="E5272" s="5"/>
      <c r="F5272" s="5"/>
    </row>
    <row r="5273" spans="5:6" x14ac:dyDescent="0.25">
      <c r="E5273" s="5"/>
      <c r="F5273" s="5"/>
    </row>
    <row r="5274" spans="5:6" x14ac:dyDescent="0.25">
      <c r="E5274" s="5"/>
      <c r="F5274" s="5"/>
    </row>
    <row r="5275" spans="5:6" x14ac:dyDescent="0.25">
      <c r="E5275" s="5"/>
      <c r="F5275" s="5"/>
    </row>
    <row r="5276" spans="5:6" x14ac:dyDescent="0.25">
      <c r="E5276" s="5"/>
      <c r="F5276" s="5"/>
    </row>
    <row r="5277" spans="5:6" x14ac:dyDescent="0.25">
      <c r="E5277" s="5"/>
      <c r="F5277" s="5"/>
    </row>
    <row r="5278" spans="5:6" x14ac:dyDescent="0.25">
      <c r="E5278" s="5"/>
      <c r="F5278" s="5"/>
    </row>
    <row r="5279" spans="5:6" x14ac:dyDescent="0.25">
      <c r="E5279" s="5"/>
      <c r="F5279" s="5"/>
    </row>
    <row r="5280" spans="5:6" x14ac:dyDescent="0.25">
      <c r="E5280" s="5"/>
      <c r="F5280" s="5"/>
    </row>
    <row r="5281" spans="5:6" x14ac:dyDescent="0.25">
      <c r="E5281" s="5"/>
      <c r="F5281" s="5"/>
    </row>
    <row r="5282" spans="5:6" x14ac:dyDescent="0.25">
      <c r="E5282" s="5"/>
      <c r="F5282" s="5"/>
    </row>
    <row r="5283" spans="5:6" x14ac:dyDescent="0.25">
      <c r="E5283" s="5"/>
      <c r="F5283" s="5"/>
    </row>
    <row r="5284" spans="5:6" x14ac:dyDescent="0.25">
      <c r="E5284" s="5"/>
      <c r="F5284" s="5"/>
    </row>
    <row r="5285" spans="5:6" x14ac:dyDescent="0.25">
      <c r="E5285" s="5"/>
      <c r="F5285" s="5"/>
    </row>
    <row r="5286" spans="5:6" x14ac:dyDescent="0.25">
      <c r="E5286" s="5"/>
      <c r="F5286" s="5"/>
    </row>
    <row r="5287" spans="5:6" x14ac:dyDescent="0.25">
      <c r="E5287" s="5"/>
      <c r="F5287" s="5"/>
    </row>
    <row r="5288" spans="5:6" x14ac:dyDescent="0.25">
      <c r="E5288" s="5"/>
      <c r="F5288" s="5"/>
    </row>
    <row r="5289" spans="5:6" x14ac:dyDescent="0.25">
      <c r="E5289" s="5"/>
      <c r="F5289" s="5"/>
    </row>
    <row r="5290" spans="5:6" x14ac:dyDescent="0.25">
      <c r="E5290" s="5"/>
      <c r="F5290" s="5"/>
    </row>
    <row r="5291" spans="5:6" x14ac:dyDescent="0.25">
      <c r="E5291" s="5"/>
      <c r="F5291" s="5"/>
    </row>
    <row r="5292" spans="5:6" x14ac:dyDescent="0.25">
      <c r="E5292" s="5"/>
      <c r="F5292" s="5"/>
    </row>
    <row r="5293" spans="5:6" x14ac:dyDescent="0.25">
      <c r="E5293" s="5"/>
      <c r="F5293" s="5"/>
    </row>
    <row r="5294" spans="5:6" x14ac:dyDescent="0.25">
      <c r="E5294" s="5"/>
      <c r="F5294" s="5"/>
    </row>
    <row r="5295" spans="5:6" x14ac:dyDescent="0.25">
      <c r="E5295" s="5"/>
      <c r="F5295" s="5"/>
    </row>
    <row r="5296" spans="5:6" x14ac:dyDescent="0.25">
      <c r="E5296" s="5"/>
      <c r="F5296" s="5"/>
    </row>
    <row r="5297" spans="5:6" x14ac:dyDescent="0.25">
      <c r="E5297" s="5"/>
      <c r="F5297" s="5"/>
    </row>
    <row r="5298" spans="5:6" x14ac:dyDescent="0.25">
      <c r="E5298" s="5"/>
      <c r="F5298" s="5"/>
    </row>
    <row r="5299" spans="5:6" x14ac:dyDescent="0.25">
      <c r="E5299" s="5"/>
      <c r="F5299" s="5"/>
    </row>
    <row r="5300" spans="5:6" x14ac:dyDescent="0.25">
      <c r="E5300" s="5"/>
      <c r="F5300" s="5"/>
    </row>
    <row r="5301" spans="5:6" x14ac:dyDescent="0.25">
      <c r="E5301" s="5"/>
      <c r="F5301" s="5"/>
    </row>
    <row r="5302" spans="5:6" x14ac:dyDescent="0.25">
      <c r="E5302" s="5"/>
      <c r="F5302" s="5"/>
    </row>
    <row r="5303" spans="5:6" x14ac:dyDescent="0.25">
      <c r="E5303" s="5"/>
      <c r="F5303" s="5"/>
    </row>
    <row r="5304" spans="5:6" x14ac:dyDescent="0.25">
      <c r="E5304" s="5"/>
      <c r="F5304" s="5"/>
    </row>
    <row r="5305" spans="5:6" x14ac:dyDescent="0.25">
      <c r="E5305" s="5"/>
      <c r="F5305" s="5"/>
    </row>
    <row r="5306" spans="5:6" x14ac:dyDescent="0.25">
      <c r="E5306" s="5"/>
      <c r="F5306" s="5"/>
    </row>
    <row r="5307" spans="5:6" x14ac:dyDescent="0.25">
      <c r="E5307" s="5"/>
      <c r="F5307" s="5"/>
    </row>
    <row r="5308" spans="5:6" x14ac:dyDescent="0.25">
      <c r="E5308" s="5"/>
      <c r="F5308" s="5"/>
    </row>
    <row r="5309" spans="5:6" x14ac:dyDescent="0.25">
      <c r="E5309" s="5"/>
      <c r="F5309" s="5"/>
    </row>
    <row r="5310" spans="5:6" x14ac:dyDescent="0.25">
      <c r="E5310" s="5"/>
      <c r="F5310" s="5"/>
    </row>
    <row r="5311" spans="5:6" x14ac:dyDescent="0.25">
      <c r="E5311" s="5"/>
      <c r="F5311" s="5"/>
    </row>
    <row r="5312" spans="5:6" x14ac:dyDescent="0.25">
      <c r="E5312" s="5"/>
      <c r="F5312" s="5"/>
    </row>
    <row r="5313" spans="5:6" x14ac:dyDescent="0.25">
      <c r="E5313" s="5"/>
      <c r="F5313" s="5"/>
    </row>
    <row r="5314" spans="5:6" x14ac:dyDescent="0.25">
      <c r="E5314" s="5"/>
      <c r="F5314" s="5"/>
    </row>
    <row r="5315" spans="5:6" x14ac:dyDescent="0.25">
      <c r="E5315" s="5"/>
      <c r="F5315" s="5"/>
    </row>
    <row r="5316" spans="5:6" x14ac:dyDescent="0.25">
      <c r="E5316" s="5"/>
      <c r="F5316" s="5"/>
    </row>
    <row r="5317" spans="5:6" x14ac:dyDescent="0.25">
      <c r="E5317" s="5"/>
      <c r="F5317" s="5"/>
    </row>
    <row r="5318" spans="5:6" x14ac:dyDescent="0.25">
      <c r="E5318" s="5"/>
      <c r="F5318" s="5"/>
    </row>
    <row r="5319" spans="5:6" x14ac:dyDescent="0.25">
      <c r="E5319" s="5"/>
      <c r="F5319" s="5"/>
    </row>
    <row r="5320" spans="5:6" x14ac:dyDescent="0.25">
      <c r="E5320" s="5"/>
      <c r="F5320" s="5"/>
    </row>
    <row r="5321" spans="5:6" x14ac:dyDescent="0.25">
      <c r="E5321" s="5"/>
      <c r="F5321" s="5"/>
    </row>
    <row r="5322" spans="5:6" x14ac:dyDescent="0.25">
      <c r="E5322" s="5"/>
      <c r="F5322" s="5"/>
    </row>
    <row r="5323" spans="5:6" x14ac:dyDescent="0.25">
      <c r="E5323" s="5"/>
      <c r="F5323" s="5"/>
    </row>
    <row r="5324" spans="5:6" x14ac:dyDescent="0.25">
      <c r="E5324" s="5"/>
      <c r="F5324" s="5"/>
    </row>
    <row r="5325" spans="5:6" x14ac:dyDescent="0.25">
      <c r="E5325" s="5"/>
      <c r="F5325" s="5"/>
    </row>
    <row r="5326" spans="5:6" x14ac:dyDescent="0.25">
      <c r="E5326" s="5"/>
      <c r="F5326" s="5"/>
    </row>
    <row r="5327" spans="5:6" x14ac:dyDescent="0.25">
      <c r="E5327" s="5"/>
      <c r="F5327" s="5"/>
    </row>
    <row r="5328" spans="5:6" x14ac:dyDescent="0.25">
      <c r="E5328" s="5"/>
      <c r="F5328" s="5"/>
    </row>
    <row r="5329" spans="5:6" x14ac:dyDescent="0.25">
      <c r="E5329" s="5"/>
      <c r="F5329" s="5"/>
    </row>
    <row r="5330" spans="5:6" x14ac:dyDescent="0.25">
      <c r="E5330" s="5"/>
      <c r="F5330" s="5"/>
    </row>
    <row r="5331" spans="5:6" x14ac:dyDescent="0.25">
      <c r="E5331" s="5"/>
      <c r="F5331" s="5"/>
    </row>
    <row r="5332" spans="5:6" x14ac:dyDescent="0.25">
      <c r="E5332" s="5"/>
      <c r="F5332" s="5"/>
    </row>
    <row r="5333" spans="5:6" x14ac:dyDescent="0.25">
      <c r="E5333" s="5"/>
      <c r="F5333" s="5"/>
    </row>
    <row r="5334" spans="5:6" x14ac:dyDescent="0.25">
      <c r="E5334" s="5"/>
      <c r="F5334" s="5"/>
    </row>
    <row r="5335" spans="5:6" x14ac:dyDescent="0.25">
      <c r="E5335" s="5"/>
      <c r="F5335" s="5"/>
    </row>
    <row r="5336" spans="5:6" x14ac:dyDescent="0.25">
      <c r="E5336" s="5"/>
      <c r="F5336" s="5"/>
    </row>
    <row r="5337" spans="5:6" x14ac:dyDescent="0.25">
      <c r="E5337" s="5"/>
      <c r="F5337" s="5"/>
    </row>
    <row r="5338" spans="5:6" x14ac:dyDescent="0.25">
      <c r="E5338" s="5"/>
      <c r="F5338" s="5"/>
    </row>
    <row r="5339" spans="5:6" x14ac:dyDescent="0.25">
      <c r="E5339" s="5"/>
      <c r="F5339" s="5"/>
    </row>
    <row r="5340" spans="5:6" x14ac:dyDescent="0.25">
      <c r="E5340" s="5"/>
      <c r="F5340" s="5"/>
    </row>
    <row r="5341" spans="5:6" x14ac:dyDescent="0.25">
      <c r="E5341" s="5"/>
      <c r="F5341" s="5"/>
    </row>
    <row r="5342" spans="5:6" x14ac:dyDescent="0.25">
      <c r="E5342" s="5"/>
      <c r="F5342" s="5"/>
    </row>
    <row r="5343" spans="5:6" x14ac:dyDescent="0.25">
      <c r="E5343" s="5"/>
      <c r="F5343" s="5"/>
    </row>
    <row r="5344" spans="5:6" x14ac:dyDescent="0.25">
      <c r="E5344" s="5"/>
      <c r="F5344" s="5"/>
    </row>
    <row r="5345" spans="5:11" x14ac:dyDescent="0.25">
      <c r="E5345" s="5"/>
      <c r="F5345" s="5"/>
    </row>
    <row r="5346" spans="5:11" x14ac:dyDescent="0.25">
      <c r="E5346" s="5"/>
      <c r="F5346" s="5"/>
    </row>
    <row r="5347" spans="5:11" x14ac:dyDescent="0.25">
      <c r="E5347" s="5"/>
      <c r="F5347" s="5"/>
    </row>
    <row r="5348" spans="5:11" x14ac:dyDescent="0.25">
      <c r="E5348" s="5"/>
      <c r="F5348" s="5"/>
    </row>
    <row r="5349" spans="5:11" x14ac:dyDescent="0.25">
      <c r="E5349" s="5"/>
      <c r="F5349" s="5"/>
      <c r="K5349" s="5"/>
    </row>
    <row r="5350" spans="5:11" x14ac:dyDescent="0.25">
      <c r="E5350" s="5"/>
      <c r="F5350" s="5"/>
    </row>
    <row r="5351" spans="5:11" x14ac:dyDescent="0.25">
      <c r="E5351" s="5"/>
      <c r="F5351" s="5"/>
    </row>
    <row r="5352" spans="5:11" x14ac:dyDescent="0.25">
      <c r="E5352" s="5"/>
      <c r="F5352" s="5"/>
    </row>
    <row r="5353" spans="5:11" x14ac:dyDescent="0.25">
      <c r="E5353" s="5"/>
      <c r="F5353" s="5"/>
    </row>
    <row r="5354" spans="5:11" x14ac:dyDescent="0.25">
      <c r="E5354" s="5"/>
      <c r="F5354" s="5"/>
    </row>
    <row r="5355" spans="5:11" x14ac:dyDescent="0.25">
      <c r="E5355" s="5"/>
      <c r="F5355" s="5"/>
    </row>
    <row r="5356" spans="5:11" x14ac:dyDescent="0.25">
      <c r="E5356" s="5"/>
      <c r="F5356" s="5"/>
    </row>
    <row r="5357" spans="5:11" x14ac:dyDescent="0.25">
      <c r="E5357" s="5"/>
      <c r="F5357" s="5"/>
    </row>
    <row r="5358" spans="5:11" x14ac:dyDescent="0.25">
      <c r="E5358" s="5"/>
      <c r="F5358" s="5"/>
    </row>
    <row r="5359" spans="5:11" x14ac:dyDescent="0.25">
      <c r="E5359" s="5"/>
      <c r="F5359" s="5"/>
    </row>
    <row r="5360" spans="5:11" x14ac:dyDescent="0.25">
      <c r="E5360" s="5"/>
      <c r="F5360" s="5"/>
    </row>
    <row r="5361" spans="5:6" x14ac:dyDescent="0.25">
      <c r="E5361" s="5"/>
      <c r="F5361" s="5"/>
    </row>
    <row r="5362" spans="5:6" x14ac:dyDescent="0.25">
      <c r="E5362" s="5"/>
      <c r="F5362" s="5"/>
    </row>
    <row r="5363" spans="5:6" x14ac:dyDescent="0.25">
      <c r="E5363" s="5"/>
      <c r="F5363" s="5"/>
    </row>
    <row r="5364" spans="5:6" x14ac:dyDescent="0.25">
      <c r="E5364" s="5"/>
      <c r="F5364" s="5"/>
    </row>
    <row r="5365" spans="5:6" x14ac:dyDescent="0.25">
      <c r="E5365" s="5"/>
      <c r="F5365" s="5"/>
    </row>
    <row r="5366" spans="5:6" x14ac:dyDescent="0.25">
      <c r="E5366" s="5"/>
      <c r="F5366" s="5"/>
    </row>
    <row r="5367" spans="5:6" x14ac:dyDescent="0.25">
      <c r="E5367" s="5"/>
      <c r="F5367" s="5"/>
    </row>
    <row r="5368" spans="5:6" x14ac:dyDescent="0.25">
      <c r="E5368" s="5"/>
      <c r="F5368" s="5"/>
    </row>
    <row r="5369" spans="5:6" x14ac:dyDescent="0.25">
      <c r="E5369" s="5"/>
      <c r="F5369" s="5"/>
    </row>
    <row r="5370" spans="5:6" x14ac:dyDescent="0.25">
      <c r="E5370" s="5"/>
      <c r="F5370" s="5"/>
    </row>
    <row r="5371" spans="5:6" x14ac:dyDescent="0.25">
      <c r="E5371" s="5"/>
      <c r="F5371" s="5"/>
    </row>
    <row r="5372" spans="5:6" x14ac:dyDescent="0.25">
      <c r="E5372" s="5"/>
      <c r="F5372" s="5"/>
    </row>
    <row r="5373" spans="5:6" x14ac:dyDescent="0.25">
      <c r="E5373" s="5"/>
      <c r="F5373" s="5"/>
    </row>
    <row r="5374" spans="5:6" x14ac:dyDescent="0.25">
      <c r="E5374" s="5"/>
      <c r="F5374" s="5"/>
    </row>
    <row r="5375" spans="5:6" x14ac:dyDescent="0.25">
      <c r="E5375" s="5"/>
      <c r="F5375" s="5"/>
    </row>
    <row r="5376" spans="5:6" x14ac:dyDescent="0.25">
      <c r="E5376" s="5"/>
      <c r="F5376" s="5"/>
    </row>
    <row r="5377" spans="5:6" x14ac:dyDescent="0.25">
      <c r="E5377" s="5"/>
      <c r="F5377" s="5"/>
    </row>
    <row r="5378" spans="5:6" x14ac:dyDescent="0.25">
      <c r="E5378" s="5"/>
      <c r="F5378" s="5"/>
    </row>
    <row r="5379" spans="5:6" x14ac:dyDescent="0.25">
      <c r="E5379" s="5"/>
      <c r="F5379" s="5"/>
    </row>
    <row r="5380" spans="5:6" x14ac:dyDescent="0.25">
      <c r="E5380" s="5"/>
      <c r="F5380" s="5"/>
    </row>
    <row r="5381" spans="5:6" x14ac:dyDescent="0.25">
      <c r="E5381" s="5"/>
      <c r="F5381" s="5"/>
    </row>
    <row r="5382" spans="5:6" x14ac:dyDescent="0.25">
      <c r="E5382" s="5"/>
      <c r="F5382" s="5"/>
    </row>
    <row r="5383" spans="5:6" x14ac:dyDescent="0.25">
      <c r="E5383" s="5"/>
      <c r="F5383" s="5"/>
    </row>
    <row r="5384" spans="5:6" x14ac:dyDescent="0.25">
      <c r="E5384" s="5"/>
      <c r="F5384" s="5"/>
    </row>
    <row r="5385" spans="5:6" x14ac:dyDescent="0.25">
      <c r="E5385" s="5"/>
      <c r="F5385" s="5"/>
    </row>
    <row r="5386" spans="5:6" x14ac:dyDescent="0.25">
      <c r="E5386" s="5"/>
      <c r="F5386" s="5"/>
    </row>
    <row r="5387" spans="5:6" x14ac:dyDescent="0.25">
      <c r="E5387" s="5"/>
      <c r="F5387" s="5"/>
    </row>
    <row r="5388" spans="5:6" x14ac:dyDescent="0.25">
      <c r="E5388" s="5"/>
      <c r="F5388" s="5"/>
    </row>
    <row r="5389" spans="5:6" x14ac:dyDescent="0.25">
      <c r="E5389" s="5"/>
      <c r="F5389" s="5"/>
    </row>
    <row r="5390" spans="5:6" x14ac:dyDescent="0.25">
      <c r="E5390" s="5"/>
      <c r="F5390" s="5"/>
    </row>
    <row r="5391" spans="5:6" x14ac:dyDescent="0.25">
      <c r="E5391" s="5"/>
      <c r="F5391" s="5"/>
    </row>
    <row r="5392" spans="5:6" x14ac:dyDescent="0.25">
      <c r="E5392" s="5"/>
      <c r="F5392" s="5"/>
    </row>
    <row r="5393" spans="5:6" x14ac:dyDescent="0.25">
      <c r="E5393" s="5"/>
      <c r="F5393" s="5"/>
    </row>
    <row r="5394" spans="5:6" x14ac:dyDescent="0.25">
      <c r="E5394" s="5"/>
      <c r="F5394" s="5"/>
    </row>
    <row r="5395" spans="5:6" x14ac:dyDescent="0.25">
      <c r="E5395" s="5"/>
      <c r="F5395" s="5"/>
    </row>
    <row r="5396" spans="5:6" x14ac:dyDescent="0.25">
      <c r="E5396" s="5"/>
      <c r="F5396" s="5"/>
    </row>
    <row r="5397" spans="5:6" x14ac:dyDescent="0.25">
      <c r="E5397" s="5"/>
      <c r="F5397" s="5"/>
    </row>
    <row r="5398" spans="5:6" x14ac:dyDescent="0.25">
      <c r="E5398" s="5"/>
      <c r="F5398" s="5"/>
    </row>
    <row r="5399" spans="5:6" x14ac:dyDescent="0.25">
      <c r="E5399" s="5"/>
      <c r="F5399" s="5"/>
    </row>
    <row r="5400" spans="5:6" x14ac:dyDescent="0.25">
      <c r="E5400" s="5"/>
      <c r="F5400" s="5"/>
    </row>
    <row r="5401" spans="5:6" x14ac:dyDescent="0.25">
      <c r="E5401" s="5"/>
      <c r="F5401" s="5"/>
    </row>
    <row r="5402" spans="5:6" x14ac:dyDescent="0.25">
      <c r="E5402" s="5"/>
      <c r="F5402" s="5"/>
    </row>
    <row r="5403" spans="5:6" x14ac:dyDescent="0.25">
      <c r="E5403" s="5"/>
      <c r="F5403" s="5"/>
    </row>
    <row r="5404" spans="5:6" x14ac:dyDescent="0.25">
      <c r="E5404" s="5"/>
      <c r="F5404" s="5"/>
    </row>
    <row r="5405" spans="5:6" x14ac:dyDescent="0.25">
      <c r="E5405" s="5"/>
      <c r="F5405" s="5"/>
    </row>
    <row r="5406" spans="5:6" x14ac:dyDescent="0.25">
      <c r="E5406" s="5"/>
      <c r="F5406" s="5"/>
    </row>
    <row r="5407" spans="5:6" x14ac:dyDescent="0.25">
      <c r="E5407" s="5"/>
      <c r="F5407" s="5"/>
    </row>
    <row r="5408" spans="5:6" x14ac:dyDescent="0.25">
      <c r="E5408" s="5"/>
      <c r="F5408" s="5"/>
    </row>
    <row r="5409" spans="5:6" x14ac:dyDescent="0.25">
      <c r="E5409" s="5"/>
      <c r="F5409" s="5"/>
    </row>
    <row r="5410" spans="5:6" x14ac:dyDescent="0.25">
      <c r="E5410" s="5"/>
      <c r="F5410" s="5"/>
    </row>
    <row r="5411" spans="5:6" x14ac:dyDescent="0.25">
      <c r="E5411" s="5"/>
      <c r="F5411" s="5"/>
    </row>
    <row r="5412" spans="5:6" x14ac:dyDescent="0.25">
      <c r="E5412" s="5"/>
      <c r="F5412" s="5"/>
    </row>
    <row r="5413" spans="5:6" x14ac:dyDescent="0.25">
      <c r="E5413" s="5"/>
      <c r="F5413" s="5"/>
    </row>
    <row r="5414" spans="5:6" x14ac:dyDescent="0.25">
      <c r="E5414" s="5"/>
      <c r="F5414" s="5"/>
    </row>
    <row r="5415" spans="5:6" x14ac:dyDescent="0.25">
      <c r="E5415" s="5"/>
      <c r="F5415" s="5"/>
    </row>
    <row r="5416" spans="5:6" x14ac:dyDescent="0.25">
      <c r="E5416" s="5"/>
      <c r="F5416" s="5"/>
    </row>
    <row r="5417" spans="5:6" x14ac:dyDescent="0.25">
      <c r="E5417" s="5"/>
      <c r="F5417" s="5"/>
    </row>
    <row r="5418" spans="5:6" x14ac:dyDescent="0.25">
      <c r="E5418" s="5"/>
      <c r="F5418" s="5"/>
    </row>
    <row r="5419" spans="5:6" x14ac:dyDescent="0.25">
      <c r="E5419" s="5"/>
      <c r="F5419" s="5"/>
    </row>
    <row r="5420" spans="5:6" x14ac:dyDescent="0.25">
      <c r="E5420" s="5"/>
      <c r="F5420" s="5"/>
    </row>
    <row r="5421" spans="5:6" x14ac:dyDescent="0.25">
      <c r="E5421" s="5"/>
      <c r="F5421" s="5"/>
    </row>
    <row r="5422" spans="5:6" x14ac:dyDescent="0.25">
      <c r="E5422" s="5"/>
      <c r="F5422" s="5"/>
    </row>
    <row r="5423" spans="5:6" x14ac:dyDescent="0.25">
      <c r="E5423" s="5"/>
      <c r="F5423" s="5"/>
    </row>
    <row r="5424" spans="5:6" x14ac:dyDescent="0.25">
      <c r="E5424" s="5"/>
      <c r="F5424" s="5"/>
    </row>
    <row r="5425" spans="5:6" x14ac:dyDescent="0.25">
      <c r="E5425" s="5"/>
      <c r="F5425" s="5"/>
    </row>
    <row r="5426" spans="5:6" x14ac:dyDescent="0.25">
      <c r="E5426" s="5"/>
      <c r="F5426" s="5"/>
    </row>
    <row r="5427" spans="5:6" x14ac:dyDescent="0.25">
      <c r="E5427" s="5"/>
      <c r="F5427" s="5"/>
    </row>
    <row r="5428" spans="5:6" x14ac:dyDescent="0.25">
      <c r="E5428" s="5"/>
      <c r="F5428" s="5"/>
    </row>
    <row r="5429" spans="5:6" x14ac:dyDescent="0.25">
      <c r="E5429" s="5"/>
      <c r="F5429" s="5"/>
    </row>
    <row r="5430" spans="5:6" x14ac:dyDescent="0.25">
      <c r="E5430" s="5"/>
      <c r="F5430" s="5"/>
    </row>
    <row r="5431" spans="5:6" x14ac:dyDescent="0.25">
      <c r="E5431" s="5"/>
      <c r="F5431" s="5"/>
    </row>
    <row r="5432" spans="5:6" x14ac:dyDescent="0.25">
      <c r="E5432" s="5"/>
      <c r="F5432" s="5"/>
    </row>
    <row r="5433" spans="5:6" x14ac:dyDescent="0.25">
      <c r="E5433" s="5"/>
      <c r="F5433" s="5"/>
    </row>
    <row r="5434" spans="5:6" x14ac:dyDescent="0.25">
      <c r="E5434" s="5"/>
      <c r="F5434" s="5"/>
    </row>
    <row r="5435" spans="5:6" x14ac:dyDescent="0.25">
      <c r="E5435" s="5"/>
      <c r="F5435" s="5"/>
    </row>
    <row r="5436" spans="5:6" x14ac:dyDescent="0.25">
      <c r="E5436" s="5"/>
      <c r="F5436" s="5"/>
    </row>
    <row r="5437" spans="5:6" x14ac:dyDescent="0.25">
      <c r="E5437" s="5"/>
      <c r="F5437" s="5"/>
    </row>
    <row r="5438" spans="5:6" x14ac:dyDescent="0.25">
      <c r="E5438" s="5"/>
      <c r="F5438" s="5"/>
    </row>
    <row r="5439" spans="5:6" x14ac:dyDescent="0.25">
      <c r="E5439" s="5"/>
      <c r="F5439" s="5"/>
    </row>
    <row r="5440" spans="5:6" x14ac:dyDescent="0.25">
      <c r="E5440" s="5"/>
      <c r="F5440" s="5"/>
    </row>
    <row r="5441" spans="5:6" x14ac:dyDescent="0.25">
      <c r="E5441" s="5"/>
      <c r="F5441" s="5"/>
    </row>
    <row r="5442" spans="5:6" x14ac:dyDescent="0.25">
      <c r="E5442" s="5"/>
      <c r="F5442" s="5"/>
    </row>
    <row r="5443" spans="5:6" x14ac:dyDescent="0.25">
      <c r="E5443" s="5"/>
      <c r="F5443" s="5"/>
    </row>
    <row r="5444" spans="5:6" x14ac:dyDescent="0.25">
      <c r="E5444" s="5"/>
      <c r="F5444" s="5"/>
    </row>
    <row r="5445" spans="5:6" x14ac:dyDescent="0.25">
      <c r="E5445" s="5"/>
      <c r="F5445" s="5"/>
    </row>
    <row r="5446" spans="5:6" x14ac:dyDescent="0.25">
      <c r="E5446" s="5"/>
      <c r="F5446" s="5"/>
    </row>
    <row r="5447" spans="5:6" x14ac:dyDescent="0.25">
      <c r="E5447" s="5"/>
      <c r="F5447" s="5"/>
    </row>
    <row r="5448" spans="5:6" x14ac:dyDescent="0.25">
      <c r="E5448" s="5"/>
      <c r="F5448" s="5"/>
    </row>
    <row r="5449" spans="5:6" x14ac:dyDescent="0.25">
      <c r="E5449" s="5"/>
      <c r="F5449" s="5"/>
    </row>
    <row r="5450" spans="5:6" x14ac:dyDescent="0.25">
      <c r="E5450" s="5"/>
      <c r="F5450" s="5"/>
    </row>
    <row r="5451" spans="5:6" x14ac:dyDescent="0.25">
      <c r="E5451" s="5"/>
      <c r="F5451" s="5"/>
    </row>
    <row r="5452" spans="5:6" x14ac:dyDescent="0.25">
      <c r="E5452" s="5"/>
      <c r="F5452" s="5"/>
    </row>
    <row r="5453" spans="5:6" x14ac:dyDescent="0.25">
      <c r="E5453" s="5"/>
      <c r="F5453" s="5"/>
    </row>
    <row r="5454" spans="5:6" x14ac:dyDescent="0.25">
      <c r="E5454" s="5"/>
      <c r="F5454" s="5"/>
    </row>
    <row r="5455" spans="5:6" x14ac:dyDescent="0.25">
      <c r="E5455" s="5"/>
      <c r="F5455" s="5"/>
    </row>
    <row r="5456" spans="5:6" x14ac:dyDescent="0.25">
      <c r="E5456" s="5"/>
      <c r="F5456" s="5"/>
    </row>
    <row r="5457" spans="5:6" x14ac:dyDescent="0.25">
      <c r="E5457" s="5"/>
      <c r="F5457" s="5"/>
    </row>
    <row r="5458" spans="5:6" x14ac:dyDescent="0.25">
      <c r="E5458" s="5"/>
      <c r="F5458" s="5"/>
    </row>
    <row r="5459" spans="5:6" x14ac:dyDescent="0.25">
      <c r="E5459" s="5"/>
      <c r="F5459" s="5"/>
    </row>
    <row r="5460" spans="5:6" x14ac:dyDescent="0.25">
      <c r="E5460" s="5"/>
      <c r="F5460" s="5"/>
    </row>
    <row r="5461" spans="5:6" x14ac:dyDescent="0.25">
      <c r="E5461" s="5"/>
      <c r="F5461" s="5"/>
    </row>
    <row r="5462" spans="5:6" x14ac:dyDescent="0.25">
      <c r="E5462" s="5"/>
      <c r="F5462" s="5"/>
    </row>
    <row r="5463" spans="5:6" x14ac:dyDescent="0.25">
      <c r="E5463" s="5"/>
      <c r="F5463" s="5"/>
    </row>
    <row r="5464" spans="5:6" x14ac:dyDescent="0.25">
      <c r="E5464" s="5"/>
      <c r="F5464" s="5"/>
    </row>
    <row r="5465" spans="5:6" x14ac:dyDescent="0.25">
      <c r="E5465" s="5"/>
      <c r="F5465" s="5"/>
    </row>
    <row r="5466" spans="5:6" x14ac:dyDescent="0.25">
      <c r="E5466" s="5"/>
      <c r="F5466" s="5"/>
    </row>
    <row r="5467" spans="5:6" x14ac:dyDescent="0.25">
      <c r="E5467" s="5"/>
      <c r="F5467" s="5"/>
    </row>
    <row r="5468" spans="5:6" x14ac:dyDescent="0.25">
      <c r="E5468" s="5"/>
      <c r="F5468" s="5"/>
    </row>
    <row r="5469" spans="5:6" x14ac:dyDescent="0.25">
      <c r="E5469" s="5"/>
      <c r="F5469" s="5"/>
    </row>
    <row r="5470" spans="5:6" x14ac:dyDescent="0.25">
      <c r="E5470" s="5"/>
      <c r="F5470" s="5"/>
    </row>
    <row r="5471" spans="5:6" x14ac:dyDescent="0.25">
      <c r="E5471" s="5"/>
      <c r="F5471" s="5"/>
    </row>
    <row r="5472" spans="5:6" x14ac:dyDescent="0.25">
      <c r="E5472" s="5"/>
      <c r="F5472" s="5"/>
    </row>
    <row r="5473" spans="5:6" x14ac:dyDescent="0.25">
      <c r="E5473" s="5"/>
      <c r="F5473" s="5"/>
    </row>
    <row r="5474" spans="5:6" x14ac:dyDescent="0.25">
      <c r="E5474" s="5"/>
      <c r="F5474" s="5"/>
    </row>
    <row r="5475" spans="5:6" x14ac:dyDescent="0.25">
      <c r="E5475" s="5"/>
      <c r="F5475" s="5"/>
    </row>
    <row r="5476" spans="5:6" x14ac:dyDescent="0.25">
      <c r="E5476" s="5"/>
      <c r="F5476" s="5"/>
    </row>
    <row r="5477" spans="5:6" x14ac:dyDescent="0.25">
      <c r="E5477" s="5"/>
      <c r="F5477" s="5"/>
    </row>
    <row r="5478" spans="5:6" x14ac:dyDescent="0.25">
      <c r="E5478" s="5"/>
      <c r="F5478" s="5"/>
    </row>
    <row r="5479" spans="5:6" x14ac:dyDescent="0.25">
      <c r="E5479" s="5"/>
      <c r="F5479" s="5"/>
    </row>
    <row r="5480" spans="5:6" x14ac:dyDescent="0.25">
      <c r="E5480" s="5"/>
      <c r="F5480" s="5"/>
    </row>
    <row r="5481" spans="5:6" x14ac:dyDescent="0.25">
      <c r="E5481" s="5"/>
      <c r="F5481" s="5"/>
    </row>
    <row r="5482" spans="5:6" x14ac:dyDescent="0.25">
      <c r="E5482" s="5"/>
      <c r="F5482" s="5"/>
    </row>
    <row r="5483" spans="5:6" x14ac:dyDescent="0.25">
      <c r="E5483" s="5"/>
      <c r="F5483" s="5"/>
    </row>
    <row r="5484" spans="5:6" x14ac:dyDescent="0.25">
      <c r="E5484" s="5"/>
      <c r="F5484" s="5"/>
    </row>
    <row r="5485" spans="5:6" x14ac:dyDescent="0.25">
      <c r="E5485" s="5"/>
      <c r="F5485" s="5"/>
    </row>
    <row r="5486" spans="5:6" x14ac:dyDescent="0.25">
      <c r="E5486" s="5"/>
      <c r="F5486" s="5"/>
    </row>
    <row r="5487" spans="5:6" x14ac:dyDescent="0.25">
      <c r="E5487" s="5"/>
      <c r="F5487" s="5"/>
    </row>
    <row r="5488" spans="5:6" x14ac:dyDescent="0.25">
      <c r="E5488" s="5"/>
      <c r="F5488" s="5"/>
    </row>
    <row r="5489" spans="5:15" x14ac:dyDescent="0.25">
      <c r="E5489" s="5"/>
      <c r="F5489" s="5"/>
    </row>
    <row r="5490" spans="5:15" x14ac:dyDescent="0.25">
      <c r="E5490" s="5"/>
      <c r="F5490" s="5"/>
    </row>
    <row r="5491" spans="5:15" x14ac:dyDescent="0.25">
      <c r="E5491" s="5"/>
      <c r="F5491" s="5"/>
    </row>
    <row r="5492" spans="5:15" x14ac:dyDescent="0.25">
      <c r="E5492" s="5"/>
      <c r="F5492" s="5"/>
      <c r="O5492" s="5"/>
    </row>
    <row r="5493" spans="5:15" x14ac:dyDescent="0.25">
      <c r="E5493" s="5"/>
      <c r="F5493" s="5"/>
    </row>
    <row r="5494" spans="5:15" x14ac:dyDescent="0.25">
      <c r="E5494" s="5"/>
      <c r="F5494" s="5"/>
    </row>
    <row r="5495" spans="5:15" x14ac:dyDescent="0.25">
      <c r="E5495" s="5"/>
      <c r="F5495" s="5"/>
    </row>
    <row r="5496" spans="5:15" x14ac:dyDescent="0.25">
      <c r="E5496" s="5"/>
      <c r="F5496" s="5"/>
    </row>
    <row r="5497" spans="5:15" x14ac:dyDescent="0.25">
      <c r="E5497" s="5"/>
      <c r="F5497" s="5"/>
    </row>
    <row r="5498" spans="5:15" x14ac:dyDescent="0.25">
      <c r="E5498" s="5"/>
      <c r="F5498" s="5"/>
    </row>
    <row r="5499" spans="5:15" x14ac:dyDescent="0.25">
      <c r="E5499" s="5"/>
      <c r="F5499" s="5"/>
    </row>
    <row r="5500" spans="5:15" x14ac:dyDescent="0.25">
      <c r="E5500" s="5"/>
      <c r="F5500" s="5"/>
    </row>
    <row r="5501" spans="5:15" x14ac:dyDescent="0.25">
      <c r="E5501" s="5"/>
      <c r="F5501" s="5"/>
    </row>
    <row r="5502" spans="5:15" x14ac:dyDescent="0.25">
      <c r="E5502" s="5"/>
      <c r="F5502" s="5"/>
    </row>
    <row r="5503" spans="5:15" x14ac:dyDescent="0.25">
      <c r="E5503" s="5"/>
      <c r="F5503" s="5"/>
    </row>
    <row r="5504" spans="5:15" x14ac:dyDescent="0.25">
      <c r="E5504" s="5"/>
      <c r="F5504" s="5"/>
    </row>
    <row r="5505" spans="5:6" x14ac:dyDescent="0.25">
      <c r="E5505" s="5"/>
      <c r="F5505" s="5"/>
    </row>
    <row r="5506" spans="5:6" x14ac:dyDescent="0.25">
      <c r="E5506" s="5"/>
      <c r="F5506" s="5"/>
    </row>
    <row r="5507" spans="5:6" x14ac:dyDescent="0.25">
      <c r="E5507" s="5"/>
      <c r="F5507" s="5"/>
    </row>
    <row r="5508" spans="5:6" x14ac:dyDescent="0.25">
      <c r="E5508" s="5"/>
      <c r="F5508" s="5"/>
    </row>
    <row r="5509" spans="5:6" x14ac:dyDescent="0.25">
      <c r="E5509" s="5"/>
      <c r="F5509" s="5"/>
    </row>
    <row r="5510" spans="5:6" x14ac:dyDescent="0.25">
      <c r="E5510" s="5"/>
      <c r="F5510" s="5"/>
    </row>
    <row r="5511" spans="5:6" x14ac:dyDescent="0.25">
      <c r="E5511" s="5"/>
      <c r="F5511" s="5"/>
    </row>
    <row r="5512" spans="5:6" x14ac:dyDescent="0.25">
      <c r="E5512" s="5"/>
      <c r="F5512" s="5"/>
    </row>
    <row r="5513" spans="5:6" x14ac:dyDescent="0.25">
      <c r="E5513" s="5"/>
      <c r="F5513" s="5"/>
    </row>
    <row r="5514" spans="5:6" x14ac:dyDescent="0.25">
      <c r="E5514" s="5"/>
      <c r="F5514" s="5"/>
    </row>
    <row r="5515" spans="5:6" x14ac:dyDescent="0.25">
      <c r="E5515" s="5"/>
      <c r="F5515" s="5"/>
    </row>
    <row r="5516" spans="5:6" x14ac:dyDescent="0.25">
      <c r="E5516" s="5"/>
      <c r="F5516" s="5"/>
    </row>
    <row r="5517" spans="5:6" x14ac:dyDescent="0.25">
      <c r="E5517" s="5"/>
      <c r="F5517" s="5"/>
    </row>
    <row r="5518" spans="5:6" x14ac:dyDescent="0.25">
      <c r="E5518" s="5"/>
      <c r="F5518" s="5"/>
    </row>
    <row r="5519" spans="5:6" x14ac:dyDescent="0.25">
      <c r="E5519" s="5"/>
      <c r="F5519" s="5"/>
    </row>
    <row r="5520" spans="5:6" x14ac:dyDescent="0.25">
      <c r="E5520" s="5"/>
      <c r="F5520" s="5"/>
    </row>
    <row r="5521" spans="5:6" x14ac:dyDescent="0.25">
      <c r="E5521" s="5"/>
      <c r="F5521" s="5"/>
    </row>
    <row r="5522" spans="5:6" x14ac:dyDescent="0.25">
      <c r="E5522" s="5"/>
      <c r="F5522" s="5"/>
    </row>
    <row r="5523" spans="5:6" x14ac:dyDescent="0.25">
      <c r="E5523" s="5"/>
      <c r="F5523" s="5"/>
    </row>
    <row r="5524" spans="5:6" x14ac:dyDescent="0.25">
      <c r="E5524" s="5"/>
      <c r="F5524" s="5"/>
    </row>
    <row r="5525" spans="5:6" x14ac:dyDescent="0.25">
      <c r="E5525" s="5"/>
      <c r="F5525" s="5"/>
    </row>
    <row r="5526" spans="5:6" x14ac:dyDescent="0.25">
      <c r="E5526" s="5"/>
      <c r="F5526" s="5"/>
    </row>
    <row r="5527" spans="5:6" x14ac:dyDescent="0.25">
      <c r="E5527" s="5"/>
      <c r="F5527" s="5"/>
    </row>
    <row r="5528" spans="5:6" x14ac:dyDescent="0.25">
      <c r="E5528" s="5"/>
      <c r="F5528" s="5"/>
    </row>
    <row r="5529" spans="5:6" x14ac:dyDescent="0.25">
      <c r="E5529" s="5"/>
      <c r="F5529" s="5"/>
    </row>
    <row r="5530" spans="5:6" x14ac:dyDescent="0.25">
      <c r="E5530" s="5"/>
      <c r="F5530" s="5"/>
    </row>
    <row r="5531" spans="5:6" x14ac:dyDescent="0.25">
      <c r="E5531" s="5"/>
      <c r="F5531" s="5"/>
    </row>
    <row r="5532" spans="5:6" x14ac:dyDescent="0.25">
      <c r="E5532" s="5"/>
      <c r="F5532" s="5"/>
    </row>
    <row r="5533" spans="5:6" x14ac:dyDescent="0.25">
      <c r="E5533" s="5"/>
      <c r="F5533" s="5"/>
    </row>
    <row r="5534" spans="5:6" x14ac:dyDescent="0.25">
      <c r="E5534" s="5"/>
      <c r="F5534" s="5"/>
    </row>
    <row r="5535" spans="5:6" x14ac:dyDescent="0.25">
      <c r="E5535" s="5"/>
      <c r="F5535" s="5"/>
    </row>
    <row r="5536" spans="5:6" x14ac:dyDescent="0.25">
      <c r="E5536" s="5"/>
      <c r="F5536" s="5"/>
    </row>
    <row r="5537" spans="5:6" x14ac:dyDescent="0.25">
      <c r="E5537" s="5"/>
      <c r="F5537" s="5"/>
    </row>
    <row r="5538" spans="5:6" x14ac:dyDescent="0.25">
      <c r="E5538" s="5"/>
      <c r="F5538" s="5"/>
    </row>
    <row r="5539" spans="5:6" x14ac:dyDescent="0.25">
      <c r="E5539" s="5"/>
      <c r="F5539" s="5"/>
    </row>
    <row r="5540" spans="5:6" x14ac:dyDescent="0.25">
      <c r="E5540" s="5"/>
      <c r="F5540" s="5"/>
    </row>
    <row r="5541" spans="5:6" x14ac:dyDescent="0.25">
      <c r="E5541" s="5"/>
      <c r="F5541" s="5"/>
    </row>
    <row r="5542" spans="5:6" x14ac:dyDescent="0.25">
      <c r="E5542" s="5"/>
      <c r="F5542" s="5"/>
    </row>
    <row r="5543" spans="5:6" x14ac:dyDescent="0.25">
      <c r="E5543" s="5"/>
      <c r="F5543" s="5"/>
    </row>
    <row r="5544" spans="5:6" x14ac:dyDescent="0.25">
      <c r="E5544" s="5"/>
      <c r="F5544" s="5"/>
    </row>
    <row r="5545" spans="5:6" x14ac:dyDescent="0.25">
      <c r="E5545" s="5"/>
      <c r="F5545" s="5"/>
    </row>
    <row r="5546" spans="5:6" x14ac:dyDescent="0.25">
      <c r="E5546" s="5"/>
      <c r="F5546" s="5"/>
    </row>
    <row r="5547" spans="5:6" x14ac:dyDescent="0.25">
      <c r="E5547" s="5"/>
      <c r="F5547" s="5"/>
    </row>
    <row r="5548" spans="5:6" x14ac:dyDescent="0.25">
      <c r="E5548" s="5"/>
      <c r="F5548" s="5"/>
    </row>
    <row r="5549" spans="5:6" x14ac:dyDescent="0.25">
      <c r="E5549" s="5"/>
      <c r="F5549" s="5"/>
    </row>
    <row r="5550" spans="5:6" x14ac:dyDescent="0.25">
      <c r="E5550" s="5"/>
      <c r="F5550" s="5"/>
    </row>
    <row r="5551" spans="5:6" x14ac:dyDescent="0.25">
      <c r="E5551" s="5"/>
      <c r="F5551" s="5"/>
    </row>
    <row r="5552" spans="5:6" x14ac:dyDescent="0.25">
      <c r="E5552" s="5"/>
      <c r="F5552" s="5"/>
    </row>
    <row r="5553" spans="5:17" x14ac:dyDescent="0.25">
      <c r="E5553" s="5"/>
      <c r="F5553" s="5"/>
    </row>
    <row r="5554" spans="5:17" x14ac:dyDescent="0.25">
      <c r="E5554" s="5"/>
      <c r="F5554" s="5"/>
    </row>
    <row r="5555" spans="5:17" x14ac:dyDescent="0.25">
      <c r="E5555" s="5"/>
      <c r="F5555" s="5"/>
    </row>
    <row r="5556" spans="5:17" x14ac:dyDescent="0.25">
      <c r="E5556" s="5"/>
      <c r="F5556" s="5"/>
    </row>
    <row r="5557" spans="5:17" x14ac:dyDescent="0.25">
      <c r="E5557" s="5"/>
      <c r="F5557" s="5"/>
    </row>
    <row r="5558" spans="5:17" x14ac:dyDescent="0.25">
      <c r="E5558" s="5"/>
      <c r="F5558" s="5"/>
    </row>
    <row r="5559" spans="5:17" x14ac:dyDescent="0.25">
      <c r="E5559" s="5"/>
      <c r="F5559" s="5"/>
    </row>
    <row r="5560" spans="5:17" x14ac:dyDescent="0.25">
      <c r="E5560" s="5"/>
      <c r="F5560" s="5"/>
    </row>
    <row r="5561" spans="5:17" x14ac:dyDescent="0.25">
      <c r="E5561" s="5"/>
      <c r="F5561" s="5"/>
    </row>
    <row r="5562" spans="5:17" x14ac:dyDescent="0.25">
      <c r="E5562" s="5"/>
      <c r="F5562" s="5"/>
      <c r="H5562" s="5"/>
      <c r="I5562" s="5"/>
      <c r="Q5562" s="5"/>
    </row>
    <row r="5563" spans="5:17" x14ac:dyDescent="0.25">
      <c r="E5563" s="5"/>
      <c r="F5563" s="5"/>
    </row>
    <row r="5564" spans="5:17" x14ac:dyDescent="0.25">
      <c r="E5564" s="5"/>
      <c r="F5564" s="5"/>
    </row>
    <row r="5565" spans="5:17" x14ac:dyDescent="0.25">
      <c r="E5565" s="5"/>
      <c r="F5565" s="5"/>
    </row>
    <row r="5566" spans="5:17" x14ac:dyDescent="0.25">
      <c r="E5566" s="5"/>
      <c r="F5566" s="5"/>
    </row>
    <row r="5567" spans="5:17" x14ac:dyDescent="0.25">
      <c r="E5567" s="5"/>
      <c r="F5567" s="5"/>
      <c r="M5567" s="5"/>
    </row>
    <row r="5568" spans="5:17" x14ac:dyDescent="0.25">
      <c r="E5568" s="5"/>
      <c r="F5568" s="5"/>
    </row>
    <row r="5569" spans="5:6" x14ac:dyDescent="0.25">
      <c r="E5569" s="5"/>
      <c r="F5569" s="5"/>
    </row>
    <row r="5570" spans="5:6" x14ac:dyDescent="0.25">
      <c r="E5570" s="5"/>
      <c r="F5570" s="5"/>
    </row>
    <row r="5571" spans="5:6" x14ac:dyDescent="0.25">
      <c r="E5571" s="5"/>
      <c r="F5571" s="5"/>
    </row>
    <row r="5572" spans="5:6" x14ac:dyDescent="0.25">
      <c r="E5572" s="5"/>
      <c r="F5572" s="5"/>
    </row>
    <row r="5573" spans="5:6" x14ac:dyDescent="0.25">
      <c r="E5573" s="5"/>
      <c r="F5573" s="5"/>
    </row>
    <row r="5574" spans="5:6" x14ac:dyDescent="0.25">
      <c r="E5574" s="5"/>
      <c r="F5574" s="5"/>
    </row>
    <row r="5575" spans="5:6" x14ac:dyDescent="0.25">
      <c r="E5575" s="5"/>
      <c r="F5575" s="5"/>
    </row>
    <row r="5576" spans="5:6" x14ac:dyDescent="0.25">
      <c r="E5576" s="5"/>
      <c r="F5576" s="5"/>
    </row>
    <row r="5577" spans="5:6" x14ac:dyDescent="0.25">
      <c r="E5577" s="5"/>
      <c r="F5577" s="5"/>
    </row>
    <row r="5578" spans="5:6" x14ac:dyDescent="0.25">
      <c r="E5578" s="5"/>
      <c r="F5578" s="5"/>
    </row>
    <row r="5579" spans="5:6" x14ac:dyDescent="0.25">
      <c r="E5579" s="5"/>
      <c r="F5579" s="5"/>
    </row>
    <row r="5580" spans="5:6" x14ac:dyDescent="0.25">
      <c r="E5580" s="5"/>
      <c r="F5580" s="5"/>
    </row>
    <row r="5581" spans="5:6" x14ac:dyDescent="0.25">
      <c r="E5581" s="5"/>
      <c r="F5581" s="5"/>
    </row>
    <row r="5582" spans="5:6" x14ac:dyDescent="0.25">
      <c r="E5582" s="5"/>
      <c r="F5582" s="5"/>
    </row>
    <row r="5583" spans="5:6" x14ac:dyDescent="0.25">
      <c r="E5583" s="5"/>
      <c r="F5583" s="5"/>
    </row>
    <row r="5584" spans="5:6" x14ac:dyDescent="0.25">
      <c r="E5584" s="5"/>
      <c r="F5584" s="5"/>
    </row>
    <row r="5585" spans="5:15" x14ac:dyDescent="0.25">
      <c r="E5585" s="5"/>
      <c r="F5585" s="5"/>
    </row>
    <row r="5586" spans="5:15" x14ac:dyDescent="0.25">
      <c r="E5586" s="5"/>
      <c r="F5586" s="5"/>
      <c r="O5586" s="5"/>
    </row>
    <row r="5587" spans="5:15" x14ac:dyDescent="0.25">
      <c r="E5587" s="5"/>
      <c r="F5587" s="5"/>
    </row>
    <row r="5588" spans="5:15" x14ac:dyDescent="0.25">
      <c r="E5588" s="5"/>
      <c r="F5588" s="5"/>
    </row>
    <row r="5589" spans="5:15" x14ac:dyDescent="0.25">
      <c r="E5589" s="5"/>
      <c r="F5589" s="5"/>
    </row>
    <row r="5590" spans="5:15" x14ac:dyDescent="0.25">
      <c r="E5590" s="5"/>
      <c r="F5590" s="5"/>
    </row>
    <row r="5591" spans="5:15" x14ac:dyDescent="0.25">
      <c r="E5591" s="5"/>
      <c r="F5591" s="5"/>
    </row>
    <row r="5592" spans="5:15" x14ac:dyDescent="0.25">
      <c r="E5592" s="5"/>
      <c r="F5592" s="5"/>
    </row>
    <row r="5593" spans="5:15" x14ac:dyDescent="0.25">
      <c r="E5593" s="5"/>
      <c r="F5593" s="5"/>
    </row>
    <row r="5594" spans="5:15" x14ac:dyDescent="0.25">
      <c r="E5594" s="5"/>
      <c r="F5594" s="5"/>
    </row>
    <row r="5595" spans="5:15" x14ac:dyDescent="0.25">
      <c r="E5595" s="5"/>
      <c r="F5595" s="5"/>
    </row>
    <row r="5596" spans="5:15" x14ac:dyDescent="0.25">
      <c r="E5596" s="5"/>
      <c r="F5596" s="5"/>
    </row>
    <row r="5597" spans="5:15" x14ac:dyDescent="0.25">
      <c r="E5597" s="5"/>
      <c r="F5597" s="5"/>
    </row>
    <row r="5598" spans="5:15" x14ac:dyDescent="0.25">
      <c r="E5598" s="5"/>
      <c r="F5598" s="5"/>
    </row>
    <row r="5599" spans="5:15" x14ac:dyDescent="0.25">
      <c r="E5599" s="5"/>
      <c r="F5599" s="5"/>
    </row>
    <row r="5600" spans="5:15" x14ac:dyDescent="0.25">
      <c r="E5600" s="5"/>
      <c r="F5600" s="5"/>
    </row>
    <row r="5601" spans="5:6" x14ac:dyDescent="0.25">
      <c r="E5601" s="5"/>
      <c r="F5601" s="5"/>
    </row>
    <row r="5602" spans="5:6" x14ac:dyDescent="0.25">
      <c r="E5602" s="5"/>
      <c r="F5602" s="5"/>
    </row>
    <row r="5603" spans="5:6" x14ac:dyDescent="0.25">
      <c r="E5603" s="5"/>
      <c r="F5603" s="5"/>
    </row>
    <row r="5604" spans="5:6" x14ac:dyDescent="0.25">
      <c r="E5604" s="5"/>
      <c r="F5604" s="5"/>
    </row>
    <row r="5605" spans="5:6" x14ac:dyDescent="0.25">
      <c r="E5605" s="5"/>
      <c r="F5605" s="5"/>
    </row>
    <row r="5606" spans="5:6" x14ac:dyDescent="0.25">
      <c r="E5606" s="5"/>
      <c r="F5606" s="5"/>
    </row>
    <row r="5607" spans="5:6" x14ac:dyDescent="0.25">
      <c r="E5607" s="5"/>
      <c r="F5607" s="5"/>
    </row>
    <row r="5608" spans="5:6" x14ac:dyDescent="0.25">
      <c r="E5608" s="5"/>
      <c r="F5608" s="5"/>
    </row>
    <row r="5609" spans="5:6" x14ac:dyDescent="0.25">
      <c r="E5609" s="5"/>
      <c r="F5609" s="5"/>
    </row>
    <row r="5610" spans="5:6" x14ac:dyDescent="0.25">
      <c r="E5610" s="5"/>
      <c r="F5610" s="5"/>
    </row>
    <row r="5611" spans="5:6" x14ac:dyDescent="0.25">
      <c r="E5611" s="5"/>
      <c r="F5611" s="5"/>
    </row>
    <row r="5612" spans="5:6" x14ac:dyDescent="0.25">
      <c r="E5612" s="5"/>
      <c r="F5612" s="5"/>
    </row>
    <row r="5613" spans="5:6" x14ac:dyDescent="0.25">
      <c r="E5613" s="5"/>
      <c r="F5613" s="5"/>
    </row>
    <row r="5614" spans="5:6" x14ac:dyDescent="0.25">
      <c r="E5614" s="5"/>
      <c r="F5614" s="5"/>
    </row>
    <row r="5615" spans="5:6" x14ac:dyDescent="0.25">
      <c r="E5615" s="5"/>
      <c r="F5615" s="5"/>
    </row>
    <row r="5616" spans="5:6" x14ac:dyDescent="0.25">
      <c r="E5616" s="5"/>
      <c r="F5616" s="5"/>
    </row>
    <row r="5617" spans="5:6" x14ac:dyDescent="0.25">
      <c r="E5617" s="5"/>
      <c r="F5617" s="5"/>
    </row>
    <row r="5618" spans="5:6" x14ac:dyDescent="0.25">
      <c r="E5618" s="5"/>
      <c r="F5618" s="5"/>
    </row>
    <row r="5619" spans="5:6" x14ac:dyDescent="0.25">
      <c r="E5619" s="5"/>
      <c r="F5619" s="5"/>
    </row>
    <row r="5620" spans="5:6" x14ac:dyDescent="0.25">
      <c r="E5620" s="5"/>
      <c r="F5620" s="5"/>
    </row>
    <row r="5621" spans="5:6" x14ac:dyDescent="0.25">
      <c r="E5621" s="5"/>
      <c r="F5621" s="5"/>
    </row>
    <row r="5622" spans="5:6" x14ac:dyDescent="0.25">
      <c r="E5622" s="5"/>
      <c r="F5622" s="5"/>
    </row>
    <row r="5623" spans="5:6" x14ac:dyDescent="0.25">
      <c r="E5623" s="5"/>
      <c r="F5623" s="5"/>
    </row>
    <row r="5624" spans="5:6" x14ac:dyDescent="0.25">
      <c r="E5624" s="5"/>
      <c r="F5624" s="5"/>
    </row>
    <row r="5625" spans="5:6" x14ac:dyDescent="0.25">
      <c r="E5625" s="5"/>
      <c r="F5625" s="5"/>
    </row>
    <row r="5626" spans="5:6" x14ac:dyDescent="0.25">
      <c r="E5626" s="5"/>
      <c r="F5626" s="5"/>
    </row>
    <row r="5627" spans="5:6" x14ac:dyDescent="0.25">
      <c r="E5627" s="5"/>
      <c r="F5627" s="5"/>
    </row>
    <row r="5628" spans="5:6" x14ac:dyDescent="0.25">
      <c r="E5628" s="5"/>
      <c r="F5628" s="5"/>
    </row>
    <row r="5629" spans="5:6" x14ac:dyDescent="0.25">
      <c r="E5629" s="5"/>
      <c r="F5629" s="5"/>
    </row>
    <row r="5630" spans="5:6" x14ac:dyDescent="0.25">
      <c r="E5630" s="5"/>
      <c r="F5630" s="5"/>
    </row>
    <row r="5631" spans="5:6" x14ac:dyDescent="0.25">
      <c r="E5631" s="5"/>
      <c r="F5631" s="5"/>
    </row>
    <row r="5632" spans="5:6" x14ac:dyDescent="0.25">
      <c r="E5632" s="5"/>
      <c r="F5632" s="5"/>
    </row>
    <row r="5633" spans="5:6" x14ac:dyDescent="0.25">
      <c r="E5633" s="5"/>
      <c r="F5633" s="5"/>
    </row>
    <row r="5634" spans="5:6" x14ac:dyDescent="0.25">
      <c r="E5634" s="5"/>
      <c r="F5634" s="5"/>
    </row>
    <row r="5635" spans="5:6" x14ac:dyDescent="0.25">
      <c r="E5635" s="5"/>
      <c r="F5635" s="5"/>
    </row>
    <row r="5636" spans="5:6" x14ac:dyDescent="0.25">
      <c r="E5636" s="5"/>
      <c r="F5636" s="5"/>
    </row>
    <row r="5637" spans="5:6" x14ac:dyDescent="0.25">
      <c r="E5637" s="5"/>
      <c r="F5637" s="5"/>
    </row>
    <row r="5638" spans="5:6" x14ac:dyDescent="0.25">
      <c r="E5638" s="5"/>
      <c r="F5638" s="5"/>
    </row>
    <row r="5639" spans="5:6" x14ac:dyDescent="0.25">
      <c r="E5639" s="5"/>
      <c r="F5639" s="5"/>
    </row>
    <row r="5640" spans="5:6" x14ac:dyDescent="0.25">
      <c r="E5640" s="5"/>
      <c r="F5640" s="5"/>
    </row>
    <row r="5641" spans="5:6" x14ac:dyDescent="0.25">
      <c r="E5641" s="5"/>
      <c r="F5641" s="5"/>
    </row>
    <row r="5642" spans="5:6" x14ac:dyDescent="0.25">
      <c r="E5642" s="5"/>
      <c r="F5642" s="5"/>
    </row>
    <row r="5643" spans="5:6" x14ac:dyDescent="0.25">
      <c r="E5643" s="5"/>
      <c r="F5643" s="5"/>
    </row>
    <row r="5644" spans="5:6" x14ac:dyDescent="0.25">
      <c r="E5644" s="5"/>
      <c r="F5644" s="5"/>
    </row>
    <row r="5645" spans="5:6" x14ac:dyDescent="0.25">
      <c r="E5645" s="5"/>
      <c r="F5645" s="5"/>
    </row>
    <row r="5646" spans="5:6" x14ac:dyDescent="0.25">
      <c r="E5646" s="5"/>
      <c r="F5646" s="5"/>
    </row>
    <row r="5647" spans="5:6" x14ac:dyDescent="0.25">
      <c r="E5647" s="5"/>
      <c r="F5647" s="5"/>
    </row>
    <row r="5648" spans="5:6" x14ac:dyDescent="0.25">
      <c r="E5648" s="5"/>
      <c r="F5648" s="5"/>
    </row>
    <row r="5649" spans="5:11" x14ac:dyDescent="0.25">
      <c r="E5649" s="5"/>
      <c r="F5649" s="5"/>
    </row>
    <row r="5650" spans="5:11" x14ac:dyDescent="0.25">
      <c r="E5650" s="5"/>
      <c r="F5650" s="5"/>
      <c r="K5650" s="5"/>
    </row>
    <row r="5651" spans="5:11" x14ac:dyDescent="0.25">
      <c r="E5651" s="5"/>
      <c r="F5651" s="5"/>
    </row>
    <row r="5652" spans="5:11" x14ac:dyDescent="0.25">
      <c r="E5652" s="5"/>
      <c r="F5652" s="5"/>
    </row>
    <row r="5653" spans="5:11" x14ac:dyDescent="0.25">
      <c r="E5653" s="5"/>
      <c r="F5653" s="5"/>
    </row>
    <row r="5654" spans="5:11" x14ac:dyDescent="0.25">
      <c r="E5654" s="5"/>
      <c r="F5654" s="5"/>
    </row>
    <row r="5655" spans="5:11" x14ac:dyDescent="0.25">
      <c r="E5655" s="5"/>
      <c r="F5655" s="5"/>
    </row>
    <row r="5656" spans="5:11" x14ac:dyDescent="0.25">
      <c r="E5656" s="5"/>
      <c r="F5656" s="5"/>
    </row>
    <row r="5657" spans="5:11" x14ac:dyDescent="0.25">
      <c r="E5657" s="5"/>
      <c r="F5657" s="5"/>
    </row>
    <row r="5658" spans="5:11" x14ac:dyDescent="0.25">
      <c r="E5658" s="5"/>
      <c r="F5658" s="5"/>
    </row>
    <row r="5659" spans="5:11" x14ac:dyDescent="0.25">
      <c r="E5659" s="5"/>
      <c r="F5659" s="5"/>
    </row>
    <row r="5660" spans="5:11" x14ac:dyDescent="0.25">
      <c r="E5660" s="5"/>
      <c r="F5660" s="5"/>
    </row>
    <row r="5661" spans="5:11" x14ac:dyDescent="0.25">
      <c r="E5661" s="5"/>
      <c r="F5661" s="5"/>
    </row>
    <row r="5662" spans="5:11" x14ac:dyDescent="0.25">
      <c r="E5662" s="5"/>
      <c r="F5662" s="5"/>
    </row>
    <row r="5663" spans="5:11" x14ac:dyDescent="0.25">
      <c r="E5663" s="5"/>
      <c r="F5663" s="5"/>
    </row>
    <row r="5664" spans="5:11" x14ac:dyDescent="0.25">
      <c r="E5664" s="5"/>
      <c r="F5664" s="5"/>
    </row>
    <row r="5665" spans="5:6" x14ac:dyDescent="0.25">
      <c r="E5665" s="5"/>
      <c r="F5665" s="5"/>
    </row>
    <row r="5666" spans="5:6" x14ac:dyDescent="0.25">
      <c r="E5666" s="5"/>
      <c r="F5666" s="5"/>
    </row>
    <row r="5667" spans="5:6" x14ac:dyDescent="0.25">
      <c r="E5667" s="5"/>
      <c r="F5667" s="5"/>
    </row>
    <row r="5668" spans="5:6" x14ac:dyDescent="0.25">
      <c r="E5668" s="5"/>
      <c r="F5668" s="5"/>
    </row>
    <row r="5669" spans="5:6" x14ac:dyDescent="0.25">
      <c r="E5669" s="5"/>
      <c r="F5669" s="5"/>
    </row>
    <row r="5670" spans="5:6" x14ac:dyDescent="0.25">
      <c r="E5670" s="5"/>
      <c r="F5670" s="5"/>
    </row>
    <row r="5671" spans="5:6" x14ac:dyDescent="0.25">
      <c r="E5671" s="5"/>
      <c r="F5671" s="5"/>
    </row>
    <row r="5672" spans="5:6" x14ac:dyDescent="0.25">
      <c r="E5672" s="5"/>
      <c r="F5672" s="5"/>
    </row>
    <row r="5673" spans="5:6" x14ac:dyDescent="0.25">
      <c r="E5673" s="5"/>
      <c r="F5673" s="5"/>
    </row>
    <row r="5674" spans="5:6" x14ac:dyDescent="0.25">
      <c r="E5674" s="5"/>
      <c r="F5674" s="5"/>
    </row>
    <row r="5675" spans="5:6" x14ac:dyDescent="0.25">
      <c r="E5675" s="5"/>
      <c r="F5675" s="5"/>
    </row>
    <row r="5676" spans="5:6" x14ac:dyDescent="0.25">
      <c r="E5676" s="5"/>
      <c r="F5676" s="5"/>
    </row>
    <row r="5677" spans="5:6" x14ac:dyDescent="0.25">
      <c r="E5677" s="5"/>
      <c r="F5677" s="5"/>
    </row>
    <row r="5678" spans="5:6" x14ac:dyDescent="0.25">
      <c r="E5678" s="5"/>
      <c r="F5678" s="5"/>
    </row>
    <row r="5679" spans="5:6" x14ac:dyDescent="0.25">
      <c r="E5679" s="5"/>
      <c r="F5679" s="5"/>
    </row>
    <row r="5680" spans="5:6" x14ac:dyDescent="0.25">
      <c r="E5680" s="5"/>
      <c r="F5680" s="5"/>
    </row>
    <row r="5681" spans="5:6" x14ac:dyDescent="0.25">
      <c r="E5681" s="5"/>
      <c r="F5681" s="5"/>
    </row>
    <row r="5682" spans="5:6" x14ac:dyDescent="0.25">
      <c r="E5682" s="5"/>
      <c r="F5682" s="5"/>
    </row>
    <row r="5683" spans="5:6" x14ac:dyDescent="0.25">
      <c r="E5683" s="5"/>
      <c r="F5683" s="5"/>
    </row>
    <row r="5684" spans="5:6" x14ac:dyDescent="0.25">
      <c r="E5684" s="5"/>
      <c r="F5684" s="5"/>
    </row>
    <row r="5685" spans="5:6" x14ac:dyDescent="0.25">
      <c r="E5685" s="5"/>
      <c r="F5685" s="5"/>
    </row>
    <row r="5686" spans="5:6" x14ac:dyDescent="0.25">
      <c r="E5686" s="5"/>
      <c r="F5686" s="5"/>
    </row>
    <row r="5687" spans="5:6" x14ac:dyDescent="0.25">
      <c r="E5687" s="5"/>
      <c r="F5687" s="5"/>
    </row>
    <row r="5688" spans="5:6" x14ac:dyDescent="0.25">
      <c r="E5688" s="5"/>
      <c r="F5688" s="5"/>
    </row>
    <row r="5689" spans="5:6" x14ac:dyDescent="0.25">
      <c r="E5689" s="5"/>
      <c r="F5689" s="5"/>
    </row>
    <row r="5690" spans="5:6" x14ac:dyDescent="0.25">
      <c r="E5690" s="5"/>
      <c r="F5690" s="5"/>
    </row>
    <row r="5691" spans="5:6" x14ac:dyDescent="0.25">
      <c r="E5691" s="5"/>
      <c r="F5691" s="5"/>
    </row>
    <row r="5692" spans="5:6" x14ac:dyDescent="0.25">
      <c r="E5692" s="5"/>
      <c r="F5692" s="5"/>
    </row>
    <row r="5693" spans="5:6" x14ac:dyDescent="0.25">
      <c r="E5693" s="5"/>
      <c r="F5693" s="5"/>
    </row>
    <row r="5694" spans="5:6" x14ac:dyDescent="0.25">
      <c r="E5694" s="5"/>
      <c r="F5694" s="5"/>
    </row>
    <row r="5695" spans="5:6" x14ac:dyDescent="0.25">
      <c r="E5695" s="5"/>
      <c r="F5695" s="5"/>
    </row>
    <row r="5696" spans="5:6" x14ac:dyDescent="0.25">
      <c r="E5696" s="5"/>
      <c r="F5696" s="5"/>
    </row>
    <row r="5697" spans="5:6" x14ac:dyDescent="0.25">
      <c r="E5697" s="5"/>
      <c r="F5697" s="5"/>
    </row>
    <row r="5698" spans="5:6" x14ac:dyDescent="0.25">
      <c r="E5698" s="5"/>
      <c r="F5698" s="5"/>
    </row>
    <row r="5699" spans="5:6" x14ac:dyDescent="0.25">
      <c r="E5699" s="5"/>
      <c r="F5699" s="5"/>
    </row>
    <row r="5700" spans="5:6" x14ac:dyDescent="0.25">
      <c r="E5700" s="5"/>
      <c r="F5700" s="5"/>
    </row>
    <row r="5701" spans="5:6" x14ac:dyDescent="0.25">
      <c r="E5701" s="5"/>
      <c r="F5701" s="5"/>
    </row>
    <row r="5702" spans="5:6" x14ac:dyDescent="0.25">
      <c r="E5702" s="5"/>
      <c r="F5702" s="5"/>
    </row>
    <row r="5703" spans="5:6" x14ac:dyDescent="0.25">
      <c r="E5703" s="5"/>
      <c r="F5703" s="5"/>
    </row>
    <row r="5704" spans="5:6" x14ac:dyDescent="0.25">
      <c r="E5704" s="5"/>
      <c r="F5704" s="5"/>
    </row>
    <row r="5705" spans="5:6" x14ac:dyDescent="0.25">
      <c r="E5705" s="5"/>
      <c r="F5705" s="5"/>
    </row>
    <row r="5706" spans="5:6" x14ac:dyDescent="0.25">
      <c r="E5706" s="5"/>
      <c r="F5706" s="5"/>
    </row>
    <row r="5707" spans="5:6" x14ac:dyDescent="0.25">
      <c r="E5707" s="5"/>
      <c r="F5707" s="5"/>
    </row>
    <row r="5708" spans="5:6" x14ac:dyDescent="0.25">
      <c r="E5708" s="5"/>
      <c r="F5708" s="5"/>
    </row>
    <row r="5709" spans="5:6" x14ac:dyDescent="0.25">
      <c r="E5709" s="5"/>
      <c r="F5709" s="5"/>
    </row>
    <row r="5710" spans="5:6" x14ac:dyDescent="0.25">
      <c r="E5710" s="5"/>
      <c r="F5710" s="5"/>
    </row>
    <row r="5711" spans="5:6" x14ac:dyDescent="0.25">
      <c r="E5711" s="5"/>
      <c r="F5711" s="5"/>
    </row>
    <row r="5712" spans="5:6" x14ac:dyDescent="0.25">
      <c r="E5712" s="5"/>
      <c r="F5712" s="5"/>
    </row>
    <row r="5713" spans="5:6" x14ac:dyDescent="0.25">
      <c r="E5713" s="5"/>
      <c r="F5713" s="5"/>
    </row>
    <row r="5714" spans="5:6" x14ac:dyDescent="0.25">
      <c r="E5714" s="5"/>
      <c r="F5714" s="5"/>
    </row>
    <row r="5715" spans="5:6" x14ac:dyDescent="0.25">
      <c r="E5715" s="5"/>
      <c r="F5715" s="5"/>
    </row>
    <row r="5716" spans="5:6" x14ac:dyDescent="0.25">
      <c r="E5716" s="5"/>
      <c r="F5716" s="5"/>
    </row>
    <row r="5717" spans="5:6" x14ac:dyDescent="0.25">
      <c r="E5717" s="5"/>
      <c r="F5717" s="5"/>
    </row>
    <row r="5718" spans="5:6" x14ac:dyDescent="0.25">
      <c r="E5718" s="5"/>
      <c r="F5718" s="5"/>
    </row>
    <row r="5719" spans="5:6" x14ac:dyDescent="0.25">
      <c r="E5719" s="5"/>
      <c r="F5719" s="5"/>
    </row>
    <row r="5720" spans="5:6" x14ac:dyDescent="0.25">
      <c r="E5720" s="5"/>
      <c r="F5720" s="5"/>
    </row>
    <row r="5721" spans="5:6" x14ac:dyDescent="0.25">
      <c r="E5721" s="5"/>
      <c r="F5721" s="5"/>
    </row>
    <row r="5722" spans="5:6" x14ac:dyDescent="0.25">
      <c r="E5722" s="5"/>
      <c r="F5722" s="5"/>
    </row>
    <row r="5723" spans="5:6" x14ac:dyDescent="0.25">
      <c r="E5723" s="5"/>
      <c r="F5723" s="5"/>
    </row>
    <row r="5724" spans="5:6" x14ac:dyDescent="0.25">
      <c r="E5724" s="5"/>
      <c r="F5724" s="5"/>
    </row>
    <row r="5725" spans="5:6" x14ac:dyDescent="0.25">
      <c r="E5725" s="5"/>
      <c r="F5725" s="5"/>
    </row>
    <row r="5726" spans="5:6" x14ac:dyDescent="0.25">
      <c r="E5726" s="5"/>
      <c r="F5726" s="5"/>
    </row>
    <row r="5727" spans="5:6" x14ac:dyDescent="0.25">
      <c r="E5727" s="5"/>
      <c r="F5727" s="5"/>
    </row>
    <row r="5728" spans="5:6" x14ac:dyDescent="0.25">
      <c r="E5728" s="5"/>
      <c r="F5728" s="5"/>
    </row>
    <row r="5729" spans="5:6" x14ac:dyDescent="0.25">
      <c r="E5729" s="5"/>
      <c r="F5729" s="5"/>
    </row>
    <row r="5730" spans="5:6" x14ac:dyDescent="0.25">
      <c r="E5730" s="5"/>
      <c r="F5730" s="5"/>
    </row>
    <row r="5731" spans="5:6" x14ac:dyDescent="0.25">
      <c r="E5731" s="5"/>
      <c r="F5731" s="5"/>
    </row>
    <row r="5732" spans="5:6" x14ac:dyDescent="0.25">
      <c r="E5732" s="5"/>
      <c r="F5732" s="5"/>
    </row>
    <row r="5733" spans="5:6" x14ac:dyDescent="0.25">
      <c r="E5733" s="5"/>
      <c r="F5733" s="5"/>
    </row>
    <row r="5734" spans="5:6" x14ac:dyDescent="0.25">
      <c r="E5734" s="5"/>
      <c r="F5734" s="5"/>
    </row>
    <row r="5735" spans="5:6" x14ac:dyDescent="0.25">
      <c r="E5735" s="5"/>
      <c r="F5735" s="5"/>
    </row>
    <row r="5736" spans="5:6" x14ac:dyDescent="0.25">
      <c r="E5736" s="5"/>
      <c r="F5736" s="5"/>
    </row>
    <row r="5737" spans="5:6" x14ac:dyDescent="0.25">
      <c r="E5737" s="5"/>
      <c r="F5737" s="5"/>
    </row>
    <row r="5738" spans="5:6" x14ac:dyDescent="0.25">
      <c r="E5738" s="5"/>
      <c r="F5738" s="5"/>
    </row>
    <row r="5739" spans="5:6" x14ac:dyDescent="0.25">
      <c r="E5739" s="5"/>
      <c r="F5739" s="5"/>
    </row>
    <row r="5740" spans="5:6" x14ac:dyDescent="0.25">
      <c r="E5740" s="5"/>
      <c r="F5740" s="5"/>
    </row>
    <row r="5741" spans="5:6" x14ac:dyDescent="0.25">
      <c r="E5741" s="5"/>
      <c r="F5741" s="5"/>
    </row>
    <row r="5742" spans="5:6" x14ac:dyDescent="0.25">
      <c r="E5742" s="5"/>
      <c r="F5742" s="5"/>
    </row>
    <row r="5743" spans="5:6" x14ac:dyDescent="0.25">
      <c r="E5743" s="5"/>
      <c r="F5743" s="5"/>
    </row>
    <row r="5744" spans="5:6" x14ac:dyDescent="0.25">
      <c r="E5744" s="5"/>
      <c r="F5744" s="5"/>
    </row>
    <row r="5745" spans="5:6" x14ac:dyDescent="0.25">
      <c r="E5745" s="5"/>
      <c r="F5745" s="5"/>
    </row>
    <row r="5746" spans="5:6" x14ac:dyDescent="0.25">
      <c r="E5746" s="5"/>
      <c r="F5746" s="5"/>
    </row>
    <row r="5747" spans="5:6" x14ac:dyDescent="0.25">
      <c r="E5747" s="5"/>
      <c r="F5747" s="5"/>
    </row>
    <row r="5748" spans="5:6" x14ac:dyDescent="0.25">
      <c r="E5748" s="5"/>
      <c r="F5748" s="5"/>
    </row>
    <row r="5749" spans="5:6" x14ac:dyDescent="0.25">
      <c r="E5749" s="5"/>
      <c r="F5749" s="5"/>
    </row>
    <row r="5750" spans="5:6" x14ac:dyDescent="0.25">
      <c r="E5750" s="5"/>
      <c r="F5750" s="5"/>
    </row>
    <row r="5751" spans="5:6" x14ac:dyDescent="0.25">
      <c r="E5751" s="5"/>
      <c r="F5751" s="5"/>
    </row>
    <row r="5752" spans="5:6" x14ac:dyDescent="0.25">
      <c r="E5752" s="5"/>
      <c r="F5752" s="5"/>
    </row>
    <row r="5753" spans="5:6" x14ac:dyDescent="0.25">
      <c r="E5753" s="5"/>
      <c r="F5753" s="5"/>
    </row>
    <row r="5754" spans="5:6" x14ac:dyDescent="0.25">
      <c r="E5754" s="5"/>
      <c r="F5754" s="5"/>
    </row>
    <row r="5755" spans="5:6" x14ac:dyDescent="0.25">
      <c r="E5755" s="5"/>
      <c r="F5755" s="5"/>
    </row>
    <row r="5756" spans="5:6" x14ac:dyDescent="0.25">
      <c r="E5756" s="5"/>
      <c r="F5756" s="5"/>
    </row>
    <row r="5757" spans="5:6" x14ac:dyDescent="0.25">
      <c r="E5757" s="5"/>
      <c r="F5757" s="5"/>
    </row>
    <row r="5758" spans="5:6" x14ac:dyDescent="0.25">
      <c r="E5758" s="5"/>
      <c r="F5758" s="5"/>
    </row>
    <row r="5759" spans="5:6" x14ac:dyDescent="0.25">
      <c r="E5759" s="5"/>
      <c r="F5759" s="5"/>
    </row>
    <row r="5760" spans="5:6" x14ac:dyDescent="0.25">
      <c r="E5760" s="5"/>
      <c r="F5760" s="5"/>
    </row>
    <row r="5761" spans="5:6" x14ac:dyDescent="0.25">
      <c r="E5761" s="5"/>
      <c r="F5761" s="5"/>
    </row>
    <row r="5762" spans="5:6" x14ac:dyDescent="0.25">
      <c r="E5762" s="5"/>
      <c r="F5762" s="5"/>
    </row>
    <row r="5763" spans="5:6" x14ac:dyDescent="0.25">
      <c r="E5763" s="5"/>
      <c r="F5763" s="5"/>
    </row>
    <row r="5764" spans="5:6" x14ac:dyDescent="0.25">
      <c r="E5764" s="5"/>
      <c r="F5764" s="5"/>
    </row>
    <row r="5765" spans="5:6" x14ac:dyDescent="0.25">
      <c r="E5765" s="5"/>
      <c r="F5765" s="5"/>
    </row>
    <row r="5766" spans="5:6" x14ac:dyDescent="0.25">
      <c r="E5766" s="5"/>
      <c r="F5766" s="5"/>
    </row>
    <row r="5767" spans="5:6" x14ac:dyDescent="0.25">
      <c r="E5767" s="5"/>
      <c r="F5767" s="5"/>
    </row>
    <row r="5768" spans="5:6" x14ac:dyDescent="0.25">
      <c r="E5768" s="5"/>
      <c r="F5768" s="5"/>
    </row>
    <row r="5769" spans="5:6" x14ac:dyDescent="0.25">
      <c r="E5769" s="5"/>
      <c r="F5769" s="5"/>
    </row>
    <row r="5770" spans="5:6" x14ac:dyDescent="0.25">
      <c r="E5770" s="5"/>
      <c r="F5770" s="5"/>
    </row>
    <row r="5771" spans="5:6" x14ac:dyDescent="0.25">
      <c r="E5771" s="5"/>
      <c r="F5771" s="5"/>
    </row>
    <row r="5772" spans="5:6" x14ac:dyDescent="0.25">
      <c r="E5772" s="5"/>
      <c r="F5772" s="5"/>
    </row>
    <row r="5773" spans="5:6" x14ac:dyDescent="0.25">
      <c r="E5773" s="5"/>
      <c r="F5773" s="5"/>
    </row>
    <row r="5774" spans="5:6" x14ac:dyDescent="0.25">
      <c r="E5774" s="5"/>
      <c r="F5774" s="5"/>
    </row>
    <row r="5775" spans="5:6" x14ac:dyDescent="0.25">
      <c r="E5775" s="5"/>
      <c r="F5775" s="5"/>
    </row>
    <row r="5776" spans="5:6" x14ac:dyDescent="0.25">
      <c r="E5776" s="5"/>
      <c r="F5776" s="5"/>
    </row>
    <row r="5777" spans="5:6" x14ac:dyDescent="0.25">
      <c r="E5777" s="5"/>
      <c r="F5777" s="5"/>
    </row>
    <row r="5778" spans="5:6" x14ac:dyDescent="0.25">
      <c r="E5778" s="5"/>
      <c r="F5778" s="5"/>
    </row>
    <row r="5779" spans="5:6" x14ac:dyDescent="0.25">
      <c r="E5779" s="5"/>
      <c r="F5779" s="5"/>
    </row>
    <row r="5780" spans="5:6" x14ac:dyDescent="0.25">
      <c r="E5780" s="5"/>
      <c r="F5780" s="5"/>
    </row>
    <row r="5781" spans="5:6" x14ac:dyDescent="0.25">
      <c r="E5781" s="5"/>
      <c r="F5781" s="5"/>
    </row>
    <row r="5782" spans="5:6" x14ac:dyDescent="0.25">
      <c r="E5782" s="5"/>
      <c r="F5782" s="5"/>
    </row>
    <row r="5783" spans="5:6" x14ac:dyDescent="0.25">
      <c r="E5783" s="5"/>
      <c r="F5783" s="5"/>
    </row>
    <row r="5784" spans="5:6" x14ac:dyDescent="0.25">
      <c r="E5784" s="5"/>
      <c r="F5784" s="5"/>
    </row>
    <row r="5785" spans="5:6" x14ac:dyDescent="0.25">
      <c r="E5785" s="5"/>
      <c r="F5785" s="5"/>
    </row>
    <row r="5786" spans="5:6" x14ac:dyDescent="0.25">
      <c r="E5786" s="5"/>
      <c r="F5786" s="5"/>
    </row>
    <row r="5787" spans="5:6" x14ac:dyDescent="0.25">
      <c r="E5787" s="5"/>
      <c r="F5787" s="5"/>
    </row>
    <row r="5788" spans="5:6" x14ac:dyDescent="0.25">
      <c r="E5788" s="5"/>
      <c r="F5788" s="5"/>
    </row>
    <row r="5789" spans="5:6" x14ac:dyDescent="0.25">
      <c r="E5789" s="5"/>
      <c r="F5789" s="5"/>
    </row>
    <row r="5790" spans="5:6" x14ac:dyDescent="0.25">
      <c r="E5790" s="5"/>
      <c r="F5790" s="5"/>
    </row>
    <row r="5791" spans="5:6" x14ac:dyDescent="0.25">
      <c r="E5791" s="5"/>
      <c r="F5791" s="5"/>
    </row>
    <row r="5792" spans="5:6" x14ac:dyDescent="0.25">
      <c r="E5792" s="5"/>
      <c r="F5792" s="5"/>
    </row>
    <row r="5793" spans="5:6" x14ac:dyDescent="0.25">
      <c r="E5793" s="5"/>
      <c r="F5793" s="5"/>
    </row>
    <row r="5794" spans="5:6" x14ac:dyDescent="0.25">
      <c r="E5794" s="5"/>
      <c r="F5794" s="5"/>
    </row>
    <row r="5795" spans="5:6" x14ac:dyDescent="0.25">
      <c r="E5795" s="5"/>
      <c r="F5795" s="5"/>
    </row>
    <row r="5796" spans="5:6" x14ac:dyDescent="0.25">
      <c r="E5796" s="5"/>
      <c r="F5796" s="5"/>
    </row>
    <row r="5797" spans="5:6" x14ac:dyDescent="0.25">
      <c r="E5797" s="5"/>
      <c r="F5797" s="5"/>
    </row>
    <row r="5798" spans="5:6" x14ac:dyDescent="0.25">
      <c r="E5798" s="5"/>
      <c r="F5798" s="5"/>
    </row>
    <row r="5799" spans="5:6" x14ac:dyDescent="0.25">
      <c r="E5799" s="5"/>
      <c r="F5799" s="5"/>
    </row>
    <row r="5800" spans="5:6" x14ac:dyDescent="0.25">
      <c r="E5800" s="5"/>
      <c r="F5800" s="5"/>
    </row>
    <row r="5801" spans="5:6" x14ac:dyDescent="0.25">
      <c r="E5801" s="5"/>
      <c r="F5801" s="5"/>
    </row>
    <row r="5802" spans="5:6" x14ac:dyDescent="0.25">
      <c r="E5802" s="5"/>
      <c r="F5802" s="5"/>
    </row>
    <row r="5803" spans="5:6" x14ac:dyDescent="0.25">
      <c r="E5803" s="5"/>
      <c r="F5803" s="5"/>
    </row>
    <row r="5804" spans="5:6" x14ac:dyDescent="0.25">
      <c r="E5804" s="5"/>
      <c r="F5804" s="5"/>
    </row>
    <row r="5805" spans="5:6" x14ac:dyDescent="0.25">
      <c r="E5805" s="5"/>
      <c r="F5805" s="5"/>
    </row>
    <row r="5806" spans="5:6" x14ac:dyDescent="0.25">
      <c r="E5806" s="5"/>
      <c r="F5806" s="5"/>
    </row>
    <row r="5807" spans="5:6" x14ac:dyDescent="0.25">
      <c r="E5807" s="5"/>
      <c r="F5807" s="5"/>
    </row>
    <row r="5808" spans="5:6" x14ac:dyDescent="0.25">
      <c r="E5808" s="5"/>
      <c r="F5808" s="5"/>
    </row>
    <row r="5809" spans="5:6" x14ac:dyDescent="0.25">
      <c r="E5809" s="5"/>
      <c r="F5809" s="5"/>
    </row>
    <row r="5810" spans="5:6" x14ac:dyDescent="0.25">
      <c r="E5810" s="5"/>
      <c r="F5810" s="5"/>
    </row>
    <row r="5811" spans="5:6" x14ac:dyDescent="0.25">
      <c r="E5811" s="5"/>
      <c r="F5811" s="5"/>
    </row>
    <row r="5812" spans="5:6" x14ac:dyDescent="0.25">
      <c r="E5812" s="5"/>
      <c r="F5812" s="5"/>
    </row>
    <row r="5813" spans="5:6" x14ac:dyDescent="0.25">
      <c r="E5813" s="5"/>
      <c r="F5813" s="5"/>
    </row>
    <row r="5814" spans="5:6" x14ac:dyDescent="0.25">
      <c r="E5814" s="5"/>
      <c r="F5814" s="5"/>
    </row>
    <row r="5815" spans="5:6" x14ac:dyDescent="0.25">
      <c r="E5815" s="5"/>
      <c r="F5815" s="5"/>
    </row>
    <row r="5816" spans="5:6" x14ac:dyDescent="0.25">
      <c r="E5816" s="5"/>
      <c r="F5816" s="5"/>
    </row>
    <row r="5817" spans="5:6" x14ac:dyDescent="0.25">
      <c r="E5817" s="5"/>
      <c r="F5817" s="5"/>
    </row>
    <row r="5818" spans="5:6" x14ac:dyDescent="0.25">
      <c r="E5818" s="5"/>
      <c r="F5818" s="5"/>
    </row>
    <row r="5819" spans="5:6" x14ac:dyDescent="0.25">
      <c r="E5819" s="5"/>
      <c r="F5819" s="5"/>
    </row>
    <row r="5820" spans="5:6" x14ac:dyDescent="0.25">
      <c r="E5820" s="5"/>
      <c r="F5820" s="5"/>
    </row>
    <row r="5821" spans="5:6" x14ac:dyDescent="0.25">
      <c r="E5821" s="5"/>
      <c r="F5821" s="5"/>
    </row>
    <row r="5822" spans="5:6" x14ac:dyDescent="0.25">
      <c r="E5822" s="5"/>
      <c r="F5822" s="5"/>
    </row>
    <row r="5823" spans="5:6" x14ac:dyDescent="0.25">
      <c r="E5823" s="5"/>
      <c r="F5823" s="5"/>
    </row>
    <row r="5824" spans="5:6" x14ac:dyDescent="0.25">
      <c r="E5824" s="5"/>
      <c r="F5824" s="5"/>
    </row>
    <row r="5825" spans="5:6" x14ac:dyDescent="0.25">
      <c r="E5825" s="5"/>
      <c r="F5825" s="5"/>
    </row>
    <row r="5826" spans="5:6" x14ac:dyDescent="0.25">
      <c r="E5826" s="5"/>
      <c r="F5826" s="5"/>
    </row>
    <row r="5827" spans="5:6" x14ac:dyDescent="0.25">
      <c r="E5827" s="5"/>
      <c r="F5827" s="5"/>
    </row>
    <row r="5828" spans="5:6" x14ac:dyDescent="0.25">
      <c r="E5828" s="5"/>
      <c r="F5828" s="5"/>
    </row>
    <row r="5829" spans="5:6" x14ac:dyDescent="0.25">
      <c r="E5829" s="5"/>
      <c r="F5829" s="5"/>
    </row>
    <row r="5830" spans="5:6" x14ac:dyDescent="0.25">
      <c r="E5830" s="5"/>
      <c r="F5830" s="5"/>
    </row>
    <row r="5831" spans="5:6" x14ac:dyDescent="0.25">
      <c r="E5831" s="5"/>
      <c r="F5831" s="5"/>
    </row>
    <row r="5832" spans="5:6" x14ac:dyDescent="0.25">
      <c r="E5832" s="5"/>
      <c r="F5832" s="5"/>
    </row>
    <row r="5833" spans="5:6" x14ac:dyDescent="0.25">
      <c r="E5833" s="5"/>
      <c r="F5833" s="5"/>
    </row>
    <row r="5834" spans="5:6" x14ac:dyDescent="0.25">
      <c r="E5834" s="5"/>
      <c r="F5834" s="5"/>
    </row>
    <row r="5835" spans="5:6" x14ac:dyDescent="0.25">
      <c r="E5835" s="5"/>
      <c r="F5835" s="5"/>
    </row>
    <row r="5836" spans="5:6" x14ac:dyDescent="0.25">
      <c r="E5836" s="5"/>
      <c r="F5836" s="5"/>
    </row>
    <row r="5837" spans="5:6" x14ac:dyDescent="0.25">
      <c r="E5837" s="5"/>
      <c r="F5837" s="5"/>
    </row>
    <row r="5838" spans="5:6" x14ac:dyDescent="0.25">
      <c r="E5838" s="5"/>
      <c r="F5838" s="5"/>
    </row>
    <row r="5839" spans="5:6" x14ac:dyDescent="0.25">
      <c r="E5839" s="5"/>
      <c r="F5839" s="5"/>
    </row>
    <row r="5840" spans="5:6" x14ac:dyDescent="0.25">
      <c r="E5840" s="5"/>
      <c r="F5840" s="5"/>
    </row>
    <row r="5841" spans="5:6" x14ac:dyDescent="0.25">
      <c r="E5841" s="5"/>
      <c r="F5841" s="5"/>
    </row>
    <row r="5842" spans="5:6" x14ac:dyDescent="0.25">
      <c r="E5842" s="5"/>
      <c r="F5842" s="5"/>
    </row>
    <row r="5843" spans="5:6" x14ac:dyDescent="0.25">
      <c r="E5843" s="5"/>
      <c r="F5843" s="5"/>
    </row>
    <row r="5844" spans="5:6" x14ac:dyDescent="0.25">
      <c r="E5844" s="5"/>
      <c r="F5844" s="5"/>
    </row>
    <row r="5845" spans="5:6" x14ac:dyDescent="0.25">
      <c r="E5845" s="5"/>
      <c r="F5845" s="5"/>
    </row>
    <row r="5846" spans="5:6" x14ac:dyDescent="0.25">
      <c r="E5846" s="5"/>
      <c r="F5846" s="5"/>
    </row>
    <row r="5847" spans="5:6" x14ac:dyDescent="0.25">
      <c r="E5847" s="5"/>
      <c r="F5847" s="5"/>
    </row>
    <row r="5848" spans="5:6" x14ac:dyDescent="0.25">
      <c r="E5848" s="5"/>
      <c r="F5848" s="5"/>
    </row>
    <row r="5849" spans="5:6" x14ac:dyDescent="0.25">
      <c r="E5849" s="5"/>
      <c r="F5849" s="5"/>
    </row>
    <row r="5850" spans="5:6" x14ac:dyDescent="0.25">
      <c r="E5850" s="5"/>
      <c r="F5850" s="5"/>
    </row>
    <row r="5851" spans="5:6" x14ac:dyDescent="0.25">
      <c r="E5851" s="5"/>
      <c r="F5851" s="5"/>
    </row>
    <row r="5852" spans="5:6" x14ac:dyDescent="0.25">
      <c r="E5852" s="5"/>
      <c r="F5852" s="5"/>
    </row>
    <row r="5853" spans="5:6" x14ac:dyDescent="0.25">
      <c r="E5853" s="5"/>
      <c r="F5853" s="5"/>
    </row>
    <row r="5854" spans="5:6" x14ac:dyDescent="0.25">
      <c r="E5854" s="5"/>
      <c r="F5854" s="5"/>
    </row>
    <row r="5855" spans="5:6" x14ac:dyDescent="0.25">
      <c r="E5855" s="5"/>
      <c r="F5855" s="5"/>
    </row>
    <row r="5856" spans="5:6" x14ac:dyDescent="0.25">
      <c r="E5856" s="5"/>
      <c r="F5856" s="5"/>
    </row>
    <row r="5857" spans="5:6" x14ac:dyDescent="0.25">
      <c r="E5857" s="5"/>
      <c r="F5857" s="5"/>
    </row>
    <row r="5858" spans="5:6" x14ac:dyDescent="0.25">
      <c r="E5858" s="5"/>
      <c r="F5858" s="5"/>
    </row>
    <row r="5859" spans="5:6" x14ac:dyDescent="0.25">
      <c r="E5859" s="5"/>
      <c r="F5859" s="5"/>
    </row>
    <row r="5860" spans="5:6" x14ac:dyDescent="0.25">
      <c r="E5860" s="5"/>
      <c r="F5860" s="5"/>
    </row>
    <row r="5861" spans="5:6" x14ac:dyDescent="0.25">
      <c r="E5861" s="5"/>
      <c r="F5861" s="5"/>
    </row>
    <row r="5862" spans="5:6" x14ac:dyDescent="0.25">
      <c r="E5862" s="5"/>
      <c r="F5862" s="5"/>
    </row>
    <row r="5863" spans="5:6" x14ac:dyDescent="0.25">
      <c r="E5863" s="5"/>
      <c r="F5863" s="5"/>
    </row>
    <row r="5864" spans="5:6" x14ac:dyDescent="0.25">
      <c r="E5864" s="5"/>
      <c r="F5864" s="5"/>
    </row>
    <row r="5865" spans="5:6" x14ac:dyDescent="0.25">
      <c r="E5865" s="5"/>
      <c r="F5865" s="5"/>
    </row>
    <row r="5866" spans="5:6" x14ac:dyDescent="0.25">
      <c r="E5866" s="5"/>
      <c r="F5866" s="5"/>
    </row>
    <row r="5867" spans="5:6" x14ac:dyDescent="0.25">
      <c r="E5867" s="5"/>
      <c r="F5867" s="5"/>
    </row>
    <row r="5868" spans="5:6" x14ac:dyDescent="0.25">
      <c r="E5868" s="5"/>
      <c r="F5868" s="5"/>
    </row>
    <row r="5869" spans="5:6" x14ac:dyDescent="0.25">
      <c r="E5869" s="5"/>
      <c r="F5869" s="5"/>
    </row>
    <row r="5870" spans="5:6" x14ac:dyDescent="0.25">
      <c r="E5870" s="5"/>
      <c r="F5870" s="5"/>
    </row>
    <row r="5871" spans="5:6" x14ac:dyDescent="0.25">
      <c r="E5871" s="5"/>
      <c r="F5871" s="5"/>
    </row>
    <row r="5872" spans="5:6" x14ac:dyDescent="0.25">
      <c r="E5872" s="5"/>
      <c r="F5872" s="5"/>
    </row>
    <row r="5873" spans="5:6" x14ac:dyDescent="0.25">
      <c r="E5873" s="5"/>
      <c r="F5873" s="5"/>
    </row>
    <row r="5874" spans="5:6" x14ac:dyDescent="0.25">
      <c r="E5874" s="5"/>
      <c r="F5874" s="5"/>
    </row>
    <row r="5875" spans="5:6" x14ac:dyDescent="0.25">
      <c r="E5875" s="5"/>
      <c r="F5875" s="5"/>
    </row>
    <row r="5876" spans="5:6" x14ac:dyDescent="0.25">
      <c r="E5876" s="5"/>
      <c r="F5876" s="5"/>
    </row>
    <row r="5877" spans="5:6" x14ac:dyDescent="0.25">
      <c r="E5877" s="5"/>
      <c r="F5877" s="5"/>
    </row>
    <row r="5878" spans="5:6" x14ac:dyDescent="0.25">
      <c r="E5878" s="5"/>
      <c r="F5878" s="5"/>
    </row>
    <row r="5879" spans="5:6" x14ac:dyDescent="0.25">
      <c r="E5879" s="5"/>
      <c r="F5879" s="5"/>
    </row>
    <row r="5880" spans="5:6" x14ac:dyDescent="0.25">
      <c r="E5880" s="5"/>
      <c r="F5880" s="5"/>
    </row>
    <row r="5881" spans="5:6" x14ac:dyDescent="0.25">
      <c r="E5881" s="5"/>
      <c r="F5881" s="5"/>
    </row>
    <row r="5882" spans="5:6" x14ac:dyDescent="0.25">
      <c r="E5882" s="5"/>
      <c r="F5882" s="5"/>
    </row>
    <row r="5883" spans="5:6" x14ac:dyDescent="0.25">
      <c r="E5883" s="5"/>
      <c r="F5883" s="5"/>
    </row>
    <row r="5884" spans="5:6" x14ac:dyDescent="0.25">
      <c r="E5884" s="5"/>
      <c r="F5884" s="5"/>
    </row>
    <row r="5885" spans="5:6" x14ac:dyDescent="0.25">
      <c r="E5885" s="5"/>
      <c r="F5885" s="5"/>
    </row>
    <row r="5886" spans="5:6" x14ac:dyDescent="0.25">
      <c r="E5886" s="5"/>
      <c r="F5886" s="5"/>
    </row>
    <row r="5887" spans="5:6" x14ac:dyDescent="0.25">
      <c r="E5887" s="5"/>
      <c r="F5887" s="5"/>
    </row>
    <row r="5888" spans="5:6" x14ac:dyDescent="0.25">
      <c r="E5888" s="5"/>
      <c r="F5888" s="5"/>
    </row>
    <row r="5889" spans="5:6" x14ac:dyDescent="0.25">
      <c r="E5889" s="5"/>
      <c r="F5889" s="5"/>
    </row>
    <row r="5890" spans="5:6" x14ac:dyDescent="0.25">
      <c r="E5890" s="5"/>
      <c r="F5890" s="5"/>
    </row>
    <row r="5891" spans="5:6" x14ac:dyDescent="0.25">
      <c r="E5891" s="5"/>
      <c r="F5891" s="5"/>
    </row>
    <row r="5892" spans="5:6" x14ac:dyDescent="0.25">
      <c r="E5892" s="5"/>
      <c r="F5892" s="5"/>
    </row>
    <row r="5893" spans="5:6" x14ac:dyDescent="0.25">
      <c r="E5893" s="5"/>
      <c r="F5893" s="5"/>
    </row>
    <row r="5894" spans="5:6" x14ac:dyDescent="0.25">
      <c r="E5894" s="5"/>
      <c r="F5894" s="5"/>
    </row>
    <row r="5895" spans="5:6" x14ac:dyDescent="0.25">
      <c r="E5895" s="5"/>
      <c r="F5895" s="5"/>
    </row>
    <row r="5896" spans="5:6" x14ac:dyDescent="0.25">
      <c r="E5896" s="5"/>
      <c r="F5896" s="5"/>
    </row>
    <row r="5897" spans="5:6" x14ac:dyDescent="0.25">
      <c r="E5897" s="5"/>
      <c r="F5897" s="5"/>
    </row>
    <row r="5898" spans="5:6" x14ac:dyDescent="0.25">
      <c r="E5898" s="5"/>
      <c r="F5898" s="5"/>
    </row>
    <row r="5899" spans="5:6" x14ac:dyDescent="0.25">
      <c r="E5899" s="5"/>
      <c r="F5899" s="5"/>
    </row>
    <row r="5900" spans="5:6" x14ac:dyDescent="0.25">
      <c r="E5900" s="5"/>
      <c r="F5900" s="5"/>
    </row>
    <row r="5901" spans="5:6" x14ac:dyDescent="0.25">
      <c r="E5901" s="5"/>
      <c r="F5901" s="5"/>
    </row>
    <row r="5902" spans="5:6" x14ac:dyDescent="0.25">
      <c r="E5902" s="5"/>
      <c r="F5902" s="5"/>
    </row>
    <row r="5903" spans="5:6" x14ac:dyDescent="0.25">
      <c r="E5903" s="5"/>
      <c r="F5903" s="5"/>
    </row>
    <row r="5904" spans="5:6" x14ac:dyDescent="0.25">
      <c r="E5904" s="5"/>
      <c r="F5904" s="5"/>
    </row>
    <row r="5905" spans="5:6" x14ac:dyDescent="0.25">
      <c r="E5905" s="5"/>
      <c r="F5905" s="5"/>
    </row>
    <row r="5906" spans="5:6" x14ac:dyDescent="0.25">
      <c r="E5906" s="5"/>
      <c r="F5906" s="5"/>
    </row>
    <row r="5907" spans="5:6" x14ac:dyDescent="0.25">
      <c r="E5907" s="5"/>
      <c r="F5907" s="5"/>
    </row>
    <row r="5908" spans="5:6" x14ac:dyDescent="0.25">
      <c r="E5908" s="5"/>
      <c r="F5908" s="5"/>
    </row>
    <row r="5909" spans="5:6" x14ac:dyDescent="0.25">
      <c r="E5909" s="5"/>
      <c r="F5909" s="5"/>
    </row>
    <row r="5910" spans="5:6" x14ac:dyDescent="0.25">
      <c r="E5910" s="5"/>
      <c r="F5910" s="5"/>
    </row>
    <row r="5911" spans="5:6" x14ac:dyDescent="0.25">
      <c r="E5911" s="5"/>
      <c r="F5911" s="5"/>
    </row>
    <row r="5912" spans="5:6" x14ac:dyDescent="0.25">
      <c r="E5912" s="5"/>
      <c r="F5912" s="5"/>
    </row>
    <row r="5913" spans="5:6" x14ac:dyDescent="0.25">
      <c r="E5913" s="5"/>
      <c r="F5913" s="5"/>
    </row>
    <row r="5914" spans="5:6" x14ac:dyDescent="0.25">
      <c r="E5914" s="5"/>
      <c r="F5914" s="5"/>
    </row>
    <row r="5915" spans="5:6" x14ac:dyDescent="0.25">
      <c r="E5915" s="5"/>
      <c r="F5915" s="5"/>
    </row>
    <row r="5916" spans="5:6" x14ac:dyDescent="0.25">
      <c r="E5916" s="5"/>
      <c r="F5916" s="5"/>
    </row>
    <row r="5917" spans="5:6" x14ac:dyDescent="0.25">
      <c r="E5917" s="5"/>
      <c r="F5917" s="5"/>
    </row>
    <row r="5918" spans="5:6" x14ac:dyDescent="0.25">
      <c r="E5918" s="5"/>
      <c r="F5918" s="5"/>
    </row>
    <row r="5919" spans="5:6" x14ac:dyDescent="0.25">
      <c r="E5919" s="5"/>
      <c r="F5919" s="5"/>
    </row>
    <row r="5920" spans="5:6" x14ac:dyDescent="0.25">
      <c r="E5920" s="5"/>
      <c r="F5920" s="5"/>
    </row>
    <row r="5921" spans="5:17" x14ac:dyDescent="0.25">
      <c r="E5921" s="5"/>
      <c r="F5921" s="5"/>
    </row>
    <row r="5922" spans="5:17" x14ac:dyDescent="0.25">
      <c r="E5922" s="5"/>
      <c r="F5922" s="5"/>
    </row>
    <row r="5923" spans="5:17" x14ac:dyDescent="0.25">
      <c r="E5923" s="5"/>
      <c r="F5923" s="5"/>
    </row>
    <row r="5924" spans="5:17" x14ac:dyDescent="0.25">
      <c r="E5924" s="5"/>
      <c r="F5924" s="5"/>
    </row>
    <row r="5925" spans="5:17" x14ac:dyDescent="0.25">
      <c r="E5925" s="5"/>
      <c r="F5925" s="5"/>
    </row>
    <row r="5926" spans="5:17" x14ac:dyDescent="0.25">
      <c r="E5926" s="5"/>
      <c r="F5926" s="5"/>
    </row>
    <row r="5927" spans="5:17" x14ac:dyDescent="0.25">
      <c r="E5927" s="5"/>
      <c r="F5927" s="5"/>
    </row>
    <row r="5928" spans="5:17" x14ac:dyDescent="0.25">
      <c r="E5928" s="5"/>
      <c r="F5928" s="5"/>
      <c r="H5928" s="5"/>
      <c r="I5928" s="5"/>
      <c r="Q5928" s="5"/>
    </row>
    <row r="5929" spans="5:17" x14ac:dyDescent="0.25">
      <c r="E5929" s="5"/>
      <c r="F5929" s="5"/>
      <c r="M5929" s="5"/>
    </row>
    <row r="5930" spans="5:17" x14ac:dyDescent="0.25">
      <c r="E5930" s="5"/>
      <c r="F5930" s="5"/>
    </row>
    <row r="5931" spans="5:17" x14ac:dyDescent="0.25">
      <c r="E5931" s="5"/>
      <c r="F5931" s="5"/>
    </row>
    <row r="5932" spans="5:17" x14ac:dyDescent="0.25">
      <c r="E5932" s="5"/>
      <c r="F5932" s="5"/>
    </row>
    <row r="5933" spans="5:17" x14ac:dyDescent="0.25">
      <c r="E5933" s="5"/>
      <c r="F5933" s="5"/>
    </row>
    <row r="5934" spans="5:17" x14ac:dyDescent="0.25">
      <c r="E5934" s="5"/>
      <c r="F5934" s="5"/>
    </row>
    <row r="5935" spans="5:17" x14ac:dyDescent="0.25">
      <c r="E5935" s="5"/>
      <c r="F5935" s="5"/>
    </row>
    <row r="5936" spans="5:17" x14ac:dyDescent="0.25">
      <c r="E5936" s="5"/>
      <c r="F5936" s="5"/>
    </row>
    <row r="5937" spans="5:6" x14ac:dyDescent="0.25">
      <c r="E5937" s="5"/>
      <c r="F5937" s="5"/>
    </row>
    <row r="5938" spans="5:6" x14ac:dyDescent="0.25">
      <c r="E5938" s="5"/>
      <c r="F5938" s="5"/>
    </row>
    <row r="5939" spans="5:6" x14ac:dyDescent="0.25">
      <c r="E5939" s="5"/>
      <c r="F5939" s="5"/>
    </row>
    <row r="5940" spans="5:6" x14ac:dyDescent="0.25">
      <c r="E5940" s="5"/>
      <c r="F5940" s="5"/>
    </row>
    <row r="5941" spans="5:6" x14ac:dyDescent="0.25">
      <c r="E5941" s="5"/>
      <c r="F5941" s="5"/>
    </row>
    <row r="5942" spans="5:6" x14ac:dyDescent="0.25">
      <c r="E5942" s="5"/>
      <c r="F5942" s="5"/>
    </row>
    <row r="5943" spans="5:6" x14ac:dyDescent="0.25">
      <c r="E5943" s="5"/>
      <c r="F5943" s="5"/>
    </row>
    <row r="5944" spans="5:6" x14ac:dyDescent="0.25">
      <c r="E5944" s="5"/>
      <c r="F5944" s="5"/>
    </row>
    <row r="5945" spans="5:6" x14ac:dyDescent="0.25">
      <c r="E5945" s="5"/>
      <c r="F5945" s="5"/>
    </row>
    <row r="5946" spans="5:6" x14ac:dyDescent="0.25">
      <c r="E5946" s="5"/>
      <c r="F5946" s="5"/>
    </row>
    <row r="5947" spans="5:6" x14ac:dyDescent="0.25">
      <c r="E5947" s="5"/>
      <c r="F5947" s="5"/>
    </row>
    <row r="5948" spans="5:6" x14ac:dyDescent="0.25">
      <c r="E5948" s="5"/>
      <c r="F5948" s="5"/>
    </row>
    <row r="5949" spans="5:6" x14ac:dyDescent="0.25">
      <c r="E5949" s="5"/>
      <c r="F5949" s="5"/>
    </row>
    <row r="5950" spans="5:6" x14ac:dyDescent="0.25">
      <c r="E5950" s="5"/>
      <c r="F5950" s="5"/>
    </row>
    <row r="5951" spans="5:6" x14ac:dyDescent="0.25">
      <c r="E5951" s="5"/>
      <c r="F5951" s="5"/>
    </row>
    <row r="5952" spans="5:6" x14ac:dyDescent="0.25">
      <c r="E5952" s="5"/>
      <c r="F5952" s="5"/>
    </row>
    <row r="5953" spans="5:6" x14ac:dyDescent="0.25">
      <c r="E5953" s="5"/>
      <c r="F5953" s="5"/>
    </row>
    <row r="5954" spans="5:6" x14ac:dyDescent="0.25">
      <c r="E5954" s="5"/>
      <c r="F5954" s="5"/>
    </row>
    <row r="5955" spans="5:6" x14ac:dyDescent="0.25">
      <c r="E5955" s="5"/>
      <c r="F5955" s="5"/>
    </row>
    <row r="5956" spans="5:6" x14ac:dyDescent="0.25">
      <c r="E5956" s="5"/>
      <c r="F5956" s="5"/>
    </row>
    <row r="5957" spans="5:6" x14ac:dyDescent="0.25">
      <c r="E5957" s="5"/>
      <c r="F5957" s="5"/>
    </row>
    <row r="5958" spans="5:6" x14ac:dyDescent="0.25">
      <c r="E5958" s="5"/>
      <c r="F5958" s="5"/>
    </row>
    <row r="5959" spans="5:6" x14ac:dyDescent="0.25">
      <c r="E5959" s="5"/>
      <c r="F5959" s="5"/>
    </row>
    <row r="5960" spans="5:6" x14ac:dyDescent="0.25">
      <c r="E5960" s="5"/>
      <c r="F5960" s="5"/>
    </row>
    <row r="5961" spans="5:6" x14ac:dyDescent="0.25">
      <c r="E5961" s="5"/>
      <c r="F5961" s="5"/>
    </row>
    <row r="5962" spans="5:6" x14ac:dyDescent="0.25">
      <c r="E5962" s="5"/>
      <c r="F5962" s="5"/>
    </row>
    <row r="5963" spans="5:6" x14ac:dyDescent="0.25">
      <c r="E5963" s="5"/>
      <c r="F5963" s="5"/>
    </row>
    <row r="5964" spans="5:6" x14ac:dyDescent="0.25">
      <c r="E5964" s="5"/>
      <c r="F5964" s="5"/>
    </row>
    <row r="5965" spans="5:6" x14ac:dyDescent="0.25">
      <c r="E5965" s="5"/>
      <c r="F5965" s="5"/>
    </row>
    <row r="5966" spans="5:6" x14ac:dyDescent="0.25">
      <c r="E5966" s="5"/>
      <c r="F5966" s="5"/>
    </row>
    <row r="5967" spans="5:6" x14ac:dyDescent="0.25">
      <c r="E5967" s="5"/>
      <c r="F5967" s="5"/>
    </row>
    <row r="5968" spans="5:6" x14ac:dyDescent="0.25">
      <c r="E5968" s="5"/>
      <c r="F5968" s="5"/>
    </row>
    <row r="5969" spans="5:6" x14ac:dyDescent="0.25">
      <c r="E5969" s="5"/>
      <c r="F5969" s="5"/>
    </row>
    <row r="5970" spans="5:6" x14ac:dyDescent="0.25">
      <c r="E5970" s="5"/>
      <c r="F5970" s="5"/>
    </row>
    <row r="5971" spans="5:6" x14ac:dyDescent="0.25">
      <c r="E5971" s="5"/>
      <c r="F5971" s="5"/>
    </row>
    <row r="5972" spans="5:6" x14ac:dyDescent="0.25">
      <c r="E5972" s="5"/>
      <c r="F5972" s="5"/>
    </row>
    <row r="5973" spans="5:6" x14ac:dyDescent="0.25">
      <c r="E5973" s="5"/>
      <c r="F5973" s="5"/>
    </row>
    <row r="5974" spans="5:6" x14ac:dyDescent="0.25">
      <c r="E5974" s="5"/>
      <c r="F5974" s="5"/>
    </row>
    <row r="5975" spans="5:6" x14ac:dyDescent="0.25">
      <c r="E5975" s="5"/>
      <c r="F5975" s="5"/>
    </row>
    <row r="5976" spans="5:6" x14ac:dyDescent="0.25">
      <c r="E5976" s="5"/>
      <c r="F5976" s="5"/>
    </row>
    <row r="5977" spans="5:6" x14ac:dyDescent="0.25">
      <c r="E5977" s="5"/>
      <c r="F5977" s="5"/>
    </row>
    <row r="5978" spans="5:6" x14ac:dyDescent="0.25">
      <c r="E5978" s="5"/>
      <c r="F5978" s="5"/>
    </row>
    <row r="5979" spans="5:6" x14ac:dyDescent="0.25">
      <c r="E5979" s="5"/>
      <c r="F5979" s="5"/>
    </row>
    <row r="5980" spans="5:6" x14ac:dyDescent="0.25">
      <c r="E5980" s="5"/>
      <c r="F5980" s="5"/>
    </row>
    <row r="5981" spans="5:6" x14ac:dyDescent="0.25">
      <c r="E5981" s="5"/>
      <c r="F5981" s="5"/>
    </row>
    <row r="5982" spans="5:6" x14ac:dyDescent="0.25">
      <c r="E5982" s="5"/>
      <c r="F5982" s="5"/>
    </row>
    <row r="5983" spans="5:6" x14ac:dyDescent="0.25">
      <c r="E5983" s="5"/>
      <c r="F5983" s="5"/>
    </row>
    <row r="5984" spans="5:6" x14ac:dyDescent="0.25">
      <c r="E5984" s="5"/>
      <c r="F5984" s="5"/>
    </row>
    <row r="5985" spans="5:6" x14ac:dyDescent="0.25">
      <c r="E5985" s="5"/>
      <c r="F5985" s="5"/>
    </row>
    <row r="5986" spans="5:6" x14ac:dyDescent="0.25">
      <c r="E5986" s="5"/>
      <c r="F5986" s="5"/>
    </row>
    <row r="5987" spans="5:6" x14ac:dyDescent="0.25">
      <c r="E5987" s="5"/>
      <c r="F5987" s="5"/>
    </row>
    <row r="5988" spans="5:6" x14ac:dyDescent="0.25">
      <c r="E5988" s="5"/>
      <c r="F5988" s="5"/>
    </row>
    <row r="5989" spans="5:6" x14ac:dyDescent="0.25">
      <c r="E5989" s="5"/>
      <c r="F5989" s="5"/>
    </row>
    <row r="5990" spans="5:6" x14ac:dyDescent="0.25">
      <c r="E5990" s="5"/>
      <c r="F5990" s="5"/>
    </row>
    <row r="5991" spans="5:6" x14ac:dyDescent="0.25">
      <c r="E5991" s="5"/>
      <c r="F5991" s="5"/>
    </row>
    <row r="5992" spans="5:6" x14ac:dyDescent="0.25">
      <c r="E5992" s="5"/>
      <c r="F5992" s="5"/>
    </row>
    <row r="5993" spans="5:6" x14ac:dyDescent="0.25">
      <c r="E5993" s="5"/>
      <c r="F5993" s="5"/>
    </row>
    <row r="5994" spans="5:6" x14ac:dyDescent="0.25">
      <c r="E5994" s="5"/>
      <c r="F5994" s="5"/>
    </row>
    <row r="5995" spans="5:6" x14ac:dyDescent="0.25">
      <c r="E5995" s="5"/>
      <c r="F5995" s="5"/>
    </row>
    <row r="5996" spans="5:6" x14ac:dyDescent="0.25">
      <c r="E5996" s="5"/>
      <c r="F5996" s="5"/>
    </row>
    <row r="5997" spans="5:6" x14ac:dyDescent="0.25">
      <c r="E5997" s="5"/>
      <c r="F5997" s="5"/>
    </row>
    <row r="5998" spans="5:6" x14ac:dyDescent="0.25">
      <c r="E5998" s="5"/>
      <c r="F5998" s="5"/>
    </row>
    <row r="5999" spans="5:6" x14ac:dyDescent="0.25">
      <c r="E5999" s="5"/>
      <c r="F5999" s="5"/>
    </row>
    <row r="6000" spans="5:6" x14ac:dyDescent="0.25">
      <c r="E6000" s="5"/>
      <c r="F6000" s="5"/>
    </row>
    <row r="6001" spans="5:6" x14ac:dyDescent="0.25">
      <c r="E6001" s="5"/>
      <c r="F6001" s="5"/>
    </row>
    <row r="6002" spans="5:6" x14ac:dyDescent="0.25">
      <c r="E6002" s="5"/>
      <c r="F6002" s="5"/>
    </row>
    <row r="6003" spans="5:6" x14ac:dyDescent="0.25">
      <c r="E6003" s="5"/>
      <c r="F6003" s="5"/>
    </row>
    <row r="6004" spans="5:6" x14ac:dyDescent="0.25">
      <c r="E6004" s="5"/>
      <c r="F6004" s="5"/>
    </row>
    <row r="6005" spans="5:6" x14ac:dyDescent="0.25">
      <c r="E6005" s="5"/>
      <c r="F6005" s="5"/>
    </row>
    <row r="6006" spans="5:6" x14ac:dyDescent="0.25">
      <c r="E6006" s="5"/>
      <c r="F6006" s="5"/>
    </row>
    <row r="6007" spans="5:6" x14ac:dyDescent="0.25">
      <c r="E6007" s="5"/>
      <c r="F6007" s="5"/>
    </row>
    <row r="6008" spans="5:6" x14ac:dyDescent="0.25">
      <c r="E6008" s="5"/>
      <c r="F6008" s="5"/>
    </row>
    <row r="6009" spans="5:6" x14ac:dyDescent="0.25">
      <c r="E6009" s="5"/>
      <c r="F6009" s="5"/>
    </row>
    <row r="6010" spans="5:6" x14ac:dyDescent="0.25">
      <c r="E6010" s="5"/>
      <c r="F6010" s="5"/>
    </row>
    <row r="6011" spans="5:6" x14ac:dyDescent="0.25">
      <c r="E6011" s="5"/>
      <c r="F6011" s="5"/>
    </row>
    <row r="6012" spans="5:6" x14ac:dyDescent="0.25">
      <c r="E6012" s="5"/>
      <c r="F6012" s="5"/>
    </row>
    <row r="6013" spans="5:6" x14ac:dyDescent="0.25">
      <c r="E6013" s="5"/>
      <c r="F6013" s="5"/>
    </row>
    <row r="6014" spans="5:6" x14ac:dyDescent="0.25">
      <c r="E6014" s="5"/>
      <c r="F6014" s="5"/>
    </row>
    <row r="6015" spans="5:6" x14ac:dyDescent="0.25">
      <c r="E6015" s="5"/>
      <c r="F6015" s="5"/>
    </row>
    <row r="6016" spans="5:6" x14ac:dyDescent="0.25">
      <c r="E6016" s="5"/>
      <c r="F6016" s="5"/>
    </row>
    <row r="6017" spans="5:6" x14ac:dyDescent="0.25">
      <c r="E6017" s="5"/>
      <c r="F6017" s="5"/>
    </row>
    <row r="6018" spans="5:6" x14ac:dyDescent="0.25">
      <c r="E6018" s="5"/>
      <c r="F6018" s="5"/>
    </row>
    <row r="6019" spans="5:6" x14ac:dyDescent="0.25">
      <c r="E6019" s="5"/>
      <c r="F6019" s="5"/>
    </row>
    <row r="6020" spans="5:6" x14ac:dyDescent="0.25">
      <c r="E6020" s="5"/>
      <c r="F6020" s="5"/>
    </row>
    <row r="6021" spans="5:6" x14ac:dyDescent="0.25">
      <c r="E6021" s="5"/>
      <c r="F6021" s="5"/>
    </row>
    <row r="6022" spans="5:6" x14ac:dyDescent="0.25">
      <c r="E6022" s="5"/>
      <c r="F6022" s="5"/>
    </row>
    <row r="6023" spans="5:6" x14ac:dyDescent="0.25">
      <c r="E6023" s="5"/>
      <c r="F6023" s="5"/>
    </row>
    <row r="6024" spans="5:6" x14ac:dyDescent="0.25">
      <c r="E6024" s="5"/>
      <c r="F6024" s="5"/>
    </row>
    <row r="6025" spans="5:6" x14ac:dyDescent="0.25">
      <c r="E6025" s="5"/>
      <c r="F6025" s="5"/>
    </row>
    <row r="6026" spans="5:6" x14ac:dyDescent="0.25">
      <c r="E6026" s="5"/>
      <c r="F6026" s="5"/>
    </row>
    <row r="6027" spans="5:6" x14ac:dyDescent="0.25">
      <c r="E6027" s="5"/>
      <c r="F6027" s="5"/>
    </row>
    <row r="6028" spans="5:6" x14ac:dyDescent="0.25">
      <c r="E6028" s="5"/>
      <c r="F6028" s="5"/>
    </row>
    <row r="6029" spans="5:6" x14ac:dyDescent="0.25">
      <c r="E6029" s="5"/>
      <c r="F6029" s="5"/>
    </row>
    <row r="6030" spans="5:6" x14ac:dyDescent="0.25">
      <c r="E6030" s="5"/>
      <c r="F6030" s="5"/>
    </row>
    <row r="6031" spans="5:6" x14ac:dyDescent="0.25">
      <c r="E6031" s="5"/>
      <c r="F6031" s="5"/>
    </row>
    <row r="6032" spans="5:6" x14ac:dyDescent="0.25">
      <c r="E6032" s="5"/>
      <c r="F6032" s="5"/>
    </row>
    <row r="6033" spans="5:6" x14ac:dyDescent="0.25">
      <c r="E6033" s="5"/>
      <c r="F6033" s="5"/>
    </row>
    <row r="6034" spans="5:6" x14ac:dyDescent="0.25">
      <c r="E6034" s="5"/>
      <c r="F6034" s="5"/>
    </row>
    <row r="6035" spans="5:6" x14ac:dyDescent="0.25">
      <c r="E6035" s="5"/>
      <c r="F6035" s="5"/>
    </row>
    <row r="6036" spans="5:6" x14ac:dyDescent="0.25">
      <c r="E6036" s="5"/>
      <c r="F6036" s="5"/>
    </row>
    <row r="6037" spans="5:6" x14ac:dyDescent="0.25">
      <c r="E6037" s="5"/>
      <c r="F6037" s="5"/>
    </row>
    <row r="6038" spans="5:6" x14ac:dyDescent="0.25">
      <c r="E6038" s="5"/>
      <c r="F6038" s="5"/>
    </row>
    <row r="6039" spans="5:6" x14ac:dyDescent="0.25">
      <c r="E6039" s="5"/>
      <c r="F6039" s="5"/>
    </row>
    <row r="6040" spans="5:6" x14ac:dyDescent="0.25">
      <c r="E6040" s="5"/>
      <c r="F6040" s="5"/>
    </row>
    <row r="6041" spans="5:6" x14ac:dyDescent="0.25">
      <c r="E6041" s="5"/>
      <c r="F6041" s="5"/>
    </row>
    <row r="6042" spans="5:6" x14ac:dyDescent="0.25">
      <c r="E6042" s="5"/>
      <c r="F6042" s="5"/>
    </row>
    <row r="6043" spans="5:6" x14ac:dyDescent="0.25">
      <c r="E6043" s="5"/>
      <c r="F6043" s="5"/>
    </row>
    <row r="6044" spans="5:6" x14ac:dyDescent="0.25">
      <c r="E6044" s="5"/>
      <c r="F6044" s="5"/>
    </row>
    <row r="6045" spans="5:6" x14ac:dyDescent="0.25">
      <c r="E6045" s="5"/>
      <c r="F6045" s="5"/>
    </row>
    <row r="6046" spans="5:6" x14ac:dyDescent="0.25">
      <c r="E6046" s="5"/>
      <c r="F6046" s="5"/>
    </row>
    <row r="6047" spans="5:6" x14ac:dyDescent="0.25">
      <c r="E6047" s="5"/>
      <c r="F6047" s="5"/>
    </row>
    <row r="6048" spans="5:6" x14ac:dyDescent="0.25">
      <c r="E6048" s="5"/>
      <c r="F6048" s="5"/>
    </row>
    <row r="6049" spans="5:11" x14ac:dyDescent="0.25">
      <c r="E6049" s="5"/>
      <c r="F6049" s="5"/>
    </row>
    <row r="6050" spans="5:11" x14ac:dyDescent="0.25">
      <c r="E6050" s="5"/>
      <c r="F6050" s="5"/>
    </row>
    <row r="6051" spans="5:11" x14ac:dyDescent="0.25">
      <c r="E6051" s="5"/>
      <c r="F6051" s="5"/>
    </row>
    <row r="6052" spans="5:11" x14ac:dyDescent="0.25">
      <c r="E6052" s="5"/>
      <c r="F6052" s="5"/>
    </row>
    <row r="6053" spans="5:11" x14ac:dyDescent="0.25">
      <c r="E6053" s="5"/>
      <c r="F6053" s="5"/>
    </row>
    <row r="6054" spans="5:11" x14ac:dyDescent="0.25">
      <c r="E6054" s="5"/>
      <c r="F6054" s="5"/>
    </row>
    <row r="6055" spans="5:11" x14ac:dyDescent="0.25">
      <c r="E6055" s="5"/>
      <c r="F6055" s="5"/>
    </row>
    <row r="6056" spans="5:11" x14ac:dyDescent="0.25">
      <c r="E6056" s="5"/>
      <c r="F6056" s="5"/>
    </row>
    <row r="6057" spans="5:11" x14ac:dyDescent="0.25">
      <c r="E6057" s="5"/>
      <c r="F6057" s="5"/>
      <c r="K6057" s="5"/>
    </row>
    <row r="6058" spans="5:11" x14ac:dyDescent="0.25">
      <c r="E6058" s="5"/>
      <c r="F6058" s="5"/>
    </row>
    <row r="6059" spans="5:11" x14ac:dyDescent="0.25">
      <c r="E6059" s="5"/>
      <c r="F6059" s="5"/>
    </row>
    <row r="6060" spans="5:11" x14ac:dyDescent="0.25">
      <c r="E6060" s="5"/>
      <c r="F6060" s="5"/>
    </row>
    <row r="6061" spans="5:11" x14ac:dyDescent="0.25">
      <c r="E6061" s="5"/>
      <c r="F6061" s="5"/>
    </row>
    <row r="6062" spans="5:11" x14ac:dyDescent="0.25">
      <c r="E6062" s="5"/>
      <c r="F6062" s="5"/>
    </row>
    <row r="6063" spans="5:11" x14ac:dyDescent="0.25">
      <c r="E6063" s="5"/>
      <c r="F6063" s="5"/>
    </row>
    <row r="6064" spans="5:11" x14ac:dyDescent="0.25">
      <c r="E6064" s="5"/>
      <c r="F6064" s="5"/>
    </row>
    <row r="6065" spans="5:6" x14ac:dyDescent="0.25">
      <c r="E6065" s="5"/>
      <c r="F6065" s="5"/>
    </row>
    <row r="6066" spans="5:6" x14ac:dyDescent="0.25">
      <c r="E6066" s="5"/>
      <c r="F6066" s="5"/>
    </row>
    <row r="6067" spans="5:6" x14ac:dyDescent="0.25">
      <c r="E6067" s="5"/>
      <c r="F6067" s="5"/>
    </row>
    <row r="6068" spans="5:6" x14ac:dyDescent="0.25">
      <c r="E6068" s="5"/>
      <c r="F6068" s="5"/>
    </row>
    <row r="6069" spans="5:6" x14ac:dyDescent="0.25">
      <c r="E6069" s="5"/>
      <c r="F6069" s="5"/>
    </row>
    <row r="6070" spans="5:6" x14ac:dyDescent="0.25">
      <c r="E6070" s="5"/>
      <c r="F6070" s="5"/>
    </row>
    <row r="6071" spans="5:6" x14ac:dyDescent="0.25">
      <c r="E6071" s="5"/>
      <c r="F6071" s="5"/>
    </row>
    <row r="6072" spans="5:6" x14ac:dyDescent="0.25">
      <c r="E6072" s="5"/>
      <c r="F6072" s="5"/>
    </row>
    <row r="6073" spans="5:6" x14ac:dyDescent="0.25">
      <c r="E6073" s="5"/>
      <c r="F6073" s="5"/>
    </row>
    <row r="6074" spans="5:6" x14ac:dyDescent="0.25">
      <c r="E6074" s="5"/>
      <c r="F6074" s="5"/>
    </row>
    <row r="6075" spans="5:6" x14ac:dyDescent="0.25">
      <c r="E6075" s="5"/>
      <c r="F6075" s="5"/>
    </row>
    <row r="6076" spans="5:6" x14ac:dyDescent="0.25">
      <c r="E6076" s="5"/>
      <c r="F6076" s="5"/>
    </row>
    <row r="6077" spans="5:6" x14ac:dyDescent="0.25">
      <c r="E6077" s="5"/>
      <c r="F6077" s="5"/>
    </row>
    <row r="6078" spans="5:6" x14ac:dyDescent="0.25">
      <c r="E6078" s="5"/>
      <c r="F6078" s="5"/>
    </row>
    <row r="6079" spans="5:6" x14ac:dyDescent="0.25">
      <c r="E6079" s="5"/>
      <c r="F6079" s="5"/>
    </row>
    <row r="6080" spans="5:6" x14ac:dyDescent="0.25">
      <c r="E6080" s="5"/>
      <c r="F6080" s="5"/>
    </row>
    <row r="6081" spans="5:6" x14ac:dyDescent="0.25">
      <c r="E6081" s="5"/>
      <c r="F6081" s="5"/>
    </row>
    <row r="6082" spans="5:6" x14ac:dyDescent="0.25">
      <c r="E6082" s="5"/>
      <c r="F6082" s="5"/>
    </row>
    <row r="6083" spans="5:6" x14ac:dyDescent="0.25">
      <c r="E6083" s="5"/>
      <c r="F6083" s="5"/>
    </row>
    <row r="6084" spans="5:6" x14ac:dyDescent="0.25">
      <c r="E6084" s="5"/>
      <c r="F6084" s="5"/>
    </row>
    <row r="6085" spans="5:6" x14ac:dyDescent="0.25">
      <c r="E6085" s="5"/>
      <c r="F6085" s="5"/>
    </row>
    <row r="6086" spans="5:6" x14ac:dyDescent="0.25">
      <c r="E6086" s="5"/>
      <c r="F6086" s="5"/>
    </row>
    <row r="6087" spans="5:6" x14ac:dyDescent="0.25">
      <c r="E6087" s="5"/>
      <c r="F6087" s="5"/>
    </row>
    <row r="6088" spans="5:6" x14ac:dyDescent="0.25">
      <c r="E6088" s="5"/>
      <c r="F6088" s="5"/>
    </row>
    <row r="6089" spans="5:6" x14ac:dyDescent="0.25">
      <c r="E6089" s="5"/>
      <c r="F6089" s="5"/>
    </row>
    <row r="6090" spans="5:6" x14ac:dyDescent="0.25">
      <c r="E6090" s="5"/>
      <c r="F6090" s="5"/>
    </row>
    <row r="6091" spans="5:6" x14ac:dyDescent="0.25">
      <c r="E6091" s="5"/>
      <c r="F6091" s="5"/>
    </row>
    <row r="6092" spans="5:6" x14ac:dyDescent="0.25">
      <c r="E6092" s="5"/>
      <c r="F6092" s="5"/>
    </row>
    <row r="6093" spans="5:6" x14ac:dyDescent="0.25">
      <c r="E6093" s="5"/>
      <c r="F6093" s="5"/>
    </row>
    <row r="6094" spans="5:6" x14ac:dyDescent="0.25">
      <c r="E6094" s="5"/>
      <c r="F6094" s="5"/>
    </row>
    <row r="6095" spans="5:6" x14ac:dyDescent="0.25">
      <c r="E6095" s="5"/>
      <c r="F6095" s="5"/>
    </row>
    <row r="6096" spans="5:6" x14ac:dyDescent="0.25">
      <c r="E6096" s="5"/>
      <c r="F6096" s="5"/>
    </row>
    <row r="6097" spans="5:6" x14ac:dyDescent="0.25">
      <c r="E6097" s="5"/>
      <c r="F6097" s="5"/>
    </row>
    <row r="6098" spans="5:6" x14ac:dyDescent="0.25">
      <c r="E6098" s="5"/>
      <c r="F6098" s="5"/>
    </row>
    <row r="6099" spans="5:6" x14ac:dyDescent="0.25">
      <c r="E6099" s="5"/>
      <c r="F6099" s="5"/>
    </row>
    <row r="6100" spans="5:6" x14ac:dyDescent="0.25">
      <c r="E6100" s="5"/>
      <c r="F6100" s="5"/>
    </row>
    <row r="6101" spans="5:6" x14ac:dyDescent="0.25">
      <c r="E6101" s="5"/>
      <c r="F6101" s="5"/>
    </row>
    <row r="6102" spans="5:6" x14ac:dyDescent="0.25">
      <c r="E6102" s="5"/>
      <c r="F6102" s="5"/>
    </row>
    <row r="6103" spans="5:6" x14ac:dyDescent="0.25">
      <c r="E6103" s="5"/>
      <c r="F6103" s="5"/>
    </row>
    <row r="6104" spans="5:6" x14ac:dyDescent="0.25">
      <c r="E6104" s="5"/>
      <c r="F6104" s="5"/>
    </row>
    <row r="6105" spans="5:6" x14ac:dyDescent="0.25">
      <c r="E6105" s="5"/>
      <c r="F6105" s="5"/>
    </row>
    <row r="6106" spans="5:6" x14ac:dyDescent="0.25">
      <c r="E6106" s="5"/>
      <c r="F6106" s="5"/>
    </row>
    <row r="6107" spans="5:6" x14ac:dyDescent="0.25">
      <c r="E6107" s="5"/>
      <c r="F6107" s="5"/>
    </row>
    <row r="6108" spans="5:6" x14ac:dyDescent="0.25">
      <c r="E6108" s="5"/>
      <c r="F6108" s="5"/>
    </row>
    <row r="6109" spans="5:6" x14ac:dyDescent="0.25">
      <c r="E6109" s="5"/>
      <c r="F6109" s="5"/>
    </row>
    <row r="6110" spans="5:6" x14ac:dyDescent="0.25">
      <c r="E6110" s="5"/>
      <c r="F6110" s="5"/>
    </row>
    <row r="6111" spans="5:6" x14ac:dyDescent="0.25">
      <c r="E6111" s="5"/>
      <c r="F6111" s="5"/>
    </row>
    <row r="6112" spans="5:6" x14ac:dyDescent="0.25">
      <c r="E6112" s="5"/>
      <c r="F6112" s="5"/>
    </row>
    <row r="6113" spans="5:6" x14ac:dyDescent="0.25">
      <c r="E6113" s="5"/>
      <c r="F6113" s="5"/>
    </row>
    <row r="6114" spans="5:6" x14ac:dyDescent="0.25">
      <c r="E6114" s="5"/>
      <c r="F6114" s="5"/>
    </row>
    <row r="6115" spans="5:6" x14ac:dyDescent="0.25">
      <c r="E6115" s="5"/>
      <c r="F6115" s="5"/>
    </row>
    <row r="6116" spans="5:6" x14ac:dyDescent="0.25">
      <c r="E6116" s="5"/>
      <c r="F6116" s="5"/>
    </row>
    <row r="6117" spans="5:6" x14ac:dyDescent="0.25">
      <c r="E6117" s="5"/>
      <c r="F6117" s="5"/>
    </row>
    <row r="6118" spans="5:6" x14ac:dyDescent="0.25">
      <c r="E6118" s="5"/>
      <c r="F6118" s="5"/>
    </row>
    <row r="6119" spans="5:6" x14ac:dyDescent="0.25">
      <c r="E6119" s="5"/>
      <c r="F6119" s="5"/>
    </row>
    <row r="6120" spans="5:6" x14ac:dyDescent="0.25">
      <c r="E6120" s="5"/>
      <c r="F6120" s="5"/>
    </row>
    <row r="6121" spans="5:6" x14ac:dyDescent="0.25">
      <c r="E6121" s="5"/>
      <c r="F6121" s="5"/>
    </row>
    <row r="6122" spans="5:6" x14ac:dyDescent="0.25">
      <c r="E6122" s="5"/>
      <c r="F6122" s="5"/>
    </row>
    <row r="6123" spans="5:6" x14ac:dyDescent="0.25">
      <c r="E6123" s="5"/>
      <c r="F6123" s="5"/>
    </row>
    <row r="6124" spans="5:6" x14ac:dyDescent="0.25">
      <c r="E6124" s="5"/>
      <c r="F6124" s="5"/>
    </row>
    <row r="6125" spans="5:6" x14ac:dyDescent="0.25">
      <c r="E6125" s="5"/>
      <c r="F6125" s="5"/>
    </row>
    <row r="6126" spans="5:6" x14ac:dyDescent="0.25">
      <c r="E6126" s="5"/>
      <c r="F6126" s="5"/>
    </row>
    <row r="6127" spans="5:6" x14ac:dyDescent="0.25">
      <c r="E6127" s="5"/>
      <c r="F6127" s="5"/>
    </row>
    <row r="6128" spans="5:6" x14ac:dyDescent="0.25">
      <c r="E6128" s="5"/>
      <c r="F6128" s="5"/>
    </row>
    <row r="6129" spans="5:6" x14ac:dyDescent="0.25">
      <c r="E6129" s="5"/>
      <c r="F6129" s="5"/>
    </row>
    <row r="6130" spans="5:6" x14ac:dyDescent="0.25">
      <c r="E6130" s="5"/>
      <c r="F6130" s="5"/>
    </row>
    <row r="6131" spans="5:6" x14ac:dyDescent="0.25">
      <c r="E6131" s="5"/>
      <c r="F6131" s="5"/>
    </row>
    <row r="6132" spans="5:6" x14ac:dyDescent="0.25">
      <c r="E6132" s="5"/>
      <c r="F6132" s="5"/>
    </row>
    <row r="6133" spans="5:6" x14ac:dyDescent="0.25">
      <c r="E6133" s="5"/>
      <c r="F6133" s="5"/>
    </row>
    <row r="6134" spans="5:6" x14ac:dyDescent="0.25">
      <c r="E6134" s="5"/>
      <c r="F6134" s="5"/>
    </row>
    <row r="6135" spans="5:6" x14ac:dyDescent="0.25">
      <c r="E6135" s="5"/>
      <c r="F6135" s="5"/>
    </row>
    <row r="6136" spans="5:6" x14ac:dyDescent="0.25">
      <c r="E6136" s="5"/>
      <c r="F6136" s="5"/>
    </row>
    <row r="6137" spans="5:6" x14ac:dyDescent="0.25">
      <c r="E6137" s="5"/>
      <c r="F6137" s="5"/>
    </row>
    <row r="6138" spans="5:6" x14ac:dyDescent="0.25">
      <c r="E6138" s="5"/>
      <c r="F6138" s="5"/>
    </row>
    <row r="6139" spans="5:6" x14ac:dyDescent="0.25">
      <c r="E6139" s="5"/>
      <c r="F6139" s="5"/>
    </row>
    <row r="6140" spans="5:6" x14ac:dyDescent="0.25">
      <c r="E6140" s="5"/>
      <c r="F6140" s="5"/>
    </row>
    <row r="6141" spans="5:6" x14ac:dyDescent="0.25">
      <c r="E6141" s="5"/>
      <c r="F6141" s="5"/>
    </row>
    <row r="6142" spans="5:6" x14ac:dyDescent="0.25">
      <c r="E6142" s="5"/>
      <c r="F6142" s="5"/>
    </row>
    <row r="6143" spans="5:6" x14ac:dyDescent="0.25">
      <c r="E6143" s="5"/>
      <c r="F6143" s="5"/>
    </row>
    <row r="6144" spans="5:6" x14ac:dyDescent="0.25">
      <c r="E6144" s="5"/>
      <c r="F6144" s="5"/>
    </row>
    <row r="6145" spans="5:15" x14ac:dyDescent="0.25">
      <c r="E6145" s="5"/>
      <c r="F6145" s="5"/>
    </row>
    <row r="6146" spans="5:15" x14ac:dyDescent="0.25">
      <c r="E6146" s="5"/>
      <c r="F6146" s="5"/>
    </row>
    <row r="6147" spans="5:15" x14ac:dyDescent="0.25">
      <c r="E6147" s="5"/>
      <c r="F6147" s="5"/>
      <c r="O6147" s="5"/>
    </row>
    <row r="6148" spans="5:15" x14ac:dyDescent="0.25">
      <c r="E6148" s="5"/>
      <c r="F6148" s="5"/>
    </row>
    <row r="6149" spans="5:15" x14ac:dyDescent="0.25">
      <c r="E6149" s="5"/>
      <c r="F6149" s="5"/>
    </row>
    <row r="6150" spans="5:15" x14ac:dyDescent="0.25">
      <c r="E6150" s="5"/>
      <c r="F6150" s="5"/>
    </row>
    <row r="6151" spans="5:15" x14ac:dyDescent="0.25">
      <c r="E6151" s="5"/>
      <c r="F6151" s="5"/>
    </row>
    <row r="6152" spans="5:15" x14ac:dyDescent="0.25">
      <c r="E6152" s="5"/>
      <c r="F6152" s="5"/>
    </row>
    <row r="6153" spans="5:15" x14ac:dyDescent="0.25">
      <c r="E6153" s="5"/>
      <c r="F6153" s="5"/>
    </row>
    <row r="6154" spans="5:15" x14ac:dyDescent="0.25">
      <c r="E6154" s="5"/>
      <c r="F6154" s="5"/>
    </row>
    <row r="6155" spans="5:15" x14ac:dyDescent="0.25">
      <c r="E6155" s="5"/>
      <c r="F6155" s="5"/>
    </row>
    <row r="6156" spans="5:15" x14ac:dyDescent="0.25">
      <c r="E6156" s="5"/>
      <c r="F6156" s="5"/>
    </row>
    <row r="6157" spans="5:15" x14ac:dyDescent="0.25">
      <c r="E6157" s="5"/>
      <c r="F6157" s="5"/>
    </row>
    <row r="6158" spans="5:15" x14ac:dyDescent="0.25">
      <c r="E6158" s="5"/>
      <c r="F6158" s="5"/>
    </row>
    <row r="6159" spans="5:15" x14ac:dyDescent="0.25">
      <c r="E6159" s="5"/>
      <c r="F6159" s="5"/>
    </row>
    <row r="6160" spans="5:15" x14ac:dyDescent="0.25">
      <c r="E6160" s="5"/>
      <c r="F6160" s="5"/>
    </row>
    <row r="6161" spans="5:6" x14ac:dyDescent="0.25">
      <c r="E6161" s="5"/>
      <c r="F6161" s="5"/>
    </row>
    <row r="6162" spans="5:6" x14ac:dyDescent="0.25">
      <c r="E6162" s="5"/>
      <c r="F6162" s="5"/>
    </row>
    <row r="6163" spans="5:6" x14ac:dyDescent="0.25">
      <c r="E6163" s="5"/>
      <c r="F6163" s="5"/>
    </row>
    <row r="6164" spans="5:6" x14ac:dyDescent="0.25">
      <c r="E6164" s="5"/>
      <c r="F6164" s="5"/>
    </row>
    <row r="6165" spans="5:6" x14ac:dyDescent="0.25">
      <c r="E6165" s="5"/>
      <c r="F6165" s="5"/>
    </row>
    <row r="6166" spans="5:6" x14ac:dyDescent="0.25">
      <c r="E6166" s="5"/>
      <c r="F6166" s="5"/>
    </row>
    <row r="6167" spans="5:6" x14ac:dyDescent="0.25">
      <c r="E6167" s="5"/>
      <c r="F6167" s="5"/>
    </row>
    <row r="6168" spans="5:6" x14ac:dyDescent="0.25">
      <c r="E6168" s="5"/>
      <c r="F6168" s="5"/>
    </row>
    <row r="6169" spans="5:6" x14ac:dyDescent="0.25">
      <c r="E6169" s="5"/>
      <c r="F6169" s="5"/>
    </row>
    <row r="6170" spans="5:6" x14ac:dyDescent="0.25">
      <c r="E6170" s="5"/>
      <c r="F6170" s="5"/>
    </row>
    <row r="6171" spans="5:6" x14ac:dyDescent="0.25">
      <c r="E6171" s="5"/>
      <c r="F6171" s="5"/>
    </row>
    <row r="6172" spans="5:6" x14ac:dyDescent="0.25">
      <c r="E6172" s="5"/>
      <c r="F6172" s="5"/>
    </row>
    <row r="6173" spans="5:6" x14ac:dyDescent="0.25">
      <c r="E6173" s="5"/>
      <c r="F6173" s="5"/>
    </row>
    <row r="6174" spans="5:6" x14ac:dyDescent="0.25">
      <c r="E6174" s="5"/>
      <c r="F6174" s="5"/>
    </row>
    <row r="6175" spans="5:6" x14ac:dyDescent="0.25">
      <c r="E6175" s="5"/>
      <c r="F6175" s="5"/>
    </row>
    <row r="6176" spans="5:6" x14ac:dyDescent="0.25">
      <c r="E6176" s="5"/>
      <c r="F6176" s="5"/>
    </row>
    <row r="6177" spans="5:6" x14ac:dyDescent="0.25">
      <c r="E6177" s="5"/>
      <c r="F6177" s="5"/>
    </row>
    <row r="6178" spans="5:6" x14ac:dyDescent="0.25">
      <c r="E6178" s="5"/>
      <c r="F6178" s="5"/>
    </row>
    <row r="6179" spans="5:6" x14ac:dyDescent="0.25">
      <c r="E6179" s="5"/>
      <c r="F6179" s="5"/>
    </row>
    <row r="6180" spans="5:6" x14ac:dyDescent="0.25">
      <c r="E6180" s="5"/>
      <c r="F6180" s="5"/>
    </row>
    <row r="6181" spans="5:6" x14ac:dyDescent="0.25">
      <c r="E6181" s="5"/>
      <c r="F6181" s="5"/>
    </row>
    <row r="6182" spans="5:6" x14ac:dyDescent="0.25">
      <c r="E6182" s="5"/>
      <c r="F6182" s="5"/>
    </row>
    <row r="6183" spans="5:6" x14ac:dyDescent="0.25">
      <c r="E6183" s="5"/>
      <c r="F6183" s="5"/>
    </row>
    <row r="6184" spans="5:6" x14ac:dyDescent="0.25">
      <c r="E6184" s="5"/>
      <c r="F6184" s="5"/>
    </row>
    <row r="6185" spans="5:6" x14ac:dyDescent="0.25">
      <c r="E6185" s="5"/>
      <c r="F6185" s="5"/>
    </row>
    <row r="6186" spans="5:6" x14ac:dyDescent="0.25">
      <c r="E6186" s="5"/>
      <c r="F6186" s="5"/>
    </row>
    <row r="6187" spans="5:6" x14ac:dyDescent="0.25">
      <c r="E6187" s="5"/>
      <c r="F6187" s="5"/>
    </row>
    <row r="6188" spans="5:6" x14ac:dyDescent="0.25">
      <c r="E6188" s="5"/>
      <c r="F6188" s="5"/>
    </row>
    <row r="6189" spans="5:6" x14ac:dyDescent="0.25">
      <c r="E6189" s="5"/>
      <c r="F6189" s="5"/>
    </row>
    <row r="6190" spans="5:6" x14ac:dyDescent="0.25">
      <c r="E6190" s="5"/>
      <c r="F6190" s="5"/>
    </row>
    <row r="6191" spans="5:6" x14ac:dyDescent="0.25">
      <c r="E6191" s="5"/>
      <c r="F6191" s="5"/>
    </row>
    <row r="6192" spans="5:6" x14ac:dyDescent="0.25">
      <c r="E6192" s="5"/>
      <c r="F6192" s="5"/>
    </row>
    <row r="6193" spans="5:6" x14ac:dyDescent="0.25">
      <c r="E6193" s="5"/>
      <c r="F6193" s="5"/>
    </row>
    <row r="6194" spans="5:6" x14ac:dyDescent="0.25">
      <c r="E6194" s="5"/>
      <c r="F6194" s="5"/>
    </row>
    <row r="6195" spans="5:6" x14ac:dyDescent="0.25">
      <c r="E6195" s="5"/>
      <c r="F6195" s="5"/>
    </row>
    <row r="6196" spans="5:6" x14ac:dyDescent="0.25">
      <c r="E6196" s="5"/>
      <c r="F6196" s="5"/>
    </row>
    <row r="6197" spans="5:6" x14ac:dyDescent="0.25">
      <c r="E6197" s="5"/>
      <c r="F6197" s="5"/>
    </row>
    <row r="6198" spans="5:6" x14ac:dyDescent="0.25">
      <c r="E6198" s="5"/>
      <c r="F6198" s="5"/>
    </row>
    <row r="6199" spans="5:6" x14ac:dyDescent="0.25">
      <c r="E6199" s="5"/>
      <c r="F6199" s="5"/>
    </row>
    <row r="6200" spans="5:6" x14ac:dyDescent="0.25">
      <c r="E6200" s="5"/>
      <c r="F6200" s="5"/>
    </row>
    <row r="6201" spans="5:6" x14ac:dyDescent="0.25">
      <c r="E6201" s="5"/>
      <c r="F6201" s="5"/>
    </row>
    <row r="6202" spans="5:6" x14ac:dyDescent="0.25">
      <c r="E6202" s="5"/>
      <c r="F6202" s="5"/>
    </row>
    <row r="6203" spans="5:6" x14ac:dyDescent="0.25">
      <c r="E6203" s="5"/>
      <c r="F6203" s="5"/>
    </row>
    <row r="6204" spans="5:6" x14ac:dyDescent="0.25">
      <c r="E6204" s="5"/>
      <c r="F6204" s="5"/>
    </row>
    <row r="6205" spans="5:6" x14ac:dyDescent="0.25">
      <c r="E6205" s="5"/>
      <c r="F6205" s="5"/>
    </row>
    <row r="6206" spans="5:6" x14ac:dyDescent="0.25">
      <c r="E6206" s="5"/>
      <c r="F6206" s="5"/>
    </row>
    <row r="6207" spans="5:6" x14ac:dyDescent="0.25">
      <c r="E6207" s="5"/>
      <c r="F6207" s="5"/>
    </row>
    <row r="6208" spans="5:6" x14ac:dyDescent="0.25">
      <c r="E6208" s="5"/>
      <c r="F6208" s="5"/>
    </row>
    <row r="6209" spans="5:6" x14ac:dyDescent="0.25">
      <c r="E6209" s="5"/>
      <c r="F6209" s="5"/>
    </row>
    <row r="6210" spans="5:6" x14ac:dyDescent="0.25">
      <c r="E6210" s="5"/>
      <c r="F6210" s="5"/>
    </row>
    <row r="6211" spans="5:6" x14ac:dyDescent="0.25">
      <c r="E6211" s="5"/>
      <c r="F6211" s="5"/>
    </row>
    <row r="6212" spans="5:6" x14ac:dyDescent="0.25">
      <c r="E6212" s="5"/>
      <c r="F6212" s="5"/>
    </row>
    <row r="6213" spans="5:6" x14ac:dyDescent="0.25">
      <c r="E6213" s="5"/>
      <c r="F6213" s="5"/>
    </row>
    <row r="6214" spans="5:6" x14ac:dyDescent="0.25">
      <c r="E6214" s="5"/>
      <c r="F6214" s="5"/>
    </row>
    <row r="6215" spans="5:6" x14ac:dyDescent="0.25">
      <c r="E6215" s="5"/>
      <c r="F6215" s="5"/>
    </row>
    <row r="6216" spans="5:6" x14ac:dyDescent="0.25">
      <c r="E6216" s="5"/>
      <c r="F6216" s="5"/>
    </row>
    <row r="6217" spans="5:6" x14ac:dyDescent="0.25">
      <c r="E6217" s="5"/>
      <c r="F6217" s="5"/>
    </row>
    <row r="6218" spans="5:6" x14ac:dyDescent="0.25">
      <c r="E6218" s="5"/>
      <c r="F6218" s="5"/>
    </row>
    <row r="6219" spans="5:6" x14ac:dyDescent="0.25">
      <c r="E6219" s="5"/>
      <c r="F6219" s="5"/>
    </row>
    <row r="6220" spans="5:6" x14ac:dyDescent="0.25">
      <c r="E6220" s="5"/>
      <c r="F6220" s="5"/>
    </row>
    <row r="6221" spans="5:6" x14ac:dyDescent="0.25">
      <c r="E6221" s="5"/>
      <c r="F6221" s="5"/>
    </row>
    <row r="6222" spans="5:6" x14ac:dyDescent="0.25">
      <c r="E6222" s="5"/>
      <c r="F6222" s="5"/>
    </row>
    <row r="6223" spans="5:6" x14ac:dyDescent="0.25">
      <c r="E6223" s="5"/>
      <c r="F6223" s="5"/>
    </row>
    <row r="6224" spans="5:6" x14ac:dyDescent="0.25">
      <c r="E6224" s="5"/>
      <c r="F6224" s="5"/>
    </row>
    <row r="6225" spans="5:6" x14ac:dyDescent="0.25">
      <c r="E6225" s="5"/>
      <c r="F6225" s="5"/>
    </row>
    <row r="6226" spans="5:6" x14ac:dyDescent="0.25">
      <c r="E6226" s="5"/>
      <c r="F6226" s="5"/>
    </row>
    <row r="6227" spans="5:6" x14ac:dyDescent="0.25">
      <c r="E6227" s="5"/>
      <c r="F6227" s="5"/>
    </row>
    <row r="6228" spans="5:6" x14ac:dyDescent="0.25">
      <c r="E6228" s="5"/>
      <c r="F6228" s="5"/>
    </row>
    <row r="6229" spans="5:6" x14ac:dyDescent="0.25">
      <c r="E6229" s="5"/>
      <c r="F6229" s="5"/>
    </row>
    <row r="6230" spans="5:6" x14ac:dyDescent="0.25">
      <c r="E6230" s="5"/>
      <c r="F6230" s="5"/>
    </row>
    <row r="6231" spans="5:6" x14ac:dyDescent="0.25">
      <c r="E6231" s="5"/>
      <c r="F6231" s="5"/>
    </row>
    <row r="6232" spans="5:6" x14ac:dyDescent="0.25">
      <c r="E6232" s="5"/>
      <c r="F6232" s="5"/>
    </row>
    <row r="6233" spans="5:6" x14ac:dyDescent="0.25">
      <c r="E6233" s="5"/>
      <c r="F6233" s="5"/>
    </row>
    <row r="6234" spans="5:6" x14ac:dyDescent="0.25">
      <c r="E6234" s="5"/>
      <c r="F6234" s="5"/>
    </row>
    <row r="6235" spans="5:6" x14ac:dyDescent="0.25">
      <c r="E6235" s="5"/>
      <c r="F6235" s="5"/>
    </row>
    <row r="6236" spans="5:6" x14ac:dyDescent="0.25">
      <c r="E6236" s="5"/>
      <c r="F6236" s="5"/>
    </row>
    <row r="6237" spans="5:6" x14ac:dyDescent="0.25">
      <c r="E6237" s="5"/>
      <c r="F6237" s="5"/>
    </row>
    <row r="6238" spans="5:6" x14ac:dyDescent="0.25">
      <c r="E6238" s="5"/>
      <c r="F6238" s="5"/>
    </row>
    <row r="6239" spans="5:6" x14ac:dyDescent="0.25">
      <c r="E6239" s="5"/>
      <c r="F6239" s="5"/>
    </row>
    <row r="6240" spans="5:6" x14ac:dyDescent="0.25">
      <c r="E6240" s="5"/>
      <c r="F6240" s="5"/>
    </row>
    <row r="6241" spans="5:6" x14ac:dyDescent="0.25">
      <c r="E6241" s="5"/>
      <c r="F6241" s="5"/>
    </row>
    <row r="6242" spans="5:6" x14ac:dyDescent="0.25">
      <c r="E6242" s="5"/>
      <c r="F6242" s="5"/>
    </row>
    <row r="6243" spans="5:6" x14ac:dyDescent="0.25">
      <c r="E6243" s="5"/>
      <c r="F6243" s="5"/>
    </row>
    <row r="6244" spans="5:6" x14ac:dyDescent="0.25">
      <c r="E6244" s="5"/>
      <c r="F6244" s="5"/>
    </row>
    <row r="6245" spans="5:6" x14ac:dyDescent="0.25">
      <c r="E6245" s="5"/>
      <c r="F6245" s="5"/>
    </row>
    <row r="6246" spans="5:6" x14ac:dyDescent="0.25">
      <c r="E6246" s="5"/>
      <c r="F6246" s="5"/>
    </row>
    <row r="6247" spans="5:6" x14ac:dyDescent="0.25">
      <c r="E6247" s="5"/>
      <c r="F6247" s="5"/>
    </row>
    <row r="6248" spans="5:6" x14ac:dyDescent="0.25">
      <c r="E6248" s="5"/>
      <c r="F6248" s="5"/>
    </row>
    <row r="6249" spans="5:6" x14ac:dyDescent="0.25">
      <c r="E6249" s="5"/>
      <c r="F6249" s="5"/>
    </row>
    <row r="6250" spans="5:6" x14ac:dyDescent="0.25">
      <c r="E6250" s="5"/>
      <c r="F6250" s="5"/>
    </row>
    <row r="6251" spans="5:6" x14ac:dyDescent="0.25">
      <c r="E6251" s="5"/>
      <c r="F6251" s="5"/>
    </row>
    <row r="6252" spans="5:6" x14ac:dyDescent="0.25">
      <c r="E6252" s="5"/>
      <c r="F6252" s="5"/>
    </row>
    <row r="6253" spans="5:6" x14ac:dyDescent="0.25">
      <c r="E6253" s="5"/>
      <c r="F6253" s="5"/>
    </row>
    <row r="6254" spans="5:6" x14ac:dyDescent="0.25">
      <c r="E6254" s="5"/>
      <c r="F6254" s="5"/>
    </row>
    <row r="6255" spans="5:6" x14ac:dyDescent="0.25">
      <c r="E6255" s="5"/>
      <c r="F6255" s="5"/>
    </row>
    <row r="6256" spans="5:6" x14ac:dyDescent="0.25">
      <c r="E6256" s="5"/>
      <c r="F6256" s="5"/>
    </row>
    <row r="6257" spans="5:6" x14ac:dyDescent="0.25">
      <c r="E6257" s="5"/>
      <c r="F6257" s="5"/>
    </row>
    <row r="6258" spans="5:6" x14ac:dyDescent="0.25">
      <c r="E6258" s="5"/>
      <c r="F6258" s="5"/>
    </row>
    <row r="6259" spans="5:6" x14ac:dyDescent="0.25">
      <c r="E6259" s="5"/>
      <c r="F6259" s="5"/>
    </row>
    <row r="6260" spans="5:6" x14ac:dyDescent="0.25">
      <c r="E6260" s="5"/>
      <c r="F6260" s="5"/>
    </row>
    <row r="6261" spans="5:6" x14ac:dyDescent="0.25">
      <c r="E6261" s="5"/>
      <c r="F6261" s="5"/>
    </row>
    <row r="6262" spans="5:6" x14ac:dyDescent="0.25">
      <c r="E6262" s="5"/>
      <c r="F6262" s="5"/>
    </row>
    <row r="6263" spans="5:6" x14ac:dyDescent="0.25">
      <c r="E6263" s="5"/>
      <c r="F6263" s="5"/>
    </row>
    <row r="6264" spans="5:6" x14ac:dyDescent="0.25">
      <c r="E6264" s="5"/>
      <c r="F6264" s="5"/>
    </row>
    <row r="6265" spans="5:6" x14ac:dyDescent="0.25">
      <c r="E6265" s="5"/>
      <c r="F6265" s="5"/>
    </row>
    <row r="6266" spans="5:6" x14ac:dyDescent="0.25">
      <c r="E6266" s="5"/>
      <c r="F6266" s="5"/>
    </row>
    <row r="6267" spans="5:6" x14ac:dyDescent="0.25">
      <c r="E6267" s="5"/>
      <c r="F6267" s="5"/>
    </row>
    <row r="6268" spans="5:6" x14ac:dyDescent="0.25">
      <c r="E6268" s="5"/>
      <c r="F6268" s="5"/>
    </row>
    <row r="6269" spans="5:6" x14ac:dyDescent="0.25">
      <c r="E6269" s="5"/>
      <c r="F6269" s="5"/>
    </row>
    <row r="6270" spans="5:6" x14ac:dyDescent="0.25">
      <c r="E6270" s="5"/>
      <c r="F6270" s="5"/>
    </row>
    <row r="6271" spans="5:6" x14ac:dyDescent="0.25">
      <c r="E6271" s="5"/>
      <c r="F6271" s="5"/>
    </row>
    <row r="6272" spans="5:6" x14ac:dyDescent="0.25">
      <c r="E6272" s="5"/>
      <c r="F6272" s="5"/>
    </row>
    <row r="6273" spans="5:6" x14ac:dyDescent="0.25">
      <c r="E6273" s="5"/>
      <c r="F6273" s="5"/>
    </row>
    <row r="6274" spans="5:6" x14ac:dyDescent="0.25">
      <c r="E6274" s="5"/>
      <c r="F6274" s="5"/>
    </row>
    <row r="6275" spans="5:6" x14ac:dyDescent="0.25">
      <c r="E6275" s="5"/>
      <c r="F6275" s="5"/>
    </row>
    <row r="6276" spans="5:6" x14ac:dyDescent="0.25">
      <c r="E6276" s="5"/>
      <c r="F6276" s="5"/>
    </row>
    <row r="6277" spans="5:6" x14ac:dyDescent="0.25">
      <c r="E6277" s="5"/>
      <c r="F6277" s="5"/>
    </row>
    <row r="6278" spans="5:6" x14ac:dyDescent="0.25">
      <c r="E6278" s="5"/>
      <c r="F6278" s="5"/>
    </row>
    <row r="6279" spans="5:6" x14ac:dyDescent="0.25">
      <c r="E6279" s="5"/>
      <c r="F6279" s="5"/>
    </row>
    <row r="6280" spans="5:6" x14ac:dyDescent="0.25">
      <c r="E6280" s="5"/>
      <c r="F6280" s="5"/>
    </row>
    <row r="6281" spans="5:6" x14ac:dyDescent="0.25">
      <c r="E6281" s="5"/>
      <c r="F6281" s="5"/>
    </row>
    <row r="6282" spans="5:6" x14ac:dyDescent="0.25">
      <c r="E6282" s="5"/>
      <c r="F6282" s="5"/>
    </row>
    <row r="6283" spans="5:6" x14ac:dyDescent="0.25">
      <c r="E6283" s="5"/>
      <c r="F6283" s="5"/>
    </row>
    <row r="6284" spans="5:6" x14ac:dyDescent="0.25">
      <c r="E6284" s="5"/>
      <c r="F6284" s="5"/>
    </row>
    <row r="6285" spans="5:6" x14ac:dyDescent="0.25">
      <c r="E6285" s="5"/>
      <c r="F6285" s="5"/>
    </row>
    <row r="6286" spans="5:6" x14ac:dyDescent="0.25">
      <c r="E6286" s="5"/>
      <c r="F6286" s="5"/>
    </row>
    <row r="6287" spans="5:6" x14ac:dyDescent="0.25">
      <c r="E6287" s="5"/>
      <c r="F6287" s="5"/>
    </row>
    <row r="6288" spans="5:6" x14ac:dyDescent="0.25">
      <c r="E6288" s="5"/>
      <c r="F6288" s="5"/>
    </row>
    <row r="6289" spans="5:17" x14ac:dyDescent="0.25">
      <c r="E6289" s="5"/>
      <c r="F6289" s="5"/>
    </row>
    <row r="6290" spans="5:17" x14ac:dyDescent="0.25">
      <c r="E6290" s="5"/>
      <c r="F6290" s="5"/>
    </row>
    <row r="6291" spans="5:17" x14ac:dyDescent="0.25">
      <c r="E6291" s="5"/>
      <c r="F6291" s="5"/>
    </row>
    <row r="6292" spans="5:17" x14ac:dyDescent="0.25">
      <c r="E6292" s="5"/>
      <c r="F6292" s="5"/>
    </row>
    <row r="6293" spans="5:17" x14ac:dyDescent="0.25">
      <c r="E6293" s="5"/>
      <c r="F6293" s="5"/>
    </row>
    <row r="6294" spans="5:17" x14ac:dyDescent="0.25">
      <c r="E6294" s="5"/>
      <c r="F6294" s="5"/>
      <c r="H6294" s="5"/>
      <c r="I6294" s="5"/>
      <c r="Q6294" s="5"/>
    </row>
    <row r="6295" spans="5:17" x14ac:dyDescent="0.25">
      <c r="E6295" s="5"/>
      <c r="F6295" s="5"/>
      <c r="M6295" s="5"/>
    </row>
    <row r="6296" spans="5:17" x14ac:dyDescent="0.25">
      <c r="E6296" s="5"/>
      <c r="F6296" s="5"/>
    </row>
    <row r="6297" spans="5:17" x14ac:dyDescent="0.25">
      <c r="E6297" s="5"/>
      <c r="F6297" s="5"/>
    </row>
    <row r="6298" spans="5:17" x14ac:dyDescent="0.25">
      <c r="E6298" s="5"/>
      <c r="F6298" s="5"/>
    </row>
    <row r="6299" spans="5:17" x14ac:dyDescent="0.25">
      <c r="E6299" s="5"/>
      <c r="F6299" s="5"/>
    </row>
    <row r="6300" spans="5:17" x14ac:dyDescent="0.25">
      <c r="E6300" s="5"/>
      <c r="F6300" s="5"/>
    </row>
    <row r="6301" spans="5:17" x14ac:dyDescent="0.25">
      <c r="E6301" s="5"/>
      <c r="F6301" s="5"/>
    </row>
    <row r="6302" spans="5:17" x14ac:dyDescent="0.25">
      <c r="E6302" s="5"/>
      <c r="F6302" s="5"/>
    </row>
    <row r="6303" spans="5:17" x14ac:dyDescent="0.25">
      <c r="E6303" s="5"/>
      <c r="F6303" s="5"/>
    </row>
    <row r="6304" spans="5:17" x14ac:dyDescent="0.25">
      <c r="E6304" s="5"/>
      <c r="F6304" s="5"/>
    </row>
    <row r="6305" spans="5:6" x14ac:dyDescent="0.25">
      <c r="E6305" s="5"/>
      <c r="F6305" s="5"/>
    </row>
    <row r="6306" spans="5:6" x14ac:dyDescent="0.25">
      <c r="E6306" s="5"/>
      <c r="F6306" s="5"/>
    </row>
    <row r="6307" spans="5:6" x14ac:dyDescent="0.25">
      <c r="E6307" s="5"/>
      <c r="F6307" s="5"/>
    </row>
    <row r="6308" spans="5:6" x14ac:dyDescent="0.25">
      <c r="E6308" s="5"/>
      <c r="F6308" s="5"/>
    </row>
    <row r="6309" spans="5:6" x14ac:dyDescent="0.25">
      <c r="E6309" s="5"/>
      <c r="F6309" s="5"/>
    </row>
    <row r="6310" spans="5:6" x14ac:dyDescent="0.25">
      <c r="E6310" s="5"/>
      <c r="F6310" s="5"/>
    </row>
    <row r="6311" spans="5:6" x14ac:dyDescent="0.25">
      <c r="E6311" s="5"/>
      <c r="F6311" s="5"/>
    </row>
    <row r="6312" spans="5:6" x14ac:dyDescent="0.25">
      <c r="E6312" s="5"/>
      <c r="F6312" s="5"/>
    </row>
    <row r="6313" spans="5:6" x14ac:dyDescent="0.25">
      <c r="E6313" s="5"/>
      <c r="F6313" s="5"/>
    </row>
    <row r="6314" spans="5:6" x14ac:dyDescent="0.25">
      <c r="E6314" s="5"/>
      <c r="F6314" s="5"/>
    </row>
    <row r="6315" spans="5:6" x14ac:dyDescent="0.25">
      <c r="E6315" s="5"/>
      <c r="F6315" s="5"/>
    </row>
    <row r="6316" spans="5:6" x14ac:dyDescent="0.25">
      <c r="E6316" s="5"/>
      <c r="F6316" s="5"/>
    </row>
    <row r="6317" spans="5:6" x14ac:dyDescent="0.25">
      <c r="E6317" s="5"/>
      <c r="F6317" s="5"/>
    </row>
    <row r="6318" spans="5:6" x14ac:dyDescent="0.25">
      <c r="E6318" s="5"/>
      <c r="F6318" s="5"/>
    </row>
    <row r="6319" spans="5:6" x14ac:dyDescent="0.25">
      <c r="E6319" s="5"/>
      <c r="F6319" s="5"/>
    </row>
    <row r="6320" spans="5:6" x14ac:dyDescent="0.25">
      <c r="E6320" s="5"/>
      <c r="F6320" s="5"/>
    </row>
    <row r="6321" spans="5:6" x14ac:dyDescent="0.25">
      <c r="E6321" s="5"/>
      <c r="F6321" s="5"/>
    </row>
    <row r="6322" spans="5:6" x14ac:dyDescent="0.25">
      <c r="E6322" s="5"/>
      <c r="F6322" s="5"/>
    </row>
    <row r="6323" spans="5:6" x14ac:dyDescent="0.25">
      <c r="E6323" s="5"/>
      <c r="F6323" s="5"/>
    </row>
    <row r="6324" spans="5:6" x14ac:dyDescent="0.25">
      <c r="E6324" s="5"/>
      <c r="F6324" s="5"/>
    </row>
    <row r="6325" spans="5:6" x14ac:dyDescent="0.25">
      <c r="E6325" s="5"/>
      <c r="F6325" s="5"/>
    </row>
    <row r="6326" spans="5:6" x14ac:dyDescent="0.25">
      <c r="E6326" s="5"/>
      <c r="F6326" s="5"/>
    </row>
    <row r="6327" spans="5:6" x14ac:dyDescent="0.25">
      <c r="E6327" s="5"/>
      <c r="F6327" s="5"/>
    </row>
    <row r="6328" spans="5:6" x14ac:dyDescent="0.25">
      <c r="E6328" s="5"/>
      <c r="F6328" s="5"/>
    </row>
    <row r="6329" spans="5:6" x14ac:dyDescent="0.25">
      <c r="E6329" s="5"/>
      <c r="F6329" s="5"/>
    </row>
    <row r="6330" spans="5:6" x14ac:dyDescent="0.25">
      <c r="E6330" s="5"/>
      <c r="F6330" s="5"/>
    </row>
    <row r="6331" spans="5:6" x14ac:dyDescent="0.25">
      <c r="E6331" s="5"/>
      <c r="F6331" s="5"/>
    </row>
    <row r="6332" spans="5:6" x14ac:dyDescent="0.25">
      <c r="E6332" s="5"/>
      <c r="F6332" s="5"/>
    </row>
    <row r="6333" spans="5:6" x14ac:dyDescent="0.25">
      <c r="E6333" s="5"/>
      <c r="F6333" s="5"/>
    </row>
    <row r="6334" spans="5:6" x14ac:dyDescent="0.25">
      <c r="E6334" s="5"/>
      <c r="F6334" s="5"/>
    </row>
    <row r="6335" spans="5:6" x14ac:dyDescent="0.25">
      <c r="E6335" s="5"/>
      <c r="F6335" s="5"/>
    </row>
    <row r="6336" spans="5:6" x14ac:dyDescent="0.25">
      <c r="E6336" s="5"/>
      <c r="F6336" s="5"/>
    </row>
    <row r="6337" spans="5:6" x14ac:dyDescent="0.25">
      <c r="E6337" s="5"/>
      <c r="F6337" s="5"/>
    </row>
    <row r="6338" spans="5:6" x14ac:dyDescent="0.25">
      <c r="E6338" s="5"/>
      <c r="F6338" s="5"/>
    </row>
    <row r="6339" spans="5:6" x14ac:dyDescent="0.25">
      <c r="E6339" s="5"/>
      <c r="F6339" s="5"/>
    </row>
    <row r="6340" spans="5:6" x14ac:dyDescent="0.25">
      <c r="E6340" s="5"/>
      <c r="F6340" s="5"/>
    </row>
    <row r="6341" spans="5:6" x14ac:dyDescent="0.25">
      <c r="E6341" s="5"/>
      <c r="F6341" s="5"/>
    </row>
    <row r="6342" spans="5:6" x14ac:dyDescent="0.25">
      <c r="E6342" s="5"/>
      <c r="F6342" s="5"/>
    </row>
    <row r="6343" spans="5:6" x14ac:dyDescent="0.25">
      <c r="E6343" s="5"/>
      <c r="F6343" s="5"/>
    </row>
    <row r="6344" spans="5:6" x14ac:dyDescent="0.25">
      <c r="E6344" s="5"/>
      <c r="F6344" s="5"/>
    </row>
    <row r="6345" spans="5:6" x14ac:dyDescent="0.25">
      <c r="E6345" s="5"/>
      <c r="F6345" s="5"/>
    </row>
    <row r="6346" spans="5:6" x14ac:dyDescent="0.25">
      <c r="E6346" s="5"/>
      <c r="F6346" s="5"/>
    </row>
    <row r="6347" spans="5:6" x14ac:dyDescent="0.25">
      <c r="E6347" s="5"/>
      <c r="F6347" s="5"/>
    </row>
    <row r="6348" spans="5:6" x14ac:dyDescent="0.25">
      <c r="E6348" s="5"/>
      <c r="F6348" s="5"/>
    </row>
    <row r="6349" spans="5:6" x14ac:dyDescent="0.25">
      <c r="E6349" s="5"/>
      <c r="F6349" s="5"/>
    </row>
    <row r="6350" spans="5:6" x14ac:dyDescent="0.25">
      <c r="E6350" s="5"/>
      <c r="F6350" s="5"/>
    </row>
    <row r="6351" spans="5:6" x14ac:dyDescent="0.25">
      <c r="E6351" s="5"/>
      <c r="F6351" s="5"/>
    </row>
    <row r="6352" spans="5:6" x14ac:dyDescent="0.25">
      <c r="E6352" s="5"/>
      <c r="F6352" s="5"/>
    </row>
    <row r="6353" spans="5:6" x14ac:dyDescent="0.25">
      <c r="E6353" s="5"/>
      <c r="F6353" s="5"/>
    </row>
    <row r="6354" spans="5:6" x14ac:dyDescent="0.25">
      <c r="E6354" s="5"/>
      <c r="F6354" s="5"/>
    </row>
    <row r="6355" spans="5:6" x14ac:dyDescent="0.25">
      <c r="E6355" s="5"/>
      <c r="F6355" s="5"/>
    </row>
    <row r="6356" spans="5:6" x14ac:dyDescent="0.25">
      <c r="E6356" s="5"/>
      <c r="F6356" s="5"/>
    </row>
    <row r="6357" spans="5:6" x14ac:dyDescent="0.25">
      <c r="E6357" s="5"/>
      <c r="F6357" s="5"/>
    </row>
    <row r="6358" spans="5:6" x14ac:dyDescent="0.25">
      <c r="E6358" s="5"/>
      <c r="F6358" s="5"/>
    </row>
    <row r="6359" spans="5:6" x14ac:dyDescent="0.25">
      <c r="E6359" s="5"/>
      <c r="F6359" s="5"/>
    </row>
    <row r="6360" spans="5:6" x14ac:dyDescent="0.25">
      <c r="E6360" s="5"/>
      <c r="F6360" s="5"/>
    </row>
    <row r="6361" spans="5:6" x14ac:dyDescent="0.25">
      <c r="E6361" s="5"/>
      <c r="F6361" s="5"/>
    </row>
    <row r="6362" spans="5:6" x14ac:dyDescent="0.25">
      <c r="E6362" s="5"/>
      <c r="F6362" s="5"/>
    </row>
    <row r="6363" spans="5:6" x14ac:dyDescent="0.25">
      <c r="E6363" s="5"/>
      <c r="F6363" s="5"/>
    </row>
    <row r="6364" spans="5:6" x14ac:dyDescent="0.25">
      <c r="E6364" s="5"/>
      <c r="F6364" s="5"/>
    </row>
    <row r="6365" spans="5:6" x14ac:dyDescent="0.25">
      <c r="E6365" s="5"/>
      <c r="F6365" s="5"/>
    </row>
    <row r="6366" spans="5:6" x14ac:dyDescent="0.25">
      <c r="E6366" s="5"/>
      <c r="F6366" s="5"/>
    </row>
    <row r="6367" spans="5:6" x14ac:dyDescent="0.25">
      <c r="E6367" s="5"/>
      <c r="F6367" s="5"/>
    </row>
    <row r="6368" spans="5:6" x14ac:dyDescent="0.25">
      <c r="E6368" s="5"/>
      <c r="F6368" s="5"/>
    </row>
    <row r="6369" spans="5:6" x14ac:dyDescent="0.25">
      <c r="E6369" s="5"/>
      <c r="F6369" s="5"/>
    </row>
    <row r="6370" spans="5:6" x14ac:dyDescent="0.25">
      <c r="E6370" s="5"/>
      <c r="F6370" s="5"/>
    </row>
    <row r="6371" spans="5:6" x14ac:dyDescent="0.25">
      <c r="E6371" s="5"/>
      <c r="F6371" s="5"/>
    </row>
    <row r="6372" spans="5:6" x14ac:dyDescent="0.25">
      <c r="E6372" s="5"/>
      <c r="F6372" s="5"/>
    </row>
    <row r="6373" spans="5:6" x14ac:dyDescent="0.25">
      <c r="E6373" s="5"/>
      <c r="F6373" s="5"/>
    </row>
    <row r="6374" spans="5:6" x14ac:dyDescent="0.25">
      <c r="E6374" s="5"/>
      <c r="F6374" s="5"/>
    </row>
    <row r="6375" spans="5:6" x14ac:dyDescent="0.25">
      <c r="E6375" s="5"/>
      <c r="F6375" s="5"/>
    </row>
    <row r="6376" spans="5:6" x14ac:dyDescent="0.25">
      <c r="E6376" s="5"/>
      <c r="F6376" s="5"/>
    </row>
    <row r="6377" spans="5:6" x14ac:dyDescent="0.25">
      <c r="E6377" s="5"/>
      <c r="F6377" s="5"/>
    </row>
    <row r="6378" spans="5:6" x14ac:dyDescent="0.25">
      <c r="E6378" s="5"/>
      <c r="F6378" s="5"/>
    </row>
    <row r="6379" spans="5:6" x14ac:dyDescent="0.25">
      <c r="E6379" s="5"/>
      <c r="F6379" s="5"/>
    </row>
    <row r="6380" spans="5:6" x14ac:dyDescent="0.25">
      <c r="E6380" s="5"/>
      <c r="F6380" s="5"/>
    </row>
    <row r="6381" spans="5:6" x14ac:dyDescent="0.25">
      <c r="E6381" s="5"/>
      <c r="F6381" s="5"/>
    </row>
    <row r="6382" spans="5:6" x14ac:dyDescent="0.25">
      <c r="E6382" s="5"/>
      <c r="F6382" s="5"/>
    </row>
    <row r="6383" spans="5:6" x14ac:dyDescent="0.25">
      <c r="E6383" s="5"/>
      <c r="F6383" s="5"/>
    </row>
    <row r="6384" spans="5:6" x14ac:dyDescent="0.25">
      <c r="E6384" s="5"/>
      <c r="F6384" s="5"/>
    </row>
    <row r="6385" spans="5:6" x14ac:dyDescent="0.25">
      <c r="E6385" s="5"/>
      <c r="F6385" s="5"/>
    </row>
    <row r="6386" spans="5:6" x14ac:dyDescent="0.25">
      <c r="E6386" s="5"/>
      <c r="F6386" s="5"/>
    </row>
    <row r="6387" spans="5:6" x14ac:dyDescent="0.25">
      <c r="E6387" s="5"/>
      <c r="F6387" s="5"/>
    </row>
    <row r="6388" spans="5:6" x14ac:dyDescent="0.25">
      <c r="E6388" s="5"/>
      <c r="F6388" s="5"/>
    </row>
    <row r="6389" spans="5:6" x14ac:dyDescent="0.25">
      <c r="E6389" s="5"/>
      <c r="F6389" s="5"/>
    </row>
    <row r="6390" spans="5:6" x14ac:dyDescent="0.25">
      <c r="E6390" s="5"/>
      <c r="F6390" s="5"/>
    </row>
    <row r="6391" spans="5:6" x14ac:dyDescent="0.25">
      <c r="E6391" s="5"/>
      <c r="F6391" s="5"/>
    </row>
    <row r="6392" spans="5:6" x14ac:dyDescent="0.25">
      <c r="E6392" s="5"/>
      <c r="F6392" s="5"/>
    </row>
    <row r="6393" spans="5:6" x14ac:dyDescent="0.25">
      <c r="E6393" s="5"/>
      <c r="F6393" s="5"/>
    </row>
    <row r="6394" spans="5:6" x14ac:dyDescent="0.25">
      <c r="E6394" s="5"/>
      <c r="F6394" s="5"/>
    </row>
    <row r="6395" spans="5:6" x14ac:dyDescent="0.25">
      <c r="E6395" s="5"/>
      <c r="F6395" s="5"/>
    </row>
    <row r="6396" spans="5:6" x14ac:dyDescent="0.25">
      <c r="E6396" s="5"/>
      <c r="F6396" s="5"/>
    </row>
    <row r="6397" spans="5:6" x14ac:dyDescent="0.25">
      <c r="E6397" s="5"/>
      <c r="F6397" s="5"/>
    </row>
    <row r="6398" spans="5:6" x14ac:dyDescent="0.25">
      <c r="E6398" s="5"/>
      <c r="F6398" s="5"/>
    </row>
    <row r="6399" spans="5:6" x14ac:dyDescent="0.25">
      <c r="E6399" s="5"/>
      <c r="F6399" s="5"/>
    </row>
    <row r="6400" spans="5:6" x14ac:dyDescent="0.25">
      <c r="E6400" s="5"/>
      <c r="F6400" s="5"/>
    </row>
    <row r="6401" spans="5:11" x14ac:dyDescent="0.25">
      <c r="E6401" s="5"/>
      <c r="F6401" s="5"/>
    </row>
    <row r="6402" spans="5:11" x14ac:dyDescent="0.25">
      <c r="E6402" s="5"/>
      <c r="F6402" s="5"/>
    </row>
    <row r="6403" spans="5:11" x14ac:dyDescent="0.25">
      <c r="E6403" s="5"/>
      <c r="F6403" s="5"/>
    </row>
    <row r="6404" spans="5:11" x14ac:dyDescent="0.25">
      <c r="E6404" s="5"/>
      <c r="F6404" s="5"/>
      <c r="K6404" s="5"/>
    </row>
    <row r="6405" spans="5:11" x14ac:dyDescent="0.25">
      <c r="E6405" s="5"/>
      <c r="F6405" s="5"/>
    </row>
    <row r="6406" spans="5:11" x14ac:dyDescent="0.25">
      <c r="E6406" s="5"/>
      <c r="F6406" s="5"/>
    </row>
    <row r="6407" spans="5:11" x14ac:dyDescent="0.25">
      <c r="E6407" s="5"/>
      <c r="F6407" s="5"/>
    </row>
    <row r="6408" spans="5:11" x14ac:dyDescent="0.25">
      <c r="E6408" s="5"/>
      <c r="F6408" s="5"/>
    </row>
    <row r="6409" spans="5:11" x14ac:dyDescent="0.25">
      <c r="E6409" s="5"/>
      <c r="F6409" s="5"/>
    </row>
    <row r="6410" spans="5:11" x14ac:dyDescent="0.25">
      <c r="E6410" s="5"/>
      <c r="F6410" s="5"/>
    </row>
    <row r="6411" spans="5:11" x14ac:dyDescent="0.25">
      <c r="E6411" s="5"/>
      <c r="F6411" s="5"/>
    </row>
    <row r="6412" spans="5:11" x14ac:dyDescent="0.25">
      <c r="E6412" s="5"/>
      <c r="F6412" s="5"/>
    </row>
    <row r="6413" spans="5:11" x14ac:dyDescent="0.25">
      <c r="E6413" s="5"/>
      <c r="F6413" s="5"/>
    </row>
    <row r="6414" spans="5:11" x14ac:dyDescent="0.25">
      <c r="E6414" s="5"/>
      <c r="F6414" s="5"/>
    </row>
    <row r="6415" spans="5:11" x14ac:dyDescent="0.25">
      <c r="E6415" s="5"/>
      <c r="F6415" s="5"/>
    </row>
    <row r="6416" spans="5:11" x14ac:dyDescent="0.25">
      <c r="E6416" s="5"/>
      <c r="F6416" s="5"/>
    </row>
    <row r="6417" spans="5:6" x14ac:dyDescent="0.25">
      <c r="E6417" s="5"/>
      <c r="F6417" s="5"/>
    </row>
    <row r="6418" spans="5:6" x14ac:dyDescent="0.25">
      <c r="E6418" s="5"/>
      <c r="F6418" s="5"/>
    </row>
    <row r="6419" spans="5:6" x14ac:dyDescent="0.25">
      <c r="E6419" s="5"/>
      <c r="F6419" s="5"/>
    </row>
    <row r="6420" spans="5:6" x14ac:dyDescent="0.25">
      <c r="E6420" s="5"/>
      <c r="F6420" s="5"/>
    </row>
    <row r="6421" spans="5:6" x14ac:dyDescent="0.25">
      <c r="E6421" s="5"/>
      <c r="F6421" s="5"/>
    </row>
    <row r="6422" spans="5:6" x14ac:dyDescent="0.25">
      <c r="E6422" s="5"/>
      <c r="F6422" s="5"/>
    </row>
    <row r="6423" spans="5:6" x14ac:dyDescent="0.25">
      <c r="E6423" s="5"/>
      <c r="F6423" s="5"/>
    </row>
    <row r="6424" spans="5:6" x14ac:dyDescent="0.25">
      <c r="E6424" s="5"/>
      <c r="F6424" s="5"/>
    </row>
    <row r="6425" spans="5:6" x14ac:dyDescent="0.25">
      <c r="E6425" s="5"/>
      <c r="F6425" s="5"/>
    </row>
    <row r="6426" spans="5:6" x14ac:dyDescent="0.25">
      <c r="E6426" s="5"/>
      <c r="F6426" s="5"/>
    </row>
    <row r="6427" spans="5:6" x14ac:dyDescent="0.25">
      <c r="E6427" s="5"/>
      <c r="F6427" s="5"/>
    </row>
    <row r="6428" spans="5:6" x14ac:dyDescent="0.25">
      <c r="E6428" s="5"/>
      <c r="F6428" s="5"/>
    </row>
    <row r="6429" spans="5:6" x14ac:dyDescent="0.25">
      <c r="E6429" s="5"/>
      <c r="F6429" s="5"/>
    </row>
    <row r="6430" spans="5:6" x14ac:dyDescent="0.25">
      <c r="E6430" s="5"/>
      <c r="F6430" s="5"/>
    </row>
    <row r="6431" spans="5:6" x14ac:dyDescent="0.25">
      <c r="E6431" s="5"/>
      <c r="F6431" s="5"/>
    </row>
    <row r="6432" spans="5:6" x14ac:dyDescent="0.25">
      <c r="E6432" s="5"/>
      <c r="F6432" s="5"/>
    </row>
    <row r="6433" spans="5:6" x14ac:dyDescent="0.25">
      <c r="E6433" s="5"/>
      <c r="F6433" s="5"/>
    </row>
    <row r="6434" spans="5:6" x14ac:dyDescent="0.25">
      <c r="E6434" s="5"/>
      <c r="F6434" s="5"/>
    </row>
    <row r="6435" spans="5:6" x14ac:dyDescent="0.25">
      <c r="E6435" s="5"/>
      <c r="F6435" s="5"/>
    </row>
    <row r="6436" spans="5:6" x14ac:dyDescent="0.25">
      <c r="E6436" s="5"/>
      <c r="F6436" s="5"/>
    </row>
    <row r="6437" spans="5:6" x14ac:dyDescent="0.25">
      <c r="E6437" s="5"/>
      <c r="F6437" s="5"/>
    </row>
    <row r="6438" spans="5:6" x14ac:dyDescent="0.25">
      <c r="E6438" s="5"/>
      <c r="F6438" s="5"/>
    </row>
    <row r="6439" spans="5:6" x14ac:dyDescent="0.25">
      <c r="E6439" s="5"/>
      <c r="F6439" s="5"/>
    </row>
    <row r="6440" spans="5:6" x14ac:dyDescent="0.25">
      <c r="E6440" s="5"/>
      <c r="F6440" s="5"/>
    </row>
    <row r="6441" spans="5:6" x14ac:dyDescent="0.25">
      <c r="E6441" s="5"/>
      <c r="F6441" s="5"/>
    </row>
    <row r="6442" spans="5:6" x14ac:dyDescent="0.25">
      <c r="E6442" s="5"/>
      <c r="F6442" s="5"/>
    </row>
    <row r="6443" spans="5:6" x14ac:dyDescent="0.25">
      <c r="E6443" s="5"/>
      <c r="F6443" s="5"/>
    </row>
    <row r="6444" spans="5:6" x14ac:dyDescent="0.25">
      <c r="E6444" s="5"/>
      <c r="F6444" s="5"/>
    </row>
    <row r="6445" spans="5:6" x14ac:dyDescent="0.25">
      <c r="E6445" s="5"/>
      <c r="F6445" s="5"/>
    </row>
    <row r="6446" spans="5:6" x14ac:dyDescent="0.25">
      <c r="E6446" s="5"/>
      <c r="F6446" s="5"/>
    </row>
    <row r="6447" spans="5:6" x14ac:dyDescent="0.25">
      <c r="E6447" s="5"/>
      <c r="F6447" s="5"/>
    </row>
    <row r="6448" spans="5:6" x14ac:dyDescent="0.25">
      <c r="E6448" s="5"/>
      <c r="F6448" s="5"/>
    </row>
    <row r="6449" spans="5:6" x14ac:dyDescent="0.25">
      <c r="E6449" s="5"/>
      <c r="F6449" s="5"/>
    </row>
    <row r="6450" spans="5:6" x14ac:dyDescent="0.25">
      <c r="E6450" s="5"/>
      <c r="F6450" s="5"/>
    </row>
    <row r="6451" spans="5:6" x14ac:dyDescent="0.25">
      <c r="E6451" s="5"/>
      <c r="F6451" s="5"/>
    </row>
    <row r="6452" spans="5:6" x14ac:dyDescent="0.25">
      <c r="E6452" s="5"/>
      <c r="F6452" s="5"/>
    </row>
    <row r="6453" spans="5:6" x14ac:dyDescent="0.25">
      <c r="E6453" s="5"/>
      <c r="F6453" s="5"/>
    </row>
    <row r="6454" spans="5:6" x14ac:dyDescent="0.25">
      <c r="E6454" s="5"/>
      <c r="F6454" s="5"/>
    </row>
    <row r="6455" spans="5:6" x14ac:dyDescent="0.25">
      <c r="E6455" s="5"/>
      <c r="F6455" s="5"/>
    </row>
    <row r="6456" spans="5:6" x14ac:dyDescent="0.25">
      <c r="E6456" s="5"/>
      <c r="F6456" s="5"/>
    </row>
    <row r="6457" spans="5:6" x14ac:dyDescent="0.25">
      <c r="E6457" s="5"/>
      <c r="F6457" s="5"/>
    </row>
    <row r="6458" spans="5:6" x14ac:dyDescent="0.25">
      <c r="E6458" s="5"/>
      <c r="F6458" s="5"/>
    </row>
    <row r="6459" spans="5:6" x14ac:dyDescent="0.25">
      <c r="E6459" s="5"/>
      <c r="F6459" s="5"/>
    </row>
    <row r="6460" spans="5:6" x14ac:dyDescent="0.25">
      <c r="E6460" s="5"/>
      <c r="F6460" s="5"/>
    </row>
    <row r="6461" spans="5:6" x14ac:dyDescent="0.25">
      <c r="E6461" s="5"/>
      <c r="F6461" s="5"/>
    </row>
    <row r="6462" spans="5:6" x14ac:dyDescent="0.25">
      <c r="E6462" s="5"/>
      <c r="F6462" s="5"/>
    </row>
    <row r="6463" spans="5:6" x14ac:dyDescent="0.25">
      <c r="E6463" s="5"/>
      <c r="F6463" s="5"/>
    </row>
    <row r="6464" spans="5:6" x14ac:dyDescent="0.25">
      <c r="E6464" s="5"/>
      <c r="F6464" s="5"/>
    </row>
    <row r="6465" spans="5:6" x14ac:dyDescent="0.25">
      <c r="E6465" s="5"/>
      <c r="F6465" s="5"/>
    </row>
    <row r="6466" spans="5:6" x14ac:dyDescent="0.25">
      <c r="E6466" s="5"/>
      <c r="F6466" s="5"/>
    </row>
    <row r="6467" spans="5:6" x14ac:dyDescent="0.25">
      <c r="E6467" s="5"/>
      <c r="F6467" s="5"/>
    </row>
    <row r="6468" spans="5:6" x14ac:dyDescent="0.25">
      <c r="E6468" s="5"/>
      <c r="F6468" s="5"/>
    </row>
    <row r="6469" spans="5:6" x14ac:dyDescent="0.25">
      <c r="E6469" s="5"/>
      <c r="F6469" s="5"/>
    </row>
    <row r="6470" spans="5:6" x14ac:dyDescent="0.25">
      <c r="E6470" s="5"/>
      <c r="F6470" s="5"/>
    </row>
    <row r="6471" spans="5:6" x14ac:dyDescent="0.25">
      <c r="E6471" s="5"/>
      <c r="F6471" s="5"/>
    </row>
    <row r="6472" spans="5:6" x14ac:dyDescent="0.25">
      <c r="E6472" s="5"/>
      <c r="F6472" s="5"/>
    </row>
    <row r="6473" spans="5:6" x14ac:dyDescent="0.25">
      <c r="E6473" s="5"/>
      <c r="F6473" s="5"/>
    </row>
    <row r="6474" spans="5:6" x14ac:dyDescent="0.25">
      <c r="E6474" s="5"/>
      <c r="F6474" s="5"/>
    </row>
    <row r="6475" spans="5:6" x14ac:dyDescent="0.25">
      <c r="E6475" s="5"/>
      <c r="F6475" s="5"/>
    </row>
    <row r="6476" spans="5:6" x14ac:dyDescent="0.25">
      <c r="E6476" s="5"/>
      <c r="F6476" s="5"/>
    </row>
    <row r="6477" spans="5:6" x14ac:dyDescent="0.25">
      <c r="E6477" s="5"/>
      <c r="F6477" s="5"/>
    </row>
    <row r="6478" spans="5:6" x14ac:dyDescent="0.25">
      <c r="E6478" s="5"/>
      <c r="F6478" s="5"/>
    </row>
    <row r="6479" spans="5:6" x14ac:dyDescent="0.25">
      <c r="E6479" s="5"/>
      <c r="F6479" s="5"/>
    </row>
    <row r="6480" spans="5:6" x14ac:dyDescent="0.25">
      <c r="E6480" s="5"/>
      <c r="F6480" s="5"/>
    </row>
    <row r="6481" spans="5:6" x14ac:dyDescent="0.25">
      <c r="E6481" s="5"/>
      <c r="F6481" s="5"/>
    </row>
    <row r="6482" spans="5:6" x14ac:dyDescent="0.25">
      <c r="E6482" s="5"/>
      <c r="F6482" s="5"/>
    </row>
    <row r="6483" spans="5:6" x14ac:dyDescent="0.25">
      <c r="E6483" s="5"/>
      <c r="F6483" s="5"/>
    </row>
    <row r="6484" spans="5:6" x14ac:dyDescent="0.25">
      <c r="E6484" s="5"/>
      <c r="F6484" s="5"/>
    </row>
    <row r="6485" spans="5:6" x14ac:dyDescent="0.25">
      <c r="E6485" s="5"/>
      <c r="F6485" s="5"/>
    </row>
    <row r="6486" spans="5:6" x14ac:dyDescent="0.25">
      <c r="E6486" s="5"/>
      <c r="F6486" s="5"/>
    </row>
    <row r="6487" spans="5:6" x14ac:dyDescent="0.25">
      <c r="E6487" s="5"/>
      <c r="F6487" s="5"/>
    </row>
    <row r="6488" spans="5:6" x14ac:dyDescent="0.25">
      <c r="E6488" s="5"/>
      <c r="F6488" s="5"/>
    </row>
    <row r="6489" spans="5:6" x14ac:dyDescent="0.25">
      <c r="E6489" s="5"/>
      <c r="F6489" s="5"/>
    </row>
    <row r="6490" spans="5:6" x14ac:dyDescent="0.25">
      <c r="E6490" s="5"/>
      <c r="F6490" s="5"/>
    </row>
    <row r="6491" spans="5:6" x14ac:dyDescent="0.25">
      <c r="E6491" s="5"/>
      <c r="F6491" s="5"/>
    </row>
    <row r="6492" spans="5:6" x14ac:dyDescent="0.25">
      <c r="E6492" s="5"/>
      <c r="F6492" s="5"/>
    </row>
    <row r="6493" spans="5:6" x14ac:dyDescent="0.25">
      <c r="E6493" s="5"/>
      <c r="F6493" s="5"/>
    </row>
    <row r="6494" spans="5:6" x14ac:dyDescent="0.25">
      <c r="E6494" s="5"/>
      <c r="F6494" s="5"/>
    </row>
    <row r="6495" spans="5:6" x14ac:dyDescent="0.25">
      <c r="E6495" s="5"/>
      <c r="F6495" s="5"/>
    </row>
    <row r="6496" spans="5:6" x14ac:dyDescent="0.25">
      <c r="E6496" s="5"/>
      <c r="F6496" s="5"/>
    </row>
    <row r="6497" spans="5:6" x14ac:dyDescent="0.25">
      <c r="E6497" s="5"/>
      <c r="F6497" s="5"/>
    </row>
    <row r="6498" spans="5:6" x14ac:dyDescent="0.25">
      <c r="E6498" s="5"/>
      <c r="F6498" s="5"/>
    </row>
    <row r="6499" spans="5:6" x14ac:dyDescent="0.25">
      <c r="E6499" s="5"/>
      <c r="F6499" s="5"/>
    </row>
    <row r="6500" spans="5:6" x14ac:dyDescent="0.25">
      <c r="E6500" s="5"/>
      <c r="F6500" s="5"/>
    </row>
    <row r="6501" spans="5:6" x14ac:dyDescent="0.25">
      <c r="E6501" s="5"/>
      <c r="F6501" s="5"/>
    </row>
    <row r="6502" spans="5:6" x14ac:dyDescent="0.25">
      <c r="E6502" s="5"/>
      <c r="F6502" s="5"/>
    </row>
    <row r="6503" spans="5:6" x14ac:dyDescent="0.25">
      <c r="E6503" s="5"/>
      <c r="F6503" s="5"/>
    </row>
    <row r="6504" spans="5:6" x14ac:dyDescent="0.25">
      <c r="E6504" s="5"/>
      <c r="F6504" s="5"/>
    </row>
    <row r="6505" spans="5:6" x14ac:dyDescent="0.25">
      <c r="E6505" s="5"/>
      <c r="F6505" s="5"/>
    </row>
    <row r="6506" spans="5:6" x14ac:dyDescent="0.25">
      <c r="E6506" s="5"/>
      <c r="F6506" s="5"/>
    </row>
    <row r="6507" spans="5:6" x14ac:dyDescent="0.25">
      <c r="E6507" s="5"/>
      <c r="F6507" s="5"/>
    </row>
    <row r="6508" spans="5:6" x14ac:dyDescent="0.25">
      <c r="E6508" s="5"/>
      <c r="F6508" s="5"/>
    </row>
    <row r="6509" spans="5:6" x14ac:dyDescent="0.25">
      <c r="E6509" s="5"/>
      <c r="F6509" s="5"/>
    </row>
    <row r="6510" spans="5:6" x14ac:dyDescent="0.25">
      <c r="E6510" s="5"/>
      <c r="F6510" s="5"/>
    </row>
    <row r="6511" spans="5:6" x14ac:dyDescent="0.25">
      <c r="E6511" s="5"/>
      <c r="F6511" s="5"/>
    </row>
    <row r="6512" spans="5:6" x14ac:dyDescent="0.25">
      <c r="E6512" s="5"/>
      <c r="F6512" s="5"/>
    </row>
    <row r="6513" spans="5:6" x14ac:dyDescent="0.25">
      <c r="E6513" s="5"/>
      <c r="F6513" s="5"/>
    </row>
    <row r="6514" spans="5:6" x14ac:dyDescent="0.25">
      <c r="E6514" s="5"/>
      <c r="F6514" s="5"/>
    </row>
    <row r="6515" spans="5:6" x14ac:dyDescent="0.25">
      <c r="E6515" s="5"/>
      <c r="F6515" s="5"/>
    </row>
    <row r="6516" spans="5:6" x14ac:dyDescent="0.25">
      <c r="E6516" s="5"/>
      <c r="F6516" s="5"/>
    </row>
    <row r="6517" spans="5:6" x14ac:dyDescent="0.25">
      <c r="E6517" s="5"/>
      <c r="F6517" s="5"/>
    </row>
    <row r="6518" spans="5:6" x14ac:dyDescent="0.25">
      <c r="E6518" s="5"/>
      <c r="F6518" s="5"/>
    </row>
    <row r="6519" spans="5:6" x14ac:dyDescent="0.25">
      <c r="E6519" s="5"/>
      <c r="F6519" s="5"/>
    </row>
    <row r="6520" spans="5:6" x14ac:dyDescent="0.25">
      <c r="E6520" s="5"/>
      <c r="F6520" s="5"/>
    </row>
    <row r="6521" spans="5:6" x14ac:dyDescent="0.25">
      <c r="E6521" s="5"/>
      <c r="F6521" s="5"/>
    </row>
    <row r="6522" spans="5:6" x14ac:dyDescent="0.25">
      <c r="E6522" s="5"/>
      <c r="F6522" s="5"/>
    </row>
    <row r="6523" spans="5:6" x14ac:dyDescent="0.25">
      <c r="E6523" s="5"/>
      <c r="F6523" s="5"/>
    </row>
    <row r="6524" spans="5:6" x14ac:dyDescent="0.25">
      <c r="E6524" s="5"/>
      <c r="F6524" s="5"/>
    </row>
    <row r="6525" spans="5:6" x14ac:dyDescent="0.25">
      <c r="E6525" s="5"/>
      <c r="F6525" s="5"/>
    </row>
    <row r="6526" spans="5:6" x14ac:dyDescent="0.25">
      <c r="E6526" s="5"/>
      <c r="F6526" s="5"/>
    </row>
    <row r="6527" spans="5:6" x14ac:dyDescent="0.25">
      <c r="E6527" s="5"/>
      <c r="F6527" s="5"/>
    </row>
    <row r="6528" spans="5:6" x14ac:dyDescent="0.25">
      <c r="E6528" s="5"/>
      <c r="F6528" s="5"/>
    </row>
    <row r="6529" spans="5:15" x14ac:dyDescent="0.25">
      <c r="E6529" s="5"/>
      <c r="F6529" s="5"/>
    </row>
    <row r="6530" spans="5:15" x14ac:dyDescent="0.25">
      <c r="E6530" s="5"/>
      <c r="F6530" s="5"/>
    </row>
    <row r="6531" spans="5:15" x14ac:dyDescent="0.25">
      <c r="E6531" s="5"/>
      <c r="F6531" s="5"/>
    </row>
    <row r="6532" spans="5:15" x14ac:dyDescent="0.25">
      <c r="E6532" s="5"/>
      <c r="F6532" s="5"/>
    </row>
    <row r="6533" spans="5:15" x14ac:dyDescent="0.25">
      <c r="E6533" s="5"/>
      <c r="F6533" s="5"/>
    </row>
    <row r="6534" spans="5:15" x14ac:dyDescent="0.25">
      <c r="E6534" s="5"/>
      <c r="F6534" s="5"/>
    </row>
    <row r="6535" spans="5:15" x14ac:dyDescent="0.25">
      <c r="E6535" s="5"/>
      <c r="F6535" s="5"/>
      <c r="O6535" s="5"/>
    </row>
    <row r="6536" spans="5:15" x14ac:dyDescent="0.25">
      <c r="E6536" s="5"/>
      <c r="F6536" s="5"/>
    </row>
    <row r="6537" spans="5:15" x14ac:dyDescent="0.25">
      <c r="E6537" s="5"/>
      <c r="F6537" s="5"/>
    </row>
    <row r="6538" spans="5:15" x14ac:dyDescent="0.25">
      <c r="E6538" s="5"/>
      <c r="F6538" s="5"/>
    </row>
    <row r="6539" spans="5:15" x14ac:dyDescent="0.25">
      <c r="E6539" s="5"/>
      <c r="F6539" s="5"/>
    </row>
    <row r="6540" spans="5:15" x14ac:dyDescent="0.25">
      <c r="E6540" s="5"/>
      <c r="F6540" s="5"/>
    </row>
    <row r="6541" spans="5:15" x14ac:dyDescent="0.25">
      <c r="E6541" s="5"/>
      <c r="F6541" s="5"/>
    </row>
    <row r="6542" spans="5:15" x14ac:dyDescent="0.25">
      <c r="E6542" s="5"/>
      <c r="F6542" s="5"/>
    </row>
    <row r="6543" spans="5:15" x14ac:dyDescent="0.25">
      <c r="E6543" s="5"/>
      <c r="F6543" s="5"/>
    </row>
    <row r="6544" spans="5:15" x14ac:dyDescent="0.25">
      <c r="E6544" s="5"/>
      <c r="F6544" s="5"/>
    </row>
    <row r="6545" spans="5:6" x14ac:dyDescent="0.25">
      <c r="E6545" s="5"/>
      <c r="F6545" s="5"/>
    </row>
    <row r="6546" spans="5:6" x14ac:dyDescent="0.25">
      <c r="E6546" s="5"/>
      <c r="F6546" s="5"/>
    </row>
    <row r="6547" spans="5:6" x14ac:dyDescent="0.25">
      <c r="E6547" s="5"/>
      <c r="F6547" s="5"/>
    </row>
    <row r="6548" spans="5:6" x14ac:dyDescent="0.25">
      <c r="E6548" s="5"/>
      <c r="F6548" s="5"/>
    </row>
    <row r="6549" spans="5:6" x14ac:dyDescent="0.25">
      <c r="E6549" s="5"/>
      <c r="F6549" s="5"/>
    </row>
    <row r="6550" spans="5:6" x14ac:dyDescent="0.25">
      <c r="E6550" s="5"/>
      <c r="F6550" s="5"/>
    </row>
    <row r="6551" spans="5:6" x14ac:dyDescent="0.25">
      <c r="E6551" s="5"/>
      <c r="F6551" s="5"/>
    </row>
    <row r="6552" spans="5:6" x14ac:dyDescent="0.25">
      <c r="E6552" s="5"/>
      <c r="F6552" s="5"/>
    </row>
    <row r="6553" spans="5:6" x14ac:dyDescent="0.25">
      <c r="E6553" s="5"/>
      <c r="F6553" s="5"/>
    </row>
    <row r="6554" spans="5:6" x14ac:dyDescent="0.25">
      <c r="E6554" s="5"/>
      <c r="F6554" s="5"/>
    </row>
    <row r="6555" spans="5:6" x14ac:dyDescent="0.25">
      <c r="E6555" s="5"/>
      <c r="F6555" s="5"/>
    </row>
    <row r="6556" spans="5:6" x14ac:dyDescent="0.25">
      <c r="E6556" s="5"/>
      <c r="F6556" s="5"/>
    </row>
    <row r="6557" spans="5:6" x14ac:dyDescent="0.25">
      <c r="E6557" s="5"/>
      <c r="F6557" s="5"/>
    </row>
    <row r="6558" spans="5:6" x14ac:dyDescent="0.25">
      <c r="E6558" s="5"/>
      <c r="F6558" s="5"/>
    </row>
    <row r="6559" spans="5:6" x14ac:dyDescent="0.25">
      <c r="E6559" s="5"/>
      <c r="F6559" s="5"/>
    </row>
    <row r="6560" spans="5:6" x14ac:dyDescent="0.25">
      <c r="E6560" s="5"/>
      <c r="F6560" s="5"/>
    </row>
    <row r="6561" spans="5:6" x14ac:dyDescent="0.25">
      <c r="E6561" s="5"/>
      <c r="F6561" s="5"/>
    </row>
    <row r="6562" spans="5:6" x14ac:dyDescent="0.25">
      <c r="E6562" s="5"/>
      <c r="F6562" s="5"/>
    </row>
    <row r="6563" spans="5:6" x14ac:dyDescent="0.25">
      <c r="E6563" s="5"/>
      <c r="F6563" s="5"/>
    </row>
    <row r="6564" spans="5:6" x14ac:dyDescent="0.25">
      <c r="E6564" s="5"/>
      <c r="F6564" s="5"/>
    </row>
    <row r="6565" spans="5:6" x14ac:dyDescent="0.25">
      <c r="E6565" s="5"/>
      <c r="F6565" s="5"/>
    </row>
    <row r="6566" spans="5:6" x14ac:dyDescent="0.25">
      <c r="E6566" s="5"/>
      <c r="F6566" s="5"/>
    </row>
    <row r="6567" spans="5:6" x14ac:dyDescent="0.25">
      <c r="E6567" s="5"/>
      <c r="F6567" s="5"/>
    </row>
    <row r="6568" spans="5:6" x14ac:dyDescent="0.25">
      <c r="E6568" s="5"/>
      <c r="F6568" s="5"/>
    </row>
    <row r="6569" spans="5:6" x14ac:dyDescent="0.25">
      <c r="E6569" s="5"/>
      <c r="F6569" s="5"/>
    </row>
    <row r="6570" spans="5:6" x14ac:dyDescent="0.25">
      <c r="E6570" s="5"/>
      <c r="F6570" s="5"/>
    </row>
    <row r="6571" spans="5:6" x14ac:dyDescent="0.25">
      <c r="E6571" s="5"/>
      <c r="F6571" s="5"/>
    </row>
    <row r="6572" spans="5:6" x14ac:dyDescent="0.25">
      <c r="E6572" s="5"/>
      <c r="F6572" s="5"/>
    </row>
    <row r="6573" spans="5:6" x14ac:dyDescent="0.25">
      <c r="E6573" s="5"/>
      <c r="F6573" s="5"/>
    </row>
    <row r="6574" spans="5:6" x14ac:dyDescent="0.25">
      <c r="E6574" s="5"/>
      <c r="F6574" s="5"/>
    </row>
    <row r="6575" spans="5:6" x14ac:dyDescent="0.25">
      <c r="E6575" s="5"/>
      <c r="F6575" s="5"/>
    </row>
    <row r="6576" spans="5:6" x14ac:dyDescent="0.25">
      <c r="E6576" s="5"/>
      <c r="F6576" s="5"/>
    </row>
    <row r="6577" spans="5:6" x14ac:dyDescent="0.25">
      <c r="E6577" s="5"/>
      <c r="F6577" s="5"/>
    </row>
    <row r="6578" spans="5:6" x14ac:dyDescent="0.25">
      <c r="E6578" s="5"/>
      <c r="F6578" s="5"/>
    </row>
    <row r="6579" spans="5:6" x14ac:dyDescent="0.25">
      <c r="E6579" s="5"/>
      <c r="F6579" s="5"/>
    </row>
    <row r="6580" spans="5:6" x14ac:dyDescent="0.25">
      <c r="E6580" s="5"/>
      <c r="F6580" s="5"/>
    </row>
    <row r="6581" spans="5:6" x14ac:dyDescent="0.25">
      <c r="E6581" s="5"/>
      <c r="F6581" s="5"/>
    </row>
    <row r="6582" spans="5:6" x14ac:dyDescent="0.25">
      <c r="E6582" s="5"/>
      <c r="F6582" s="5"/>
    </row>
    <row r="6583" spans="5:6" x14ac:dyDescent="0.25">
      <c r="E6583" s="5"/>
      <c r="F6583" s="5"/>
    </row>
    <row r="6584" spans="5:6" x14ac:dyDescent="0.25">
      <c r="E6584" s="5"/>
      <c r="F6584" s="5"/>
    </row>
    <row r="6585" spans="5:6" x14ac:dyDescent="0.25">
      <c r="E6585" s="5"/>
      <c r="F6585" s="5"/>
    </row>
    <row r="6586" spans="5:6" x14ac:dyDescent="0.25">
      <c r="E6586" s="5"/>
      <c r="F6586" s="5"/>
    </row>
    <row r="6587" spans="5:6" x14ac:dyDescent="0.25">
      <c r="E6587" s="5"/>
      <c r="F6587" s="5"/>
    </row>
    <row r="6588" spans="5:6" x14ac:dyDescent="0.25">
      <c r="E6588" s="5"/>
      <c r="F6588" s="5"/>
    </row>
    <row r="6589" spans="5:6" x14ac:dyDescent="0.25">
      <c r="E6589" s="5"/>
      <c r="F6589" s="5"/>
    </row>
    <row r="6590" spans="5:6" x14ac:dyDescent="0.25">
      <c r="E6590" s="5"/>
      <c r="F6590" s="5"/>
    </row>
    <row r="6591" spans="5:6" x14ac:dyDescent="0.25">
      <c r="E6591" s="5"/>
      <c r="F6591" s="5"/>
    </row>
    <row r="6592" spans="5:6" x14ac:dyDescent="0.25">
      <c r="E6592" s="5"/>
      <c r="F6592" s="5"/>
    </row>
    <row r="6593" spans="5:6" x14ac:dyDescent="0.25">
      <c r="E6593" s="5"/>
      <c r="F6593" s="5"/>
    </row>
    <row r="6594" spans="5:6" x14ac:dyDescent="0.25">
      <c r="E6594" s="5"/>
      <c r="F6594" s="5"/>
    </row>
    <row r="6595" spans="5:6" x14ac:dyDescent="0.25">
      <c r="E6595" s="5"/>
      <c r="F6595" s="5"/>
    </row>
    <row r="6596" spans="5:6" x14ac:dyDescent="0.25">
      <c r="E6596" s="5"/>
      <c r="F6596" s="5"/>
    </row>
    <row r="6597" spans="5:6" x14ac:dyDescent="0.25">
      <c r="E6597" s="5"/>
      <c r="F6597" s="5"/>
    </row>
    <row r="6598" spans="5:6" x14ac:dyDescent="0.25">
      <c r="E6598" s="5"/>
      <c r="F6598" s="5"/>
    </row>
    <row r="6599" spans="5:6" x14ac:dyDescent="0.25">
      <c r="E6599" s="5"/>
      <c r="F6599" s="5"/>
    </row>
    <row r="6600" spans="5:6" x14ac:dyDescent="0.25">
      <c r="E6600" s="5"/>
      <c r="F6600" s="5"/>
    </row>
    <row r="6601" spans="5:6" x14ac:dyDescent="0.25">
      <c r="E6601" s="5"/>
      <c r="F6601" s="5"/>
    </row>
    <row r="6602" spans="5:6" x14ac:dyDescent="0.25">
      <c r="E6602" s="5"/>
      <c r="F6602" s="5"/>
    </row>
    <row r="6603" spans="5:6" x14ac:dyDescent="0.25">
      <c r="E6603" s="5"/>
      <c r="F6603" s="5"/>
    </row>
    <row r="6604" spans="5:6" x14ac:dyDescent="0.25">
      <c r="E6604" s="5"/>
      <c r="F6604" s="5"/>
    </row>
    <row r="6605" spans="5:6" x14ac:dyDescent="0.25">
      <c r="E6605" s="5"/>
      <c r="F6605" s="5"/>
    </row>
    <row r="6606" spans="5:6" x14ac:dyDescent="0.25">
      <c r="E6606" s="5"/>
      <c r="F6606" s="5"/>
    </row>
    <row r="6607" spans="5:6" x14ac:dyDescent="0.25">
      <c r="E6607" s="5"/>
      <c r="F6607" s="5"/>
    </row>
    <row r="6608" spans="5:6" x14ac:dyDescent="0.25">
      <c r="E6608" s="5"/>
      <c r="F6608" s="5"/>
    </row>
    <row r="6609" spans="5:6" x14ac:dyDescent="0.25">
      <c r="E6609" s="5"/>
      <c r="F6609" s="5"/>
    </row>
    <row r="6610" spans="5:6" x14ac:dyDescent="0.25">
      <c r="E6610" s="5"/>
      <c r="F6610" s="5"/>
    </row>
    <row r="6611" spans="5:6" x14ac:dyDescent="0.25">
      <c r="E6611" s="5"/>
      <c r="F6611" s="5"/>
    </row>
    <row r="6612" spans="5:6" x14ac:dyDescent="0.25">
      <c r="E6612" s="5"/>
      <c r="F6612" s="5"/>
    </row>
    <row r="6613" spans="5:6" x14ac:dyDescent="0.25">
      <c r="E6613" s="5"/>
      <c r="F6613" s="5"/>
    </row>
    <row r="6614" spans="5:6" x14ac:dyDescent="0.25">
      <c r="E6614" s="5"/>
      <c r="F6614" s="5"/>
    </row>
    <row r="6615" spans="5:6" x14ac:dyDescent="0.25">
      <c r="E6615" s="5"/>
      <c r="F6615" s="5"/>
    </row>
    <row r="6616" spans="5:6" x14ac:dyDescent="0.25">
      <c r="E6616" s="5"/>
      <c r="F6616" s="5"/>
    </row>
    <row r="6617" spans="5:6" x14ac:dyDescent="0.25">
      <c r="E6617" s="5"/>
      <c r="F6617" s="5"/>
    </row>
    <row r="6618" spans="5:6" x14ac:dyDescent="0.25">
      <c r="E6618" s="5"/>
      <c r="F6618" s="5"/>
    </row>
    <row r="6619" spans="5:6" x14ac:dyDescent="0.25">
      <c r="E6619" s="5"/>
      <c r="F6619" s="5"/>
    </row>
    <row r="6620" spans="5:6" x14ac:dyDescent="0.25">
      <c r="E6620" s="5"/>
      <c r="F6620" s="5"/>
    </row>
    <row r="6621" spans="5:6" x14ac:dyDescent="0.25">
      <c r="E6621" s="5"/>
      <c r="F6621" s="5"/>
    </row>
    <row r="6622" spans="5:6" x14ac:dyDescent="0.25">
      <c r="E6622" s="5"/>
      <c r="F6622" s="5"/>
    </row>
    <row r="6623" spans="5:6" x14ac:dyDescent="0.25">
      <c r="E6623" s="5"/>
      <c r="F6623" s="5"/>
    </row>
    <row r="6624" spans="5:6" x14ac:dyDescent="0.25">
      <c r="E6624" s="5"/>
      <c r="F6624" s="5"/>
    </row>
    <row r="6625" spans="5:6" x14ac:dyDescent="0.25">
      <c r="E6625" s="5"/>
      <c r="F6625" s="5"/>
    </row>
    <row r="6626" spans="5:6" x14ac:dyDescent="0.25">
      <c r="E6626" s="5"/>
      <c r="F6626" s="5"/>
    </row>
    <row r="6627" spans="5:6" x14ac:dyDescent="0.25">
      <c r="E6627" s="5"/>
      <c r="F6627" s="5"/>
    </row>
    <row r="6628" spans="5:6" x14ac:dyDescent="0.25">
      <c r="E6628" s="5"/>
      <c r="F6628" s="5"/>
    </row>
    <row r="6629" spans="5:6" x14ac:dyDescent="0.25">
      <c r="E6629" s="5"/>
      <c r="F6629" s="5"/>
    </row>
    <row r="6630" spans="5:6" x14ac:dyDescent="0.25">
      <c r="E6630" s="5"/>
      <c r="F6630" s="5"/>
    </row>
    <row r="6631" spans="5:6" x14ac:dyDescent="0.25">
      <c r="E6631" s="5"/>
      <c r="F6631" s="5"/>
    </row>
    <row r="6632" spans="5:6" x14ac:dyDescent="0.25">
      <c r="E6632" s="5"/>
      <c r="F6632" s="5"/>
    </row>
    <row r="6633" spans="5:6" x14ac:dyDescent="0.25">
      <c r="E6633" s="5"/>
      <c r="F6633" s="5"/>
    </row>
    <row r="6634" spans="5:6" x14ac:dyDescent="0.25">
      <c r="E6634" s="5"/>
      <c r="F6634" s="5"/>
    </row>
    <row r="6635" spans="5:6" x14ac:dyDescent="0.25">
      <c r="E6635" s="5"/>
      <c r="F6635" s="5"/>
    </row>
    <row r="6636" spans="5:6" x14ac:dyDescent="0.25">
      <c r="E6636" s="5"/>
      <c r="F6636" s="5"/>
    </row>
    <row r="6637" spans="5:6" x14ac:dyDescent="0.25">
      <c r="E6637" s="5"/>
      <c r="F6637" s="5"/>
    </row>
    <row r="6638" spans="5:6" x14ac:dyDescent="0.25">
      <c r="E6638" s="5"/>
      <c r="F6638" s="5"/>
    </row>
    <row r="6639" spans="5:6" x14ac:dyDescent="0.25">
      <c r="E6639" s="5"/>
      <c r="F6639" s="5"/>
    </row>
    <row r="6640" spans="5:6" x14ac:dyDescent="0.25">
      <c r="E6640" s="5"/>
      <c r="F6640" s="5"/>
    </row>
    <row r="6641" spans="5:6" x14ac:dyDescent="0.25">
      <c r="E6641" s="5"/>
      <c r="F6641" s="5"/>
    </row>
    <row r="6642" spans="5:6" x14ac:dyDescent="0.25">
      <c r="E6642" s="5"/>
      <c r="F6642" s="5"/>
    </row>
    <row r="6643" spans="5:6" x14ac:dyDescent="0.25">
      <c r="E6643" s="5"/>
      <c r="F6643" s="5"/>
    </row>
    <row r="6644" spans="5:6" x14ac:dyDescent="0.25">
      <c r="E6644" s="5"/>
      <c r="F6644" s="5"/>
    </row>
    <row r="6645" spans="5:6" x14ac:dyDescent="0.25">
      <c r="E6645" s="5"/>
      <c r="F6645" s="5"/>
    </row>
    <row r="6646" spans="5:6" x14ac:dyDescent="0.25">
      <c r="E6646" s="5"/>
      <c r="F6646" s="5"/>
    </row>
    <row r="6647" spans="5:6" x14ac:dyDescent="0.25">
      <c r="E6647" s="5"/>
      <c r="F6647" s="5"/>
    </row>
    <row r="6648" spans="5:6" x14ac:dyDescent="0.25">
      <c r="E6648" s="5"/>
      <c r="F6648" s="5"/>
    </row>
    <row r="6649" spans="5:6" x14ac:dyDescent="0.25">
      <c r="E6649" s="5"/>
      <c r="F6649" s="5"/>
    </row>
    <row r="6650" spans="5:6" x14ac:dyDescent="0.25">
      <c r="E6650" s="5"/>
      <c r="F6650" s="5"/>
    </row>
    <row r="6651" spans="5:6" x14ac:dyDescent="0.25">
      <c r="E6651" s="5"/>
      <c r="F6651" s="5"/>
    </row>
    <row r="6652" spans="5:6" x14ac:dyDescent="0.25">
      <c r="E6652" s="5"/>
      <c r="F6652" s="5"/>
    </row>
    <row r="6653" spans="5:6" x14ac:dyDescent="0.25">
      <c r="E6653" s="5"/>
      <c r="F6653" s="5"/>
    </row>
    <row r="6654" spans="5:6" x14ac:dyDescent="0.25">
      <c r="E6654" s="5"/>
      <c r="F6654" s="5"/>
    </row>
    <row r="6655" spans="5:6" x14ac:dyDescent="0.25">
      <c r="E6655" s="5"/>
      <c r="F6655" s="5"/>
    </row>
    <row r="6656" spans="5:6" x14ac:dyDescent="0.25">
      <c r="E6656" s="5"/>
      <c r="F6656" s="5"/>
    </row>
    <row r="6657" spans="5:17" x14ac:dyDescent="0.25">
      <c r="E6657" s="5"/>
      <c r="F6657" s="5"/>
    </row>
    <row r="6658" spans="5:17" x14ac:dyDescent="0.25">
      <c r="E6658" s="5"/>
      <c r="F6658" s="5"/>
    </row>
    <row r="6659" spans="5:17" x14ac:dyDescent="0.25">
      <c r="E6659" s="5"/>
      <c r="F6659" s="5"/>
    </row>
    <row r="6660" spans="5:17" x14ac:dyDescent="0.25">
      <c r="E6660" s="5"/>
      <c r="F6660" s="5"/>
      <c r="H6660" s="5"/>
      <c r="I6660" s="5"/>
      <c r="Q6660" s="5"/>
    </row>
    <row r="6661" spans="5:17" x14ac:dyDescent="0.25">
      <c r="E6661" s="5"/>
      <c r="F6661" s="5"/>
      <c r="M6661" s="5"/>
    </row>
    <row r="6662" spans="5:17" x14ac:dyDescent="0.25">
      <c r="E6662" s="5"/>
      <c r="F6662" s="5"/>
    </row>
    <row r="6663" spans="5:17" x14ac:dyDescent="0.25">
      <c r="E6663" s="5"/>
      <c r="F6663" s="5"/>
    </row>
    <row r="6664" spans="5:17" x14ac:dyDescent="0.25">
      <c r="E6664" s="5"/>
      <c r="F6664" s="5"/>
    </row>
    <row r="6665" spans="5:17" x14ac:dyDescent="0.25">
      <c r="E6665" s="5"/>
      <c r="F6665" s="5"/>
    </row>
    <row r="6666" spans="5:17" x14ac:dyDescent="0.25">
      <c r="E6666" s="5"/>
      <c r="F6666" s="5"/>
    </row>
    <row r="6667" spans="5:17" x14ac:dyDescent="0.25">
      <c r="E6667" s="5"/>
      <c r="F6667" s="5"/>
    </row>
    <row r="6668" spans="5:17" x14ac:dyDescent="0.25">
      <c r="E6668" s="5"/>
      <c r="F6668" s="5"/>
    </row>
    <row r="6669" spans="5:17" x14ac:dyDescent="0.25">
      <c r="E6669" s="5"/>
      <c r="F6669" s="5"/>
    </row>
    <row r="6670" spans="5:17" x14ac:dyDescent="0.25">
      <c r="E6670" s="5"/>
      <c r="F6670" s="5"/>
    </row>
    <row r="6671" spans="5:17" x14ac:dyDescent="0.25">
      <c r="E6671" s="5"/>
      <c r="F6671" s="5"/>
    </row>
    <row r="6672" spans="5:17" x14ac:dyDescent="0.25">
      <c r="E6672" s="5"/>
      <c r="F6672" s="5"/>
    </row>
    <row r="6673" spans="5:6" x14ac:dyDescent="0.25">
      <c r="E6673" s="5"/>
      <c r="F6673" s="5"/>
    </row>
    <row r="6674" spans="5:6" x14ac:dyDescent="0.25">
      <c r="E6674" s="5"/>
      <c r="F6674" s="5"/>
    </row>
    <row r="6675" spans="5:6" x14ac:dyDescent="0.25">
      <c r="E6675" s="5"/>
      <c r="F6675" s="5"/>
    </row>
    <row r="6676" spans="5:6" x14ac:dyDescent="0.25">
      <c r="E6676" s="5"/>
      <c r="F6676" s="5"/>
    </row>
    <row r="6677" spans="5:6" x14ac:dyDescent="0.25">
      <c r="E6677" s="5"/>
      <c r="F6677" s="5"/>
    </row>
    <row r="6678" spans="5:6" x14ac:dyDescent="0.25">
      <c r="E6678" s="5"/>
      <c r="F6678" s="5"/>
    </row>
    <row r="6679" spans="5:6" x14ac:dyDescent="0.25">
      <c r="E6679" s="5"/>
      <c r="F6679" s="5"/>
    </row>
    <row r="6680" spans="5:6" x14ac:dyDescent="0.25">
      <c r="E6680" s="5"/>
      <c r="F6680" s="5"/>
    </row>
    <row r="6681" spans="5:6" x14ac:dyDescent="0.25">
      <c r="E6681" s="5"/>
      <c r="F6681" s="5"/>
    </row>
    <row r="6682" spans="5:6" x14ac:dyDescent="0.25">
      <c r="E6682" s="5"/>
      <c r="F6682" s="5"/>
    </row>
    <row r="6683" spans="5:6" x14ac:dyDescent="0.25">
      <c r="E6683" s="5"/>
      <c r="F6683" s="5"/>
    </row>
    <row r="6684" spans="5:6" x14ac:dyDescent="0.25">
      <c r="E6684" s="5"/>
      <c r="F6684" s="5"/>
    </row>
    <row r="6685" spans="5:6" x14ac:dyDescent="0.25">
      <c r="E6685" s="5"/>
      <c r="F6685" s="5"/>
    </row>
    <row r="6686" spans="5:6" x14ac:dyDescent="0.25">
      <c r="E6686" s="5"/>
      <c r="F6686" s="5"/>
    </row>
    <row r="6687" spans="5:6" x14ac:dyDescent="0.25">
      <c r="E6687" s="5"/>
      <c r="F6687" s="5"/>
    </row>
    <row r="6688" spans="5:6" x14ac:dyDescent="0.25">
      <c r="E6688" s="5"/>
      <c r="F6688" s="5"/>
    </row>
    <row r="6689" spans="5:6" x14ac:dyDescent="0.25">
      <c r="E6689" s="5"/>
      <c r="F6689" s="5"/>
    </row>
    <row r="6690" spans="5:6" x14ac:dyDescent="0.25">
      <c r="E6690" s="5"/>
      <c r="F6690" s="5"/>
    </row>
    <row r="6691" spans="5:6" x14ac:dyDescent="0.25">
      <c r="E6691" s="5"/>
      <c r="F6691" s="5"/>
    </row>
    <row r="6692" spans="5:6" x14ac:dyDescent="0.25">
      <c r="E6692" s="5"/>
      <c r="F6692" s="5"/>
    </row>
    <row r="6693" spans="5:6" x14ac:dyDescent="0.25">
      <c r="E6693" s="5"/>
      <c r="F6693" s="5"/>
    </row>
    <row r="6694" spans="5:6" x14ac:dyDescent="0.25">
      <c r="E6694" s="5"/>
      <c r="F6694" s="5"/>
    </row>
    <row r="6695" spans="5:6" x14ac:dyDescent="0.25">
      <c r="E6695" s="5"/>
      <c r="F6695" s="5"/>
    </row>
    <row r="6696" spans="5:6" x14ac:dyDescent="0.25">
      <c r="E6696" s="5"/>
      <c r="F6696" s="5"/>
    </row>
    <row r="6697" spans="5:6" x14ac:dyDescent="0.25">
      <c r="E6697" s="5"/>
      <c r="F6697" s="5"/>
    </row>
    <row r="6698" spans="5:6" x14ac:dyDescent="0.25">
      <c r="E6698" s="5"/>
      <c r="F6698" s="5"/>
    </row>
    <row r="6699" spans="5:6" x14ac:dyDescent="0.25">
      <c r="E6699" s="5"/>
      <c r="F6699" s="5"/>
    </row>
    <row r="6700" spans="5:6" x14ac:dyDescent="0.25">
      <c r="E6700" s="5"/>
      <c r="F6700" s="5"/>
    </row>
    <row r="6701" spans="5:6" x14ac:dyDescent="0.25">
      <c r="E6701" s="5"/>
      <c r="F6701" s="5"/>
    </row>
    <row r="6702" spans="5:6" x14ac:dyDescent="0.25">
      <c r="E6702" s="5"/>
      <c r="F6702" s="5"/>
    </row>
    <row r="6703" spans="5:6" x14ac:dyDescent="0.25">
      <c r="E6703" s="5"/>
      <c r="F6703" s="5"/>
    </row>
    <row r="6704" spans="5:6" x14ac:dyDescent="0.25">
      <c r="E6704" s="5"/>
      <c r="F6704" s="5"/>
    </row>
    <row r="6705" spans="5:6" x14ac:dyDescent="0.25">
      <c r="E6705" s="5"/>
      <c r="F6705" s="5"/>
    </row>
    <row r="6706" spans="5:6" x14ac:dyDescent="0.25">
      <c r="E6706" s="5"/>
      <c r="F6706" s="5"/>
    </row>
    <row r="6707" spans="5:6" x14ac:dyDescent="0.25">
      <c r="E6707" s="5"/>
      <c r="F6707" s="5"/>
    </row>
    <row r="6708" spans="5:6" x14ac:dyDescent="0.25">
      <c r="E6708" s="5"/>
      <c r="F6708" s="5"/>
    </row>
    <row r="6709" spans="5:6" x14ac:dyDescent="0.25">
      <c r="E6709" s="5"/>
      <c r="F6709" s="5"/>
    </row>
    <row r="6710" spans="5:6" x14ac:dyDescent="0.25">
      <c r="E6710" s="5"/>
      <c r="F6710" s="5"/>
    </row>
    <row r="6711" spans="5:6" x14ac:dyDescent="0.25">
      <c r="E6711" s="5"/>
      <c r="F6711" s="5"/>
    </row>
    <row r="6712" spans="5:6" x14ac:dyDescent="0.25">
      <c r="E6712" s="5"/>
      <c r="F6712" s="5"/>
    </row>
    <row r="6713" spans="5:6" x14ac:dyDescent="0.25">
      <c r="E6713" s="5"/>
      <c r="F6713" s="5"/>
    </row>
    <row r="6714" spans="5:6" x14ac:dyDescent="0.25">
      <c r="E6714" s="5"/>
      <c r="F6714" s="5"/>
    </row>
    <row r="6715" spans="5:6" x14ac:dyDescent="0.25">
      <c r="E6715" s="5"/>
      <c r="F6715" s="5"/>
    </row>
    <row r="6716" spans="5:6" x14ac:dyDescent="0.25">
      <c r="E6716" s="5"/>
      <c r="F6716" s="5"/>
    </row>
    <row r="6717" spans="5:6" x14ac:dyDescent="0.25">
      <c r="E6717" s="5"/>
      <c r="F6717" s="5"/>
    </row>
    <row r="6718" spans="5:6" x14ac:dyDescent="0.25">
      <c r="E6718" s="5"/>
      <c r="F6718" s="5"/>
    </row>
    <row r="6719" spans="5:6" x14ac:dyDescent="0.25">
      <c r="E6719" s="5"/>
      <c r="F6719" s="5"/>
    </row>
    <row r="6720" spans="5:6" x14ac:dyDescent="0.25">
      <c r="E6720" s="5"/>
      <c r="F6720" s="5"/>
    </row>
    <row r="6721" spans="5:6" x14ac:dyDescent="0.25">
      <c r="E6721" s="5"/>
      <c r="F6721" s="5"/>
    </row>
    <row r="6722" spans="5:6" x14ac:dyDescent="0.25">
      <c r="E6722" s="5"/>
      <c r="F6722" s="5"/>
    </row>
    <row r="6723" spans="5:6" x14ac:dyDescent="0.25">
      <c r="E6723" s="5"/>
      <c r="F6723" s="5"/>
    </row>
    <row r="6724" spans="5:6" x14ac:dyDescent="0.25">
      <c r="E6724" s="5"/>
      <c r="F6724" s="5"/>
    </row>
    <row r="6725" spans="5:6" x14ac:dyDescent="0.25">
      <c r="E6725" s="5"/>
      <c r="F6725" s="5"/>
    </row>
    <row r="6726" spans="5:6" x14ac:dyDescent="0.25">
      <c r="E6726" s="5"/>
      <c r="F6726" s="5"/>
    </row>
    <row r="6727" spans="5:6" x14ac:dyDescent="0.25">
      <c r="E6727" s="5"/>
      <c r="F6727" s="5"/>
    </row>
    <row r="6728" spans="5:6" x14ac:dyDescent="0.25">
      <c r="E6728" s="5"/>
      <c r="F6728" s="5"/>
    </row>
    <row r="6729" spans="5:6" x14ac:dyDescent="0.25">
      <c r="E6729" s="5"/>
      <c r="F6729" s="5"/>
    </row>
    <row r="6730" spans="5:6" x14ac:dyDescent="0.25">
      <c r="E6730" s="5"/>
      <c r="F6730" s="5"/>
    </row>
    <row r="6731" spans="5:6" x14ac:dyDescent="0.25">
      <c r="E6731" s="5"/>
      <c r="F6731" s="5"/>
    </row>
    <row r="6732" spans="5:6" x14ac:dyDescent="0.25">
      <c r="E6732" s="5"/>
      <c r="F6732" s="5"/>
    </row>
    <row r="6733" spans="5:6" x14ac:dyDescent="0.25">
      <c r="E6733" s="5"/>
      <c r="F6733" s="5"/>
    </row>
    <row r="6734" spans="5:6" x14ac:dyDescent="0.25">
      <c r="E6734" s="5"/>
      <c r="F6734" s="5"/>
    </row>
    <row r="6735" spans="5:6" x14ac:dyDescent="0.25">
      <c r="E6735" s="5"/>
      <c r="F6735" s="5"/>
    </row>
    <row r="6736" spans="5:6" x14ac:dyDescent="0.25">
      <c r="E6736" s="5"/>
      <c r="F6736" s="5"/>
    </row>
    <row r="6737" spans="5:6" x14ac:dyDescent="0.25">
      <c r="E6737" s="5"/>
      <c r="F6737" s="5"/>
    </row>
    <row r="6738" spans="5:6" x14ac:dyDescent="0.25">
      <c r="E6738" s="5"/>
      <c r="F6738" s="5"/>
    </row>
    <row r="6739" spans="5:6" x14ac:dyDescent="0.25">
      <c r="E6739" s="5"/>
      <c r="F6739" s="5"/>
    </row>
    <row r="6740" spans="5:6" x14ac:dyDescent="0.25">
      <c r="E6740" s="5"/>
      <c r="F6740" s="5"/>
    </row>
    <row r="6741" spans="5:6" x14ac:dyDescent="0.25">
      <c r="E6741" s="5"/>
      <c r="F6741" s="5"/>
    </row>
    <row r="6742" spans="5:6" x14ac:dyDescent="0.25">
      <c r="E6742" s="5"/>
      <c r="F6742" s="5"/>
    </row>
    <row r="6743" spans="5:6" x14ac:dyDescent="0.25">
      <c r="E6743" s="5"/>
      <c r="F6743" s="5"/>
    </row>
    <row r="6744" spans="5:6" x14ac:dyDescent="0.25">
      <c r="E6744" s="5"/>
      <c r="F6744" s="5"/>
    </row>
    <row r="6745" spans="5:6" x14ac:dyDescent="0.25">
      <c r="E6745" s="5"/>
      <c r="F6745" s="5"/>
    </row>
    <row r="6746" spans="5:6" x14ac:dyDescent="0.25">
      <c r="E6746" s="5"/>
      <c r="F6746" s="5"/>
    </row>
    <row r="6747" spans="5:6" x14ac:dyDescent="0.25">
      <c r="E6747" s="5"/>
      <c r="F6747" s="5"/>
    </row>
    <row r="6748" spans="5:6" x14ac:dyDescent="0.25">
      <c r="E6748" s="5"/>
      <c r="F6748" s="5"/>
    </row>
    <row r="6749" spans="5:6" x14ac:dyDescent="0.25">
      <c r="E6749" s="5"/>
      <c r="F6749" s="5"/>
    </row>
    <row r="6750" spans="5:6" x14ac:dyDescent="0.25">
      <c r="E6750" s="5"/>
      <c r="F6750" s="5"/>
    </row>
    <row r="6751" spans="5:6" x14ac:dyDescent="0.25">
      <c r="E6751" s="5"/>
      <c r="F6751" s="5"/>
    </row>
    <row r="6752" spans="5:6" x14ac:dyDescent="0.25">
      <c r="E6752" s="5"/>
      <c r="F6752" s="5"/>
    </row>
    <row r="6753" spans="5:11" x14ac:dyDescent="0.25">
      <c r="E6753" s="5"/>
      <c r="F6753" s="5"/>
    </row>
    <row r="6754" spans="5:11" x14ac:dyDescent="0.25">
      <c r="E6754" s="5"/>
      <c r="F6754" s="5"/>
      <c r="K6754" s="5"/>
    </row>
    <row r="6755" spans="5:11" x14ac:dyDescent="0.25">
      <c r="E6755" s="5"/>
      <c r="F6755" s="5"/>
    </row>
    <row r="6756" spans="5:11" x14ac:dyDescent="0.25">
      <c r="E6756" s="5"/>
      <c r="F6756" s="5"/>
    </row>
    <row r="6757" spans="5:11" x14ac:dyDescent="0.25">
      <c r="E6757" s="5"/>
      <c r="F6757" s="5"/>
    </row>
    <row r="6758" spans="5:11" x14ac:dyDescent="0.25">
      <c r="E6758" s="5"/>
      <c r="F6758" s="5"/>
    </row>
    <row r="6759" spans="5:11" x14ac:dyDescent="0.25">
      <c r="E6759" s="5"/>
      <c r="F6759" s="5"/>
    </row>
    <row r="6760" spans="5:11" x14ac:dyDescent="0.25">
      <c r="E6760" s="5"/>
      <c r="F6760" s="5"/>
    </row>
    <row r="6761" spans="5:11" x14ac:dyDescent="0.25">
      <c r="E6761" s="5"/>
      <c r="F6761" s="5"/>
    </row>
    <row r="6762" spans="5:11" x14ac:dyDescent="0.25">
      <c r="E6762" s="5"/>
      <c r="F6762" s="5"/>
    </row>
    <row r="6763" spans="5:11" x14ac:dyDescent="0.25">
      <c r="E6763" s="5"/>
      <c r="F6763" s="5"/>
    </row>
    <row r="6764" spans="5:11" x14ac:dyDescent="0.25">
      <c r="E6764" s="5"/>
      <c r="F6764" s="5"/>
    </row>
    <row r="6765" spans="5:11" x14ac:dyDescent="0.25">
      <c r="E6765" s="5"/>
      <c r="F6765" s="5"/>
    </row>
    <row r="6766" spans="5:11" x14ac:dyDescent="0.25">
      <c r="E6766" s="5"/>
      <c r="F6766" s="5"/>
    </row>
    <row r="6767" spans="5:11" x14ac:dyDescent="0.25">
      <c r="E6767" s="5"/>
      <c r="F6767" s="5"/>
    </row>
    <row r="6768" spans="5:11" x14ac:dyDescent="0.25">
      <c r="E6768" s="5"/>
      <c r="F6768" s="5"/>
    </row>
    <row r="6769" spans="5:6" x14ac:dyDescent="0.25">
      <c r="E6769" s="5"/>
      <c r="F6769" s="5"/>
    </row>
    <row r="6770" spans="5:6" x14ac:dyDescent="0.25">
      <c r="E6770" s="5"/>
      <c r="F6770" s="5"/>
    </row>
    <row r="6771" spans="5:6" x14ac:dyDescent="0.25">
      <c r="E6771" s="5"/>
      <c r="F6771" s="5"/>
    </row>
    <row r="6772" spans="5:6" x14ac:dyDescent="0.25">
      <c r="E6772" s="5"/>
      <c r="F6772" s="5"/>
    </row>
    <row r="6773" spans="5:6" x14ac:dyDescent="0.25">
      <c r="E6773" s="5"/>
      <c r="F6773" s="5"/>
    </row>
    <row r="6774" spans="5:6" x14ac:dyDescent="0.25">
      <c r="E6774" s="5"/>
      <c r="F6774" s="5"/>
    </row>
    <row r="6775" spans="5:6" x14ac:dyDescent="0.25">
      <c r="E6775" s="5"/>
      <c r="F6775" s="5"/>
    </row>
    <row r="6776" spans="5:6" x14ac:dyDescent="0.25">
      <c r="E6776" s="5"/>
      <c r="F6776" s="5"/>
    </row>
    <row r="6777" spans="5:6" x14ac:dyDescent="0.25">
      <c r="E6777" s="5"/>
      <c r="F6777" s="5"/>
    </row>
    <row r="6778" spans="5:6" x14ac:dyDescent="0.25">
      <c r="E6778" s="5"/>
      <c r="F6778" s="5"/>
    </row>
    <row r="6779" spans="5:6" x14ac:dyDescent="0.25">
      <c r="E6779" s="5"/>
      <c r="F6779" s="5"/>
    </row>
    <row r="6780" spans="5:6" x14ac:dyDescent="0.25">
      <c r="E6780" s="5"/>
      <c r="F6780" s="5"/>
    </row>
    <row r="6781" spans="5:6" x14ac:dyDescent="0.25">
      <c r="E6781" s="5"/>
      <c r="F6781" s="5"/>
    </row>
    <row r="6782" spans="5:6" x14ac:dyDescent="0.25">
      <c r="E6782" s="5"/>
      <c r="F6782" s="5"/>
    </row>
    <row r="6783" spans="5:6" x14ac:dyDescent="0.25">
      <c r="E6783" s="5"/>
      <c r="F6783" s="5"/>
    </row>
    <row r="6784" spans="5:6" x14ac:dyDescent="0.25">
      <c r="E6784" s="5"/>
      <c r="F6784" s="5"/>
    </row>
    <row r="6785" spans="5:6" x14ac:dyDescent="0.25">
      <c r="E6785" s="5"/>
      <c r="F6785" s="5"/>
    </row>
    <row r="6786" spans="5:6" x14ac:dyDescent="0.25">
      <c r="E6786" s="5"/>
      <c r="F6786" s="5"/>
    </row>
    <row r="6787" spans="5:6" x14ac:dyDescent="0.25">
      <c r="E6787" s="5"/>
      <c r="F6787" s="5"/>
    </row>
    <row r="6788" spans="5:6" x14ac:dyDescent="0.25">
      <c r="E6788" s="5"/>
      <c r="F6788" s="5"/>
    </row>
    <row r="6789" spans="5:6" x14ac:dyDescent="0.25">
      <c r="E6789" s="5"/>
      <c r="F6789" s="5"/>
    </row>
    <row r="6790" spans="5:6" x14ac:dyDescent="0.25">
      <c r="E6790" s="5"/>
      <c r="F6790" s="5"/>
    </row>
    <row r="6791" spans="5:6" x14ac:dyDescent="0.25">
      <c r="E6791" s="5"/>
      <c r="F6791" s="5"/>
    </row>
    <row r="6792" spans="5:6" x14ac:dyDescent="0.25">
      <c r="E6792" s="5"/>
      <c r="F6792" s="5"/>
    </row>
    <row r="6793" spans="5:6" x14ac:dyDescent="0.25">
      <c r="E6793" s="5"/>
      <c r="F6793" s="5"/>
    </row>
    <row r="6794" spans="5:6" x14ac:dyDescent="0.25">
      <c r="E6794" s="5"/>
      <c r="F6794" s="5"/>
    </row>
    <row r="6795" spans="5:6" x14ac:dyDescent="0.25">
      <c r="E6795" s="5"/>
      <c r="F6795" s="5"/>
    </row>
    <row r="6796" spans="5:6" x14ac:dyDescent="0.25">
      <c r="E6796" s="5"/>
      <c r="F6796" s="5"/>
    </row>
    <row r="6797" spans="5:6" x14ac:dyDescent="0.25">
      <c r="E6797" s="5"/>
      <c r="F6797" s="5"/>
    </row>
    <row r="6798" spans="5:6" x14ac:dyDescent="0.25">
      <c r="E6798" s="5"/>
      <c r="F6798" s="5"/>
    </row>
    <row r="6799" spans="5:6" x14ac:dyDescent="0.25">
      <c r="E6799" s="5"/>
      <c r="F6799" s="5"/>
    </row>
    <row r="6800" spans="5:6" x14ac:dyDescent="0.25">
      <c r="E6800" s="5"/>
      <c r="F6800" s="5"/>
    </row>
    <row r="6801" spans="5:6" x14ac:dyDescent="0.25">
      <c r="E6801" s="5"/>
      <c r="F6801" s="5"/>
    </row>
    <row r="6802" spans="5:6" x14ac:dyDescent="0.25">
      <c r="E6802" s="5"/>
      <c r="F6802" s="5"/>
    </row>
    <row r="6803" spans="5:6" x14ac:dyDescent="0.25">
      <c r="E6803" s="5"/>
      <c r="F6803" s="5"/>
    </row>
    <row r="6804" spans="5:6" x14ac:dyDescent="0.25">
      <c r="E6804" s="5"/>
      <c r="F6804" s="5"/>
    </row>
    <row r="6805" spans="5:6" x14ac:dyDescent="0.25">
      <c r="E6805" s="5"/>
      <c r="F6805" s="5"/>
    </row>
    <row r="6806" spans="5:6" x14ac:dyDescent="0.25">
      <c r="E6806" s="5"/>
      <c r="F6806" s="5"/>
    </row>
    <row r="6807" spans="5:6" x14ac:dyDescent="0.25">
      <c r="E6807" s="5"/>
      <c r="F6807" s="5"/>
    </row>
    <row r="6808" spans="5:6" x14ac:dyDescent="0.25">
      <c r="E6808" s="5"/>
      <c r="F6808" s="5"/>
    </row>
    <row r="6809" spans="5:6" x14ac:dyDescent="0.25">
      <c r="E6809" s="5"/>
      <c r="F6809" s="5"/>
    </row>
    <row r="6810" spans="5:6" x14ac:dyDescent="0.25">
      <c r="E6810" s="5"/>
      <c r="F6810" s="5"/>
    </row>
    <row r="6811" spans="5:6" x14ac:dyDescent="0.25">
      <c r="E6811" s="5"/>
      <c r="F6811" s="5"/>
    </row>
    <row r="6812" spans="5:6" x14ac:dyDescent="0.25">
      <c r="E6812" s="5"/>
      <c r="F6812" s="5"/>
    </row>
    <row r="6813" spans="5:6" x14ac:dyDescent="0.25">
      <c r="E6813" s="5"/>
      <c r="F6813" s="5"/>
    </row>
    <row r="6814" spans="5:6" x14ac:dyDescent="0.25">
      <c r="E6814" s="5"/>
      <c r="F6814" s="5"/>
    </row>
    <row r="6815" spans="5:6" x14ac:dyDescent="0.25">
      <c r="E6815" s="5"/>
      <c r="F6815" s="5"/>
    </row>
    <row r="6816" spans="5:6" x14ac:dyDescent="0.25">
      <c r="E6816" s="5"/>
      <c r="F6816" s="5"/>
    </row>
    <row r="6817" spans="5:6" x14ac:dyDescent="0.25">
      <c r="E6817" s="5"/>
      <c r="F6817" s="5"/>
    </row>
    <row r="6818" spans="5:6" x14ac:dyDescent="0.25">
      <c r="E6818" s="5"/>
      <c r="F6818" s="5"/>
    </row>
    <row r="6819" spans="5:6" x14ac:dyDescent="0.25">
      <c r="E6819" s="5"/>
      <c r="F6819" s="5"/>
    </row>
    <row r="6820" spans="5:6" x14ac:dyDescent="0.25">
      <c r="E6820" s="5"/>
      <c r="F6820" s="5"/>
    </row>
    <row r="6821" spans="5:6" x14ac:dyDescent="0.25">
      <c r="E6821" s="5"/>
      <c r="F6821" s="5"/>
    </row>
    <row r="6822" spans="5:6" x14ac:dyDescent="0.25">
      <c r="E6822" s="5"/>
      <c r="F6822" s="5"/>
    </row>
    <row r="6823" spans="5:6" x14ac:dyDescent="0.25">
      <c r="E6823" s="5"/>
      <c r="F6823" s="5"/>
    </row>
    <row r="6824" spans="5:6" x14ac:dyDescent="0.25">
      <c r="E6824" s="5"/>
      <c r="F6824" s="5"/>
    </row>
    <row r="6825" spans="5:6" x14ac:dyDescent="0.25">
      <c r="E6825" s="5"/>
      <c r="F6825" s="5"/>
    </row>
    <row r="6826" spans="5:6" x14ac:dyDescent="0.25">
      <c r="E6826" s="5"/>
      <c r="F6826" s="5"/>
    </row>
    <row r="6827" spans="5:6" x14ac:dyDescent="0.25">
      <c r="E6827" s="5"/>
      <c r="F6827" s="5"/>
    </row>
    <row r="6828" spans="5:6" x14ac:dyDescent="0.25">
      <c r="E6828" s="5"/>
      <c r="F6828" s="5"/>
    </row>
    <row r="6829" spans="5:6" x14ac:dyDescent="0.25">
      <c r="E6829" s="5"/>
      <c r="F6829" s="5"/>
    </row>
    <row r="6830" spans="5:6" x14ac:dyDescent="0.25">
      <c r="E6830" s="5"/>
      <c r="F6830" s="5"/>
    </row>
    <row r="6831" spans="5:6" x14ac:dyDescent="0.25">
      <c r="E6831" s="5"/>
      <c r="F6831" s="5"/>
    </row>
    <row r="6832" spans="5:6" x14ac:dyDescent="0.25">
      <c r="E6832" s="5"/>
      <c r="F6832" s="5"/>
    </row>
    <row r="6833" spans="5:6" x14ac:dyDescent="0.25">
      <c r="E6833" s="5"/>
      <c r="F6833" s="5"/>
    </row>
    <row r="6834" spans="5:6" x14ac:dyDescent="0.25">
      <c r="E6834" s="5"/>
      <c r="F6834" s="5"/>
    </row>
    <row r="6835" spans="5:6" x14ac:dyDescent="0.25">
      <c r="E6835" s="5"/>
      <c r="F6835" s="5"/>
    </row>
    <row r="6836" spans="5:6" x14ac:dyDescent="0.25">
      <c r="E6836" s="5"/>
      <c r="F6836" s="5"/>
    </row>
    <row r="6837" spans="5:6" x14ac:dyDescent="0.25">
      <c r="E6837" s="5"/>
      <c r="F6837" s="5"/>
    </row>
    <row r="6838" spans="5:6" x14ac:dyDescent="0.25">
      <c r="E6838" s="5"/>
      <c r="F6838" s="5"/>
    </row>
    <row r="6839" spans="5:6" x14ac:dyDescent="0.25">
      <c r="E6839" s="5"/>
      <c r="F6839" s="5"/>
    </row>
    <row r="6840" spans="5:6" x14ac:dyDescent="0.25">
      <c r="E6840" s="5"/>
      <c r="F6840" s="5"/>
    </row>
    <row r="6841" spans="5:6" x14ac:dyDescent="0.25">
      <c r="E6841" s="5"/>
      <c r="F6841" s="5"/>
    </row>
    <row r="6842" spans="5:6" x14ac:dyDescent="0.25">
      <c r="E6842" s="5"/>
      <c r="F6842" s="5"/>
    </row>
    <row r="6843" spans="5:6" x14ac:dyDescent="0.25">
      <c r="E6843" s="5"/>
      <c r="F6843" s="5"/>
    </row>
    <row r="6844" spans="5:6" x14ac:dyDescent="0.25">
      <c r="E6844" s="5"/>
      <c r="F6844" s="5"/>
    </row>
    <row r="6845" spans="5:6" x14ac:dyDescent="0.25">
      <c r="E6845" s="5"/>
      <c r="F6845" s="5"/>
    </row>
    <row r="6846" spans="5:6" x14ac:dyDescent="0.25">
      <c r="E6846" s="5"/>
      <c r="F6846" s="5"/>
    </row>
    <row r="6847" spans="5:6" x14ac:dyDescent="0.25">
      <c r="E6847" s="5"/>
      <c r="F6847" s="5"/>
    </row>
    <row r="6848" spans="5:6" x14ac:dyDescent="0.25">
      <c r="E6848" s="5"/>
      <c r="F6848" s="5"/>
    </row>
    <row r="6849" spans="5:15" x14ac:dyDescent="0.25">
      <c r="E6849" s="5"/>
      <c r="F6849" s="5"/>
    </row>
    <row r="6850" spans="5:15" x14ac:dyDescent="0.25">
      <c r="E6850" s="5"/>
      <c r="F6850" s="5"/>
    </row>
    <row r="6851" spans="5:15" x14ac:dyDescent="0.25">
      <c r="E6851" s="5"/>
      <c r="F6851" s="5"/>
    </row>
    <row r="6852" spans="5:15" x14ac:dyDescent="0.25">
      <c r="E6852" s="5"/>
      <c r="F6852" s="5"/>
    </row>
    <row r="6853" spans="5:15" x14ac:dyDescent="0.25">
      <c r="E6853" s="5"/>
      <c r="F6853" s="5"/>
    </row>
    <row r="6854" spans="5:15" x14ac:dyDescent="0.25">
      <c r="E6854" s="5"/>
      <c r="F6854" s="5"/>
    </row>
    <row r="6855" spans="5:15" x14ac:dyDescent="0.25">
      <c r="E6855" s="5"/>
      <c r="F6855" s="5"/>
    </row>
    <row r="6856" spans="5:15" x14ac:dyDescent="0.25">
      <c r="E6856" s="5"/>
      <c r="F6856" s="5"/>
    </row>
    <row r="6857" spans="5:15" x14ac:dyDescent="0.25">
      <c r="E6857" s="5"/>
      <c r="F6857" s="5"/>
    </row>
    <row r="6858" spans="5:15" x14ac:dyDescent="0.25">
      <c r="E6858" s="5"/>
      <c r="F6858" s="5"/>
    </row>
    <row r="6859" spans="5:15" x14ac:dyDescent="0.25">
      <c r="E6859" s="5"/>
      <c r="F6859" s="5"/>
    </row>
    <row r="6860" spans="5:15" x14ac:dyDescent="0.25">
      <c r="E6860" s="5"/>
      <c r="F6860" s="5"/>
    </row>
    <row r="6861" spans="5:15" x14ac:dyDescent="0.25">
      <c r="E6861" s="5"/>
      <c r="F6861" s="5"/>
      <c r="O6861" s="5"/>
    </row>
    <row r="6862" spans="5:15" x14ac:dyDescent="0.25">
      <c r="E6862" s="5"/>
      <c r="F6862" s="5"/>
    </row>
    <row r="6863" spans="5:15" x14ac:dyDescent="0.25">
      <c r="E6863" s="5"/>
      <c r="F6863" s="5"/>
    </row>
    <row r="6864" spans="5:15" x14ac:dyDescent="0.25">
      <c r="E6864" s="5"/>
      <c r="F6864" s="5"/>
    </row>
    <row r="6865" spans="5:6" x14ac:dyDescent="0.25">
      <c r="E6865" s="5"/>
      <c r="F6865" s="5"/>
    </row>
    <row r="6866" spans="5:6" x14ac:dyDescent="0.25">
      <c r="E6866" s="5"/>
      <c r="F6866" s="5"/>
    </row>
    <row r="6867" spans="5:6" x14ac:dyDescent="0.25">
      <c r="E6867" s="5"/>
      <c r="F6867" s="5"/>
    </row>
    <row r="6868" spans="5:6" x14ac:dyDescent="0.25">
      <c r="E6868" s="5"/>
      <c r="F6868" s="5"/>
    </row>
    <row r="6869" spans="5:6" x14ac:dyDescent="0.25">
      <c r="E6869" s="5"/>
      <c r="F6869" s="5"/>
    </row>
    <row r="6870" spans="5:6" x14ac:dyDescent="0.25">
      <c r="E6870" s="5"/>
      <c r="F6870" s="5"/>
    </row>
    <row r="6871" spans="5:6" x14ac:dyDescent="0.25">
      <c r="E6871" s="5"/>
      <c r="F6871" s="5"/>
    </row>
    <row r="6872" spans="5:6" x14ac:dyDescent="0.25">
      <c r="E6872" s="5"/>
      <c r="F6872" s="5"/>
    </row>
    <row r="6873" spans="5:6" x14ac:dyDescent="0.25">
      <c r="E6873" s="5"/>
      <c r="F6873" s="5"/>
    </row>
    <row r="6874" spans="5:6" x14ac:dyDescent="0.25">
      <c r="E6874" s="5"/>
      <c r="F6874" s="5"/>
    </row>
    <row r="6875" spans="5:6" x14ac:dyDescent="0.25">
      <c r="E6875" s="5"/>
      <c r="F6875" s="5"/>
    </row>
    <row r="6876" spans="5:6" x14ac:dyDescent="0.25">
      <c r="E6876" s="5"/>
      <c r="F6876" s="5"/>
    </row>
    <row r="6877" spans="5:6" x14ac:dyDescent="0.25">
      <c r="E6877" s="5"/>
      <c r="F6877" s="5"/>
    </row>
    <row r="6878" spans="5:6" x14ac:dyDescent="0.25">
      <c r="E6878" s="5"/>
      <c r="F6878" s="5"/>
    </row>
    <row r="6879" spans="5:6" x14ac:dyDescent="0.25">
      <c r="E6879" s="5"/>
      <c r="F6879" s="5"/>
    </row>
    <row r="6880" spans="5:6" x14ac:dyDescent="0.25">
      <c r="E6880" s="5"/>
      <c r="F6880" s="5"/>
    </row>
    <row r="6881" spans="5:6" x14ac:dyDescent="0.25">
      <c r="E6881" s="5"/>
      <c r="F6881" s="5"/>
    </row>
    <row r="6882" spans="5:6" x14ac:dyDescent="0.25">
      <c r="E6882" s="5"/>
      <c r="F6882" s="5"/>
    </row>
    <row r="6883" spans="5:6" x14ac:dyDescent="0.25">
      <c r="E6883" s="5"/>
      <c r="F6883" s="5"/>
    </row>
    <row r="6884" spans="5:6" x14ac:dyDescent="0.25">
      <c r="E6884" s="5"/>
      <c r="F6884" s="5"/>
    </row>
    <row r="6885" spans="5:6" x14ac:dyDescent="0.25">
      <c r="E6885" s="5"/>
      <c r="F6885" s="5"/>
    </row>
    <row r="6886" spans="5:6" x14ac:dyDescent="0.25">
      <c r="E6886" s="5"/>
      <c r="F6886" s="5"/>
    </row>
    <row r="6887" spans="5:6" x14ac:dyDescent="0.25">
      <c r="E6887" s="5"/>
      <c r="F6887" s="5"/>
    </row>
    <row r="6888" spans="5:6" x14ac:dyDescent="0.25">
      <c r="E6888" s="5"/>
      <c r="F6888" s="5"/>
    </row>
    <row r="6889" spans="5:6" x14ac:dyDescent="0.25">
      <c r="E6889" s="5"/>
      <c r="F6889" s="5"/>
    </row>
    <row r="6890" spans="5:6" x14ac:dyDescent="0.25">
      <c r="E6890" s="5"/>
      <c r="F6890" s="5"/>
    </row>
    <row r="6891" spans="5:6" x14ac:dyDescent="0.25">
      <c r="E6891" s="5"/>
      <c r="F6891" s="5"/>
    </row>
    <row r="6892" spans="5:6" x14ac:dyDescent="0.25">
      <c r="E6892" s="5"/>
      <c r="F6892" s="5"/>
    </row>
    <row r="6893" spans="5:6" x14ac:dyDescent="0.25">
      <c r="E6893" s="5"/>
      <c r="F6893" s="5"/>
    </row>
    <row r="6894" spans="5:6" x14ac:dyDescent="0.25">
      <c r="E6894" s="5"/>
      <c r="F6894" s="5"/>
    </row>
    <row r="6895" spans="5:6" x14ac:dyDescent="0.25">
      <c r="E6895" s="5"/>
      <c r="F6895" s="5"/>
    </row>
    <row r="6896" spans="5:6" x14ac:dyDescent="0.25">
      <c r="E6896" s="5"/>
      <c r="F6896" s="5"/>
    </row>
    <row r="6897" spans="5:6" x14ac:dyDescent="0.25">
      <c r="E6897" s="5"/>
      <c r="F6897" s="5"/>
    </row>
    <row r="6898" spans="5:6" x14ac:dyDescent="0.25">
      <c r="E6898" s="5"/>
      <c r="F6898" s="5"/>
    </row>
    <row r="6899" spans="5:6" x14ac:dyDescent="0.25">
      <c r="E6899" s="5"/>
      <c r="F6899" s="5"/>
    </row>
    <row r="6900" spans="5:6" x14ac:dyDescent="0.25">
      <c r="E6900" s="5"/>
      <c r="F6900" s="5"/>
    </row>
    <row r="6901" spans="5:6" x14ac:dyDescent="0.25">
      <c r="E6901" s="5"/>
      <c r="F6901" s="5"/>
    </row>
    <row r="6902" spans="5:6" x14ac:dyDescent="0.25">
      <c r="E6902" s="5"/>
      <c r="F6902" s="5"/>
    </row>
    <row r="6903" spans="5:6" x14ac:dyDescent="0.25">
      <c r="E6903" s="5"/>
      <c r="F6903" s="5"/>
    </row>
    <row r="6904" spans="5:6" x14ac:dyDescent="0.25">
      <c r="E6904" s="5"/>
      <c r="F6904" s="5"/>
    </row>
    <row r="6905" spans="5:6" x14ac:dyDescent="0.25">
      <c r="E6905" s="5"/>
      <c r="F6905" s="5"/>
    </row>
    <row r="6906" spans="5:6" x14ac:dyDescent="0.25">
      <c r="E6906" s="5"/>
      <c r="F6906" s="5"/>
    </row>
    <row r="6907" spans="5:6" x14ac:dyDescent="0.25">
      <c r="E6907" s="5"/>
      <c r="F6907" s="5"/>
    </row>
    <row r="6908" spans="5:6" x14ac:dyDescent="0.25">
      <c r="E6908" s="5"/>
      <c r="F6908" s="5"/>
    </row>
    <row r="6909" spans="5:6" x14ac:dyDescent="0.25">
      <c r="E6909" s="5"/>
      <c r="F6909" s="5"/>
    </row>
    <row r="6910" spans="5:6" x14ac:dyDescent="0.25">
      <c r="E6910" s="5"/>
      <c r="F6910" s="5"/>
    </row>
    <row r="6911" spans="5:6" x14ac:dyDescent="0.25">
      <c r="E6911" s="5"/>
      <c r="F6911" s="5"/>
    </row>
    <row r="6912" spans="5:6" x14ac:dyDescent="0.25">
      <c r="E6912" s="5"/>
      <c r="F6912" s="5"/>
    </row>
    <row r="6913" spans="5:6" x14ac:dyDescent="0.25">
      <c r="E6913" s="5"/>
      <c r="F6913" s="5"/>
    </row>
    <row r="6914" spans="5:6" x14ac:dyDescent="0.25">
      <c r="E6914" s="5"/>
      <c r="F6914" s="5"/>
    </row>
    <row r="6915" spans="5:6" x14ac:dyDescent="0.25">
      <c r="E6915" s="5"/>
      <c r="F6915" s="5"/>
    </row>
    <row r="6916" spans="5:6" x14ac:dyDescent="0.25">
      <c r="E6916" s="5"/>
      <c r="F6916" s="5"/>
    </row>
    <row r="6917" spans="5:6" x14ac:dyDescent="0.25">
      <c r="E6917" s="5"/>
      <c r="F6917" s="5"/>
    </row>
    <row r="6918" spans="5:6" x14ac:dyDescent="0.25">
      <c r="E6918" s="5"/>
      <c r="F6918" s="5"/>
    </row>
    <row r="6919" spans="5:6" x14ac:dyDescent="0.25">
      <c r="E6919" s="5"/>
      <c r="F6919" s="5"/>
    </row>
    <row r="6920" spans="5:6" x14ac:dyDescent="0.25">
      <c r="E6920" s="5"/>
      <c r="F6920" s="5"/>
    </row>
    <row r="6921" spans="5:6" x14ac:dyDescent="0.25">
      <c r="E6921" s="5"/>
      <c r="F6921" s="5"/>
    </row>
    <row r="6922" spans="5:6" x14ac:dyDescent="0.25">
      <c r="E6922" s="5"/>
      <c r="F6922" s="5"/>
    </row>
    <row r="6923" spans="5:6" x14ac:dyDescent="0.25">
      <c r="E6923" s="5"/>
      <c r="F6923" s="5"/>
    </row>
    <row r="6924" spans="5:6" x14ac:dyDescent="0.25">
      <c r="E6924" s="5"/>
      <c r="F6924" s="5"/>
    </row>
    <row r="6925" spans="5:6" x14ac:dyDescent="0.25">
      <c r="E6925" s="5"/>
      <c r="F6925" s="5"/>
    </row>
    <row r="6926" spans="5:6" x14ac:dyDescent="0.25">
      <c r="E6926" s="5"/>
      <c r="F6926" s="5"/>
    </row>
    <row r="6927" spans="5:6" x14ac:dyDescent="0.25">
      <c r="E6927" s="5"/>
      <c r="F6927" s="5"/>
    </row>
    <row r="6928" spans="5:6" x14ac:dyDescent="0.25">
      <c r="E6928" s="5"/>
      <c r="F6928" s="5"/>
    </row>
    <row r="6929" spans="5:6" x14ac:dyDescent="0.25">
      <c r="E6929" s="5"/>
      <c r="F6929" s="5"/>
    </row>
    <row r="6930" spans="5:6" x14ac:dyDescent="0.25">
      <c r="E6930" s="5"/>
      <c r="F6930" s="5"/>
    </row>
    <row r="6931" spans="5:6" x14ac:dyDescent="0.25">
      <c r="E6931" s="5"/>
      <c r="F6931" s="5"/>
    </row>
    <row r="6932" spans="5:6" x14ac:dyDescent="0.25">
      <c r="E6932" s="5"/>
      <c r="F6932" s="5"/>
    </row>
    <row r="6933" spans="5:6" x14ac:dyDescent="0.25">
      <c r="E6933" s="5"/>
      <c r="F6933" s="5"/>
    </row>
    <row r="6934" spans="5:6" x14ac:dyDescent="0.25">
      <c r="E6934" s="5"/>
      <c r="F6934" s="5"/>
    </row>
    <row r="6935" spans="5:6" x14ac:dyDescent="0.25">
      <c r="E6935" s="5"/>
      <c r="F6935" s="5"/>
    </row>
    <row r="6936" spans="5:6" x14ac:dyDescent="0.25">
      <c r="E6936" s="5"/>
      <c r="F6936" s="5"/>
    </row>
    <row r="6937" spans="5:6" x14ac:dyDescent="0.25">
      <c r="E6937" s="5"/>
      <c r="F6937" s="5"/>
    </row>
    <row r="6938" spans="5:6" x14ac:dyDescent="0.25">
      <c r="E6938" s="5"/>
      <c r="F6938" s="5"/>
    </row>
    <row r="6939" spans="5:6" x14ac:dyDescent="0.25">
      <c r="E6939" s="5"/>
      <c r="F6939" s="5"/>
    </row>
    <row r="6940" spans="5:6" x14ac:dyDescent="0.25">
      <c r="E6940" s="5"/>
      <c r="F6940" s="5"/>
    </row>
    <row r="6941" spans="5:6" x14ac:dyDescent="0.25">
      <c r="E6941" s="5"/>
      <c r="F6941" s="5"/>
    </row>
    <row r="6942" spans="5:6" x14ac:dyDescent="0.25">
      <c r="E6942" s="5"/>
      <c r="F6942" s="5"/>
    </row>
    <row r="6943" spans="5:6" x14ac:dyDescent="0.25">
      <c r="E6943" s="5"/>
      <c r="F6943" s="5"/>
    </row>
    <row r="6944" spans="5:6" x14ac:dyDescent="0.25">
      <c r="E6944" s="5"/>
      <c r="F6944" s="5"/>
    </row>
    <row r="6945" spans="5:6" x14ac:dyDescent="0.25">
      <c r="E6945" s="5"/>
      <c r="F6945" s="5"/>
    </row>
    <row r="6946" spans="5:6" x14ac:dyDescent="0.25">
      <c r="E6946" s="5"/>
      <c r="F6946" s="5"/>
    </row>
    <row r="6947" spans="5:6" x14ac:dyDescent="0.25">
      <c r="E6947" s="5"/>
      <c r="F6947" s="5"/>
    </row>
    <row r="6948" spans="5:6" x14ac:dyDescent="0.25">
      <c r="E6948" s="5"/>
      <c r="F6948" s="5"/>
    </row>
    <row r="6949" spans="5:6" x14ac:dyDescent="0.25">
      <c r="E6949" s="5"/>
      <c r="F6949" s="5"/>
    </row>
    <row r="6950" spans="5:6" x14ac:dyDescent="0.25">
      <c r="E6950" s="5"/>
      <c r="F6950" s="5"/>
    </row>
    <row r="6951" spans="5:6" x14ac:dyDescent="0.25">
      <c r="E6951" s="5"/>
      <c r="F6951" s="5"/>
    </row>
    <row r="6952" spans="5:6" x14ac:dyDescent="0.25">
      <c r="E6952" s="5"/>
      <c r="F6952" s="5"/>
    </row>
    <row r="6953" spans="5:6" x14ac:dyDescent="0.25">
      <c r="E6953" s="5"/>
      <c r="F6953" s="5"/>
    </row>
    <row r="6954" spans="5:6" x14ac:dyDescent="0.25">
      <c r="E6954" s="5"/>
      <c r="F6954" s="5"/>
    </row>
    <row r="6955" spans="5:6" x14ac:dyDescent="0.25">
      <c r="E6955" s="5"/>
      <c r="F6955" s="5"/>
    </row>
    <row r="6956" spans="5:6" x14ac:dyDescent="0.25">
      <c r="E6956" s="5"/>
      <c r="F6956" s="5"/>
    </row>
    <row r="6957" spans="5:6" x14ac:dyDescent="0.25">
      <c r="E6957" s="5"/>
      <c r="F6957" s="5"/>
    </row>
    <row r="6958" spans="5:6" x14ac:dyDescent="0.25">
      <c r="E6958" s="5"/>
      <c r="F6958" s="5"/>
    </row>
    <row r="6959" spans="5:6" x14ac:dyDescent="0.25">
      <c r="E6959" s="5"/>
      <c r="F6959" s="5"/>
    </row>
    <row r="6960" spans="5:6" x14ac:dyDescent="0.25">
      <c r="E6960" s="5"/>
      <c r="F6960" s="5"/>
    </row>
    <row r="6961" spans="5:6" x14ac:dyDescent="0.25">
      <c r="E6961" s="5"/>
      <c r="F6961" s="5"/>
    </row>
    <row r="6962" spans="5:6" x14ac:dyDescent="0.25">
      <c r="E6962" s="5"/>
      <c r="F6962" s="5"/>
    </row>
    <row r="6963" spans="5:6" x14ac:dyDescent="0.25">
      <c r="E6963" s="5"/>
      <c r="F6963" s="5"/>
    </row>
    <row r="6964" spans="5:6" x14ac:dyDescent="0.25">
      <c r="E6964" s="5"/>
      <c r="F6964" s="5"/>
    </row>
    <row r="6965" spans="5:6" x14ac:dyDescent="0.25">
      <c r="E6965" s="5"/>
      <c r="F6965" s="5"/>
    </row>
    <row r="6966" spans="5:6" x14ac:dyDescent="0.25">
      <c r="E6966" s="5"/>
      <c r="F6966" s="5"/>
    </row>
    <row r="6967" spans="5:6" x14ac:dyDescent="0.25">
      <c r="E6967" s="5"/>
      <c r="F6967" s="5"/>
    </row>
    <row r="6968" spans="5:6" x14ac:dyDescent="0.25">
      <c r="E6968" s="5"/>
      <c r="F6968" s="5"/>
    </row>
    <row r="6969" spans="5:6" x14ac:dyDescent="0.25">
      <c r="E6969" s="5"/>
      <c r="F6969" s="5"/>
    </row>
    <row r="6970" spans="5:6" x14ac:dyDescent="0.25">
      <c r="E6970" s="5"/>
      <c r="F6970" s="5"/>
    </row>
    <row r="6971" spans="5:6" x14ac:dyDescent="0.25">
      <c r="E6971" s="5"/>
      <c r="F6971" s="5"/>
    </row>
    <row r="6972" spans="5:6" x14ac:dyDescent="0.25">
      <c r="E6972" s="5"/>
      <c r="F6972" s="5"/>
    </row>
    <row r="6973" spans="5:6" x14ac:dyDescent="0.25">
      <c r="E6973" s="5"/>
      <c r="F6973" s="5"/>
    </row>
    <row r="6974" spans="5:6" x14ac:dyDescent="0.25">
      <c r="E6974" s="5"/>
      <c r="F6974" s="5"/>
    </row>
    <row r="6975" spans="5:6" x14ac:dyDescent="0.25">
      <c r="E6975" s="5"/>
      <c r="F6975" s="5"/>
    </row>
    <row r="6976" spans="5:6" x14ac:dyDescent="0.25">
      <c r="E6976" s="5"/>
      <c r="F6976" s="5"/>
    </row>
    <row r="6977" spans="5:6" x14ac:dyDescent="0.25">
      <c r="E6977" s="5"/>
      <c r="F6977" s="5"/>
    </row>
    <row r="6978" spans="5:6" x14ac:dyDescent="0.25">
      <c r="E6978" s="5"/>
      <c r="F6978" s="5"/>
    </row>
    <row r="6979" spans="5:6" x14ac:dyDescent="0.25">
      <c r="E6979" s="5"/>
      <c r="F6979" s="5"/>
    </row>
    <row r="6980" spans="5:6" x14ac:dyDescent="0.25">
      <c r="E6980" s="5"/>
      <c r="F6980" s="5"/>
    </row>
    <row r="6981" spans="5:6" x14ac:dyDescent="0.25">
      <c r="E6981" s="5"/>
      <c r="F6981" s="5"/>
    </row>
    <row r="6982" spans="5:6" x14ac:dyDescent="0.25">
      <c r="E6982" s="5"/>
      <c r="F6982" s="5"/>
    </row>
    <row r="6983" spans="5:6" x14ac:dyDescent="0.25">
      <c r="E6983" s="5"/>
      <c r="F6983" s="5"/>
    </row>
    <row r="6984" spans="5:6" x14ac:dyDescent="0.25">
      <c r="E6984" s="5"/>
      <c r="F6984" s="5"/>
    </row>
    <row r="6985" spans="5:6" x14ac:dyDescent="0.25">
      <c r="E6985" s="5"/>
      <c r="F6985" s="5"/>
    </row>
    <row r="6986" spans="5:6" x14ac:dyDescent="0.25">
      <c r="E6986" s="5"/>
      <c r="F6986" s="5"/>
    </row>
    <row r="6987" spans="5:6" x14ac:dyDescent="0.25">
      <c r="E6987" s="5"/>
      <c r="F6987" s="5"/>
    </row>
    <row r="6988" spans="5:6" x14ac:dyDescent="0.25">
      <c r="E6988" s="5"/>
      <c r="F6988" s="5"/>
    </row>
    <row r="6989" spans="5:6" x14ac:dyDescent="0.25">
      <c r="E6989" s="5"/>
      <c r="F6989" s="5"/>
    </row>
    <row r="6990" spans="5:6" x14ac:dyDescent="0.25">
      <c r="E6990" s="5"/>
      <c r="F6990" s="5"/>
    </row>
    <row r="6991" spans="5:6" x14ac:dyDescent="0.25">
      <c r="E6991" s="5"/>
      <c r="F6991" s="5"/>
    </row>
    <row r="6992" spans="5:6" x14ac:dyDescent="0.25">
      <c r="E6992" s="5"/>
      <c r="F6992" s="5"/>
    </row>
    <row r="6993" spans="5:6" x14ac:dyDescent="0.25">
      <c r="E6993" s="5"/>
      <c r="F6993" s="5"/>
    </row>
    <row r="6994" spans="5:6" x14ac:dyDescent="0.25">
      <c r="E6994" s="5"/>
      <c r="F6994" s="5"/>
    </row>
    <row r="6995" spans="5:6" x14ac:dyDescent="0.25">
      <c r="E6995" s="5"/>
      <c r="F6995" s="5"/>
    </row>
    <row r="6996" spans="5:6" x14ac:dyDescent="0.25">
      <c r="E6996" s="5"/>
      <c r="F6996" s="5"/>
    </row>
    <row r="6997" spans="5:6" x14ac:dyDescent="0.25">
      <c r="E6997" s="5"/>
      <c r="F6997" s="5"/>
    </row>
    <row r="6998" spans="5:6" x14ac:dyDescent="0.25">
      <c r="E6998" s="5"/>
      <c r="F6998" s="5"/>
    </row>
    <row r="6999" spans="5:6" x14ac:dyDescent="0.25">
      <c r="E6999" s="5"/>
      <c r="F6999" s="5"/>
    </row>
    <row r="7000" spans="5:6" x14ac:dyDescent="0.25">
      <c r="E7000" s="5"/>
      <c r="F7000" s="5"/>
    </row>
    <row r="7001" spans="5:6" x14ac:dyDescent="0.25">
      <c r="E7001" s="5"/>
      <c r="F7001" s="5"/>
    </row>
    <row r="7002" spans="5:6" x14ac:dyDescent="0.25">
      <c r="E7002" s="5"/>
      <c r="F7002" s="5"/>
    </row>
    <row r="7003" spans="5:6" x14ac:dyDescent="0.25">
      <c r="E7003" s="5"/>
      <c r="F7003" s="5"/>
    </row>
    <row r="7004" spans="5:6" x14ac:dyDescent="0.25">
      <c r="E7004" s="5"/>
      <c r="F7004" s="5"/>
    </row>
    <row r="7005" spans="5:6" x14ac:dyDescent="0.25">
      <c r="E7005" s="5"/>
      <c r="F7005" s="5"/>
    </row>
    <row r="7006" spans="5:6" x14ac:dyDescent="0.25">
      <c r="E7006" s="5"/>
      <c r="F7006" s="5"/>
    </row>
    <row r="7007" spans="5:6" x14ac:dyDescent="0.25">
      <c r="E7007" s="5"/>
      <c r="F7007" s="5"/>
    </row>
    <row r="7008" spans="5:6" x14ac:dyDescent="0.25">
      <c r="E7008" s="5"/>
      <c r="F7008" s="5"/>
    </row>
    <row r="7009" spans="5:6" x14ac:dyDescent="0.25">
      <c r="E7009" s="5"/>
      <c r="F7009" s="5"/>
    </row>
    <row r="7010" spans="5:6" x14ac:dyDescent="0.25">
      <c r="E7010" s="5"/>
      <c r="F7010" s="5"/>
    </row>
    <row r="7011" spans="5:6" x14ac:dyDescent="0.25">
      <c r="E7011" s="5"/>
      <c r="F7011" s="5"/>
    </row>
    <row r="7012" spans="5:6" x14ac:dyDescent="0.25">
      <c r="E7012" s="5"/>
      <c r="F7012" s="5"/>
    </row>
    <row r="7013" spans="5:6" x14ac:dyDescent="0.25">
      <c r="E7013" s="5"/>
      <c r="F7013" s="5"/>
    </row>
    <row r="7014" spans="5:6" x14ac:dyDescent="0.25">
      <c r="E7014" s="5"/>
      <c r="F7014" s="5"/>
    </row>
    <row r="7015" spans="5:6" x14ac:dyDescent="0.25">
      <c r="E7015" s="5"/>
      <c r="F7015" s="5"/>
    </row>
    <row r="7016" spans="5:6" x14ac:dyDescent="0.25">
      <c r="E7016" s="5"/>
      <c r="F7016" s="5"/>
    </row>
    <row r="7017" spans="5:6" x14ac:dyDescent="0.25">
      <c r="E7017" s="5"/>
      <c r="F7017" s="5"/>
    </row>
    <row r="7018" spans="5:6" x14ac:dyDescent="0.25">
      <c r="E7018" s="5"/>
      <c r="F7018" s="5"/>
    </row>
    <row r="7019" spans="5:6" x14ac:dyDescent="0.25">
      <c r="E7019" s="5"/>
      <c r="F7019" s="5"/>
    </row>
    <row r="7020" spans="5:6" x14ac:dyDescent="0.25">
      <c r="E7020" s="5"/>
      <c r="F7020" s="5"/>
    </row>
    <row r="7021" spans="5:6" x14ac:dyDescent="0.25">
      <c r="E7021" s="5"/>
      <c r="F7021" s="5"/>
    </row>
    <row r="7022" spans="5:6" x14ac:dyDescent="0.25">
      <c r="E7022" s="5"/>
      <c r="F7022" s="5"/>
    </row>
    <row r="7023" spans="5:6" x14ac:dyDescent="0.25">
      <c r="E7023" s="5"/>
      <c r="F7023" s="5"/>
    </row>
    <row r="7024" spans="5:6" x14ac:dyDescent="0.25">
      <c r="E7024" s="5"/>
      <c r="F7024" s="5"/>
    </row>
    <row r="7025" spans="5:17" x14ac:dyDescent="0.25">
      <c r="E7025" s="5"/>
      <c r="F7025" s="5"/>
    </row>
    <row r="7026" spans="5:17" x14ac:dyDescent="0.25">
      <c r="E7026" s="5"/>
      <c r="F7026" s="5"/>
      <c r="H7026" s="5"/>
      <c r="I7026" s="5"/>
      <c r="Q7026" s="5"/>
    </row>
    <row r="7027" spans="5:17" x14ac:dyDescent="0.25">
      <c r="E7027" s="5"/>
      <c r="F7027" s="5"/>
    </row>
    <row r="7028" spans="5:17" x14ac:dyDescent="0.25">
      <c r="E7028" s="5"/>
      <c r="F7028" s="5"/>
    </row>
    <row r="7029" spans="5:17" x14ac:dyDescent="0.25">
      <c r="E7029" s="5"/>
      <c r="F7029" s="5"/>
    </row>
    <row r="7030" spans="5:17" x14ac:dyDescent="0.25">
      <c r="E7030" s="5"/>
      <c r="F7030" s="5"/>
    </row>
    <row r="7031" spans="5:17" x14ac:dyDescent="0.25">
      <c r="E7031" s="5"/>
      <c r="F7031" s="5"/>
    </row>
    <row r="7032" spans="5:17" x14ac:dyDescent="0.25">
      <c r="E7032" s="5"/>
      <c r="F7032" s="5"/>
    </row>
    <row r="7033" spans="5:17" x14ac:dyDescent="0.25">
      <c r="E7033" s="5"/>
      <c r="F7033" s="5"/>
      <c r="M7033" s="5"/>
    </row>
    <row r="7034" spans="5:17" x14ac:dyDescent="0.25">
      <c r="E7034" s="5"/>
      <c r="F7034" s="5"/>
    </row>
    <row r="7035" spans="5:17" x14ac:dyDescent="0.25">
      <c r="E7035" s="5"/>
      <c r="F7035" s="5"/>
    </row>
    <row r="7036" spans="5:17" x14ac:dyDescent="0.25">
      <c r="E7036" s="5"/>
      <c r="F7036" s="5"/>
    </row>
    <row r="7037" spans="5:17" x14ac:dyDescent="0.25">
      <c r="E7037" s="5"/>
      <c r="F7037" s="5"/>
    </row>
    <row r="7038" spans="5:17" x14ac:dyDescent="0.25">
      <c r="E7038" s="5"/>
      <c r="F7038" s="5"/>
    </row>
    <row r="7039" spans="5:17" x14ac:dyDescent="0.25">
      <c r="E7039" s="5"/>
      <c r="F7039" s="5"/>
    </row>
    <row r="7040" spans="5:17" x14ac:dyDescent="0.25">
      <c r="E7040" s="5"/>
      <c r="F7040" s="5"/>
    </row>
    <row r="7041" spans="5:6" x14ac:dyDescent="0.25">
      <c r="E7041" s="5"/>
      <c r="F7041" s="5"/>
    </row>
    <row r="7042" spans="5:6" x14ac:dyDescent="0.25">
      <c r="E7042" s="5"/>
      <c r="F7042" s="5"/>
    </row>
    <row r="7043" spans="5:6" x14ac:dyDescent="0.25">
      <c r="E7043" s="5"/>
      <c r="F7043" s="5"/>
    </row>
    <row r="7044" spans="5:6" x14ac:dyDescent="0.25">
      <c r="E7044" s="5"/>
      <c r="F7044" s="5"/>
    </row>
    <row r="7045" spans="5:6" x14ac:dyDescent="0.25">
      <c r="E7045" s="5"/>
      <c r="F7045" s="5"/>
    </row>
    <row r="7046" spans="5:6" x14ac:dyDescent="0.25">
      <c r="E7046" s="5"/>
      <c r="F7046" s="5"/>
    </row>
    <row r="7047" spans="5:6" x14ac:dyDescent="0.25">
      <c r="E7047" s="5"/>
      <c r="F7047" s="5"/>
    </row>
    <row r="7048" spans="5:6" x14ac:dyDescent="0.25">
      <c r="E7048" s="5"/>
      <c r="F7048" s="5"/>
    </row>
    <row r="7049" spans="5:6" x14ac:dyDescent="0.25">
      <c r="E7049" s="5"/>
      <c r="F7049" s="5"/>
    </row>
    <row r="7050" spans="5:6" x14ac:dyDescent="0.25">
      <c r="E7050" s="5"/>
      <c r="F7050" s="5"/>
    </row>
    <row r="7051" spans="5:6" x14ac:dyDescent="0.25">
      <c r="E7051" s="5"/>
      <c r="F7051" s="5"/>
    </row>
    <row r="7052" spans="5:6" x14ac:dyDescent="0.25">
      <c r="E7052" s="5"/>
      <c r="F7052" s="5"/>
    </row>
    <row r="7053" spans="5:6" x14ac:dyDescent="0.25">
      <c r="E7053" s="5"/>
      <c r="F7053" s="5"/>
    </row>
    <row r="7054" spans="5:6" x14ac:dyDescent="0.25">
      <c r="E7054" s="5"/>
      <c r="F7054" s="5"/>
    </row>
    <row r="7055" spans="5:6" x14ac:dyDescent="0.25">
      <c r="E7055" s="5"/>
      <c r="F7055" s="5"/>
    </row>
    <row r="7056" spans="5:6" x14ac:dyDescent="0.25">
      <c r="E7056" s="5"/>
      <c r="F7056" s="5"/>
    </row>
    <row r="7057" spans="5:6" x14ac:dyDescent="0.25">
      <c r="E7057" s="5"/>
      <c r="F7057" s="5"/>
    </row>
    <row r="7058" spans="5:6" x14ac:dyDescent="0.25">
      <c r="E7058" s="5"/>
      <c r="F7058" s="5"/>
    </row>
    <row r="7059" spans="5:6" x14ac:dyDescent="0.25">
      <c r="E7059" s="5"/>
      <c r="F7059" s="5"/>
    </row>
    <row r="7060" spans="5:6" x14ac:dyDescent="0.25">
      <c r="E7060" s="5"/>
      <c r="F7060" s="5"/>
    </row>
    <row r="7061" spans="5:6" x14ac:dyDescent="0.25">
      <c r="E7061" s="5"/>
      <c r="F7061" s="5"/>
    </row>
    <row r="7062" spans="5:6" x14ac:dyDescent="0.25">
      <c r="E7062" s="5"/>
      <c r="F7062" s="5"/>
    </row>
    <row r="7063" spans="5:6" x14ac:dyDescent="0.25">
      <c r="E7063" s="5"/>
      <c r="F7063" s="5"/>
    </row>
    <row r="7064" spans="5:6" x14ac:dyDescent="0.25">
      <c r="E7064" s="5"/>
      <c r="F7064" s="5"/>
    </row>
    <row r="7065" spans="5:6" x14ac:dyDescent="0.25">
      <c r="E7065" s="5"/>
      <c r="F7065" s="5"/>
    </row>
    <row r="7066" spans="5:6" x14ac:dyDescent="0.25">
      <c r="E7066" s="5"/>
      <c r="F7066" s="5"/>
    </row>
    <row r="7067" spans="5:6" x14ac:dyDescent="0.25">
      <c r="E7067" s="5"/>
      <c r="F7067" s="5"/>
    </row>
    <row r="7068" spans="5:6" x14ac:dyDescent="0.25">
      <c r="E7068" s="5"/>
      <c r="F7068" s="5"/>
    </row>
    <row r="7069" spans="5:6" x14ac:dyDescent="0.25">
      <c r="E7069" s="5"/>
      <c r="F7069" s="5"/>
    </row>
    <row r="7070" spans="5:6" x14ac:dyDescent="0.25">
      <c r="E7070" s="5"/>
      <c r="F7070" s="5"/>
    </row>
    <row r="7071" spans="5:6" x14ac:dyDescent="0.25">
      <c r="E7071" s="5"/>
      <c r="F7071" s="5"/>
    </row>
    <row r="7072" spans="5:6" x14ac:dyDescent="0.25">
      <c r="E7072" s="5"/>
      <c r="F7072" s="5"/>
    </row>
    <row r="7073" spans="5:6" x14ac:dyDescent="0.25">
      <c r="E7073" s="5"/>
      <c r="F7073" s="5"/>
    </row>
    <row r="7074" spans="5:6" x14ac:dyDescent="0.25">
      <c r="E7074" s="5"/>
      <c r="F7074" s="5"/>
    </row>
    <row r="7075" spans="5:6" x14ac:dyDescent="0.25">
      <c r="E7075" s="5"/>
      <c r="F7075" s="5"/>
    </row>
    <row r="7076" spans="5:6" x14ac:dyDescent="0.25">
      <c r="E7076" s="5"/>
      <c r="F7076" s="5"/>
    </row>
    <row r="7077" spans="5:6" x14ac:dyDescent="0.25">
      <c r="E7077" s="5"/>
      <c r="F7077" s="5"/>
    </row>
    <row r="7078" spans="5:6" x14ac:dyDescent="0.25">
      <c r="E7078" s="5"/>
      <c r="F7078" s="5"/>
    </row>
    <row r="7079" spans="5:6" x14ac:dyDescent="0.25">
      <c r="E7079" s="5"/>
      <c r="F7079" s="5"/>
    </row>
    <row r="7080" spans="5:6" x14ac:dyDescent="0.25">
      <c r="E7080" s="5"/>
      <c r="F7080" s="5"/>
    </row>
    <row r="7081" spans="5:6" x14ac:dyDescent="0.25">
      <c r="E7081" s="5"/>
      <c r="F7081" s="5"/>
    </row>
    <row r="7082" spans="5:6" x14ac:dyDescent="0.25">
      <c r="E7082" s="5"/>
      <c r="F7082" s="5"/>
    </row>
    <row r="7083" spans="5:6" x14ac:dyDescent="0.25">
      <c r="E7083" s="5"/>
      <c r="F7083" s="5"/>
    </row>
    <row r="7084" spans="5:6" x14ac:dyDescent="0.25">
      <c r="E7084" s="5"/>
      <c r="F7084" s="5"/>
    </row>
    <row r="7085" spans="5:6" x14ac:dyDescent="0.25">
      <c r="E7085" s="5"/>
      <c r="F7085" s="5"/>
    </row>
    <row r="7086" spans="5:6" x14ac:dyDescent="0.25">
      <c r="E7086" s="5"/>
      <c r="F7086" s="5"/>
    </row>
    <row r="7087" spans="5:6" x14ac:dyDescent="0.25">
      <c r="E7087" s="5"/>
      <c r="F7087" s="5"/>
    </row>
    <row r="7088" spans="5:6" x14ac:dyDescent="0.25">
      <c r="E7088" s="5"/>
      <c r="F7088" s="5"/>
    </row>
    <row r="7089" spans="5:6" x14ac:dyDescent="0.25">
      <c r="E7089" s="5"/>
      <c r="F7089" s="5"/>
    </row>
    <row r="7090" spans="5:6" x14ac:dyDescent="0.25">
      <c r="E7090" s="5"/>
      <c r="F7090" s="5"/>
    </row>
    <row r="7091" spans="5:6" x14ac:dyDescent="0.25">
      <c r="E7091" s="5"/>
      <c r="F7091" s="5"/>
    </row>
    <row r="7092" spans="5:6" x14ac:dyDescent="0.25">
      <c r="E7092" s="5"/>
      <c r="F7092" s="5"/>
    </row>
    <row r="7093" spans="5:6" x14ac:dyDescent="0.25">
      <c r="E7093" s="5"/>
      <c r="F7093" s="5"/>
    </row>
    <row r="7094" spans="5:6" x14ac:dyDescent="0.25">
      <c r="E7094" s="5"/>
      <c r="F7094" s="5"/>
    </row>
    <row r="7095" spans="5:6" x14ac:dyDescent="0.25">
      <c r="E7095" s="5"/>
      <c r="F7095" s="5"/>
    </row>
    <row r="7096" spans="5:6" x14ac:dyDescent="0.25">
      <c r="E7096" s="5"/>
      <c r="F7096" s="5"/>
    </row>
    <row r="7097" spans="5:6" x14ac:dyDescent="0.25">
      <c r="E7097" s="5"/>
      <c r="F7097" s="5"/>
    </row>
    <row r="7098" spans="5:6" x14ac:dyDescent="0.25">
      <c r="E7098" s="5"/>
      <c r="F7098" s="5"/>
    </row>
    <row r="7099" spans="5:6" x14ac:dyDescent="0.25">
      <c r="E7099" s="5"/>
      <c r="F7099" s="5"/>
    </row>
    <row r="7100" spans="5:6" x14ac:dyDescent="0.25">
      <c r="E7100" s="5"/>
      <c r="F7100" s="5"/>
    </row>
    <row r="7101" spans="5:6" x14ac:dyDescent="0.25">
      <c r="E7101" s="5"/>
      <c r="F7101" s="5"/>
    </row>
    <row r="7102" spans="5:6" x14ac:dyDescent="0.25">
      <c r="E7102" s="5"/>
      <c r="F7102" s="5"/>
    </row>
    <row r="7103" spans="5:6" x14ac:dyDescent="0.25">
      <c r="E7103" s="5"/>
      <c r="F7103" s="5"/>
    </row>
    <row r="7104" spans="5:6" x14ac:dyDescent="0.25">
      <c r="E7104" s="5"/>
      <c r="F7104" s="5"/>
    </row>
    <row r="7105" spans="5:6" x14ac:dyDescent="0.25">
      <c r="E7105" s="5"/>
      <c r="F7105" s="5"/>
    </row>
    <row r="7106" spans="5:6" x14ac:dyDescent="0.25">
      <c r="E7106" s="5"/>
      <c r="F7106" s="5"/>
    </row>
    <row r="7107" spans="5:6" x14ac:dyDescent="0.25">
      <c r="E7107" s="5"/>
      <c r="F7107" s="5"/>
    </row>
    <row r="7108" spans="5:6" x14ac:dyDescent="0.25">
      <c r="E7108" s="5"/>
      <c r="F7108" s="5"/>
    </row>
    <row r="7109" spans="5:6" x14ac:dyDescent="0.25">
      <c r="E7109" s="5"/>
      <c r="F7109" s="5"/>
    </row>
    <row r="7110" spans="5:6" x14ac:dyDescent="0.25">
      <c r="E7110" s="5"/>
      <c r="F7110" s="5"/>
    </row>
    <row r="7111" spans="5:6" x14ac:dyDescent="0.25">
      <c r="E7111" s="5"/>
      <c r="F7111" s="5"/>
    </row>
    <row r="7112" spans="5:6" x14ac:dyDescent="0.25">
      <c r="E7112" s="5"/>
      <c r="F7112" s="5"/>
    </row>
    <row r="7113" spans="5:6" x14ac:dyDescent="0.25">
      <c r="E7113" s="5"/>
      <c r="F7113" s="5"/>
    </row>
    <row r="7114" spans="5:6" x14ac:dyDescent="0.25">
      <c r="E7114" s="5"/>
      <c r="F7114" s="5"/>
    </row>
    <row r="7115" spans="5:6" x14ac:dyDescent="0.25">
      <c r="E7115" s="5"/>
      <c r="F7115" s="5"/>
    </row>
    <row r="7116" spans="5:6" x14ac:dyDescent="0.25">
      <c r="E7116" s="5"/>
      <c r="F7116" s="5"/>
    </row>
    <row r="7117" spans="5:6" x14ac:dyDescent="0.25">
      <c r="E7117" s="5"/>
      <c r="F7117" s="5"/>
    </row>
    <row r="7118" spans="5:6" x14ac:dyDescent="0.25">
      <c r="E7118" s="5"/>
      <c r="F7118" s="5"/>
    </row>
    <row r="7119" spans="5:6" x14ac:dyDescent="0.25">
      <c r="E7119" s="5"/>
      <c r="F7119" s="5"/>
    </row>
    <row r="7120" spans="5:6" x14ac:dyDescent="0.25">
      <c r="E7120" s="5"/>
      <c r="F7120" s="5"/>
    </row>
    <row r="7121" spans="5:6" x14ac:dyDescent="0.25">
      <c r="E7121" s="5"/>
      <c r="F7121" s="5"/>
    </row>
    <row r="7122" spans="5:6" x14ac:dyDescent="0.25">
      <c r="E7122" s="5"/>
      <c r="F7122" s="5"/>
    </row>
    <row r="7123" spans="5:6" x14ac:dyDescent="0.25">
      <c r="E7123" s="5"/>
      <c r="F7123" s="5"/>
    </row>
    <row r="7124" spans="5:6" x14ac:dyDescent="0.25">
      <c r="E7124" s="5"/>
      <c r="F7124" s="5"/>
    </row>
    <row r="7125" spans="5:6" x14ac:dyDescent="0.25">
      <c r="E7125" s="5"/>
      <c r="F7125" s="5"/>
    </row>
    <row r="7126" spans="5:6" x14ac:dyDescent="0.25">
      <c r="E7126" s="5"/>
      <c r="F7126" s="5"/>
    </row>
    <row r="7127" spans="5:6" x14ac:dyDescent="0.25">
      <c r="E7127" s="5"/>
      <c r="F7127" s="5"/>
    </row>
    <row r="7128" spans="5:6" x14ac:dyDescent="0.25">
      <c r="E7128" s="5"/>
      <c r="F7128" s="5"/>
    </row>
    <row r="7129" spans="5:6" x14ac:dyDescent="0.25">
      <c r="E7129" s="5"/>
      <c r="F7129" s="5"/>
    </row>
    <row r="7130" spans="5:6" x14ac:dyDescent="0.25">
      <c r="E7130" s="5"/>
      <c r="F7130" s="5"/>
    </row>
    <row r="7131" spans="5:6" x14ac:dyDescent="0.25">
      <c r="E7131" s="5"/>
      <c r="F7131" s="5"/>
    </row>
    <row r="7132" spans="5:6" x14ac:dyDescent="0.25">
      <c r="E7132" s="5"/>
      <c r="F7132" s="5"/>
    </row>
    <row r="7133" spans="5:6" x14ac:dyDescent="0.25">
      <c r="E7133" s="5"/>
      <c r="F7133" s="5"/>
    </row>
    <row r="7134" spans="5:6" x14ac:dyDescent="0.25">
      <c r="E7134" s="5"/>
      <c r="F7134" s="5"/>
    </row>
    <row r="7135" spans="5:6" x14ac:dyDescent="0.25">
      <c r="E7135" s="5"/>
      <c r="F7135" s="5"/>
    </row>
    <row r="7136" spans="5:6" x14ac:dyDescent="0.25">
      <c r="E7136" s="5"/>
      <c r="F7136" s="5"/>
    </row>
    <row r="7137" spans="5:6" x14ac:dyDescent="0.25">
      <c r="E7137" s="5"/>
      <c r="F7137" s="5"/>
    </row>
    <row r="7138" spans="5:6" x14ac:dyDescent="0.25">
      <c r="E7138" s="5"/>
      <c r="F7138" s="5"/>
    </row>
    <row r="7139" spans="5:6" x14ac:dyDescent="0.25">
      <c r="E7139" s="5"/>
      <c r="F7139" s="5"/>
    </row>
    <row r="7140" spans="5:6" x14ac:dyDescent="0.25">
      <c r="E7140" s="5"/>
      <c r="F7140" s="5"/>
    </row>
    <row r="7141" spans="5:6" x14ac:dyDescent="0.25">
      <c r="E7141" s="5"/>
      <c r="F7141" s="5"/>
    </row>
    <row r="7142" spans="5:6" x14ac:dyDescent="0.25">
      <c r="E7142" s="5"/>
      <c r="F7142" s="5"/>
    </row>
    <row r="7143" spans="5:6" x14ac:dyDescent="0.25">
      <c r="E7143" s="5"/>
      <c r="F7143" s="5"/>
    </row>
    <row r="7144" spans="5:6" x14ac:dyDescent="0.25">
      <c r="E7144" s="5"/>
      <c r="F7144" s="5"/>
    </row>
    <row r="7145" spans="5:6" x14ac:dyDescent="0.25">
      <c r="E7145" s="5"/>
      <c r="F7145" s="5"/>
    </row>
    <row r="7146" spans="5:6" x14ac:dyDescent="0.25">
      <c r="E7146" s="5"/>
      <c r="F7146" s="5"/>
    </row>
    <row r="7147" spans="5:6" x14ac:dyDescent="0.25">
      <c r="E7147" s="5"/>
      <c r="F7147" s="5"/>
    </row>
    <row r="7148" spans="5:6" x14ac:dyDescent="0.25">
      <c r="E7148" s="5"/>
      <c r="F7148" s="5"/>
    </row>
    <row r="7149" spans="5:6" x14ac:dyDescent="0.25">
      <c r="E7149" s="5"/>
      <c r="F7149" s="5"/>
    </row>
    <row r="7150" spans="5:6" x14ac:dyDescent="0.25">
      <c r="E7150" s="5"/>
      <c r="F7150" s="5"/>
    </row>
    <row r="7151" spans="5:6" x14ac:dyDescent="0.25">
      <c r="E7151" s="5"/>
      <c r="F7151" s="5"/>
    </row>
    <row r="7152" spans="5:6" x14ac:dyDescent="0.25">
      <c r="E7152" s="5"/>
      <c r="F7152" s="5"/>
    </row>
    <row r="7153" spans="5:15" x14ac:dyDescent="0.25">
      <c r="E7153" s="5"/>
      <c r="F7153" s="5"/>
    </row>
    <row r="7154" spans="5:15" x14ac:dyDescent="0.25">
      <c r="E7154" s="5"/>
      <c r="F7154" s="5"/>
    </row>
    <row r="7155" spans="5:15" x14ac:dyDescent="0.25">
      <c r="E7155" s="5"/>
      <c r="F7155" s="5"/>
      <c r="O7155" s="5"/>
    </row>
    <row r="7156" spans="5:15" x14ac:dyDescent="0.25">
      <c r="E7156" s="5"/>
      <c r="F7156" s="5"/>
    </row>
    <row r="7157" spans="5:15" x14ac:dyDescent="0.25">
      <c r="E7157" s="5"/>
      <c r="F7157" s="5"/>
    </row>
    <row r="7158" spans="5:15" x14ac:dyDescent="0.25">
      <c r="E7158" s="5"/>
      <c r="F7158" s="5"/>
    </row>
    <row r="7159" spans="5:15" x14ac:dyDescent="0.25">
      <c r="E7159" s="5"/>
      <c r="F7159" s="5"/>
    </row>
    <row r="7160" spans="5:15" x14ac:dyDescent="0.25">
      <c r="E7160" s="5"/>
      <c r="F7160" s="5"/>
    </row>
    <row r="7161" spans="5:15" x14ac:dyDescent="0.25">
      <c r="E7161" s="5"/>
      <c r="F7161" s="5"/>
    </row>
    <row r="7162" spans="5:15" x14ac:dyDescent="0.25">
      <c r="E7162" s="5"/>
      <c r="F7162" s="5"/>
    </row>
    <row r="7163" spans="5:15" x14ac:dyDescent="0.25">
      <c r="E7163" s="5"/>
      <c r="F7163" s="5"/>
    </row>
    <row r="7164" spans="5:15" x14ac:dyDescent="0.25">
      <c r="E7164" s="5"/>
      <c r="F7164" s="5"/>
    </row>
    <row r="7165" spans="5:15" x14ac:dyDescent="0.25">
      <c r="E7165" s="5"/>
      <c r="F7165" s="5"/>
    </row>
    <row r="7166" spans="5:15" x14ac:dyDescent="0.25">
      <c r="E7166" s="5"/>
      <c r="F7166" s="5"/>
    </row>
    <row r="7167" spans="5:15" x14ac:dyDescent="0.25">
      <c r="E7167" s="5"/>
      <c r="F7167" s="5"/>
    </row>
    <row r="7168" spans="5:15" x14ac:dyDescent="0.25">
      <c r="E7168" s="5"/>
      <c r="F7168" s="5"/>
    </row>
    <row r="7169" spans="5:6" x14ac:dyDescent="0.25">
      <c r="E7169" s="5"/>
      <c r="F7169" s="5"/>
    </row>
    <row r="7170" spans="5:6" x14ac:dyDescent="0.25">
      <c r="E7170" s="5"/>
      <c r="F7170" s="5"/>
    </row>
    <row r="7171" spans="5:6" x14ac:dyDescent="0.25">
      <c r="E7171" s="5"/>
      <c r="F7171" s="5"/>
    </row>
    <row r="7172" spans="5:6" x14ac:dyDescent="0.25">
      <c r="E7172" s="5"/>
      <c r="F7172" s="5"/>
    </row>
    <row r="7173" spans="5:6" x14ac:dyDescent="0.25">
      <c r="E7173" s="5"/>
      <c r="F7173" s="5"/>
    </row>
    <row r="7174" spans="5:6" x14ac:dyDescent="0.25">
      <c r="E7174" s="5"/>
      <c r="F7174" s="5"/>
    </row>
    <row r="7175" spans="5:6" x14ac:dyDescent="0.25">
      <c r="E7175" s="5"/>
      <c r="F7175" s="5"/>
    </row>
    <row r="7176" spans="5:6" x14ac:dyDescent="0.25">
      <c r="E7176" s="5"/>
      <c r="F7176" s="5"/>
    </row>
    <row r="7177" spans="5:6" x14ac:dyDescent="0.25">
      <c r="E7177" s="5"/>
      <c r="F7177" s="5"/>
    </row>
    <row r="7178" spans="5:6" x14ac:dyDescent="0.25">
      <c r="E7178" s="5"/>
      <c r="F7178" s="5"/>
    </row>
    <row r="7179" spans="5:6" x14ac:dyDescent="0.25">
      <c r="E7179" s="5"/>
      <c r="F7179" s="5"/>
    </row>
    <row r="7180" spans="5:6" x14ac:dyDescent="0.25">
      <c r="E7180" s="5"/>
      <c r="F7180" s="5"/>
    </row>
    <row r="7181" spans="5:6" x14ac:dyDescent="0.25">
      <c r="E7181" s="5"/>
      <c r="F7181" s="5"/>
    </row>
    <row r="7182" spans="5:6" x14ac:dyDescent="0.25">
      <c r="E7182" s="5"/>
      <c r="F7182" s="5"/>
    </row>
    <row r="7183" spans="5:6" x14ac:dyDescent="0.25">
      <c r="E7183" s="5"/>
      <c r="F7183" s="5"/>
    </row>
    <row r="7184" spans="5:6" x14ac:dyDescent="0.25">
      <c r="E7184" s="5"/>
      <c r="F7184" s="5"/>
    </row>
    <row r="7185" spans="5:6" x14ac:dyDescent="0.25">
      <c r="E7185" s="5"/>
      <c r="F7185" s="5"/>
    </row>
    <row r="7186" spans="5:6" x14ac:dyDescent="0.25">
      <c r="E7186" s="5"/>
      <c r="F7186" s="5"/>
    </row>
    <row r="7187" spans="5:6" x14ac:dyDescent="0.25">
      <c r="E7187" s="5"/>
      <c r="F7187" s="5"/>
    </row>
    <row r="7188" spans="5:6" x14ac:dyDescent="0.25">
      <c r="E7188" s="5"/>
      <c r="F7188" s="5"/>
    </row>
    <row r="7189" spans="5:6" x14ac:dyDescent="0.25">
      <c r="E7189" s="5"/>
      <c r="F7189" s="5"/>
    </row>
    <row r="7190" spans="5:6" x14ac:dyDescent="0.25">
      <c r="E7190" s="5"/>
      <c r="F7190" s="5"/>
    </row>
    <row r="7191" spans="5:6" x14ac:dyDescent="0.25">
      <c r="E7191" s="5"/>
      <c r="F7191" s="5"/>
    </row>
    <row r="7192" spans="5:6" x14ac:dyDescent="0.25">
      <c r="E7192" s="5"/>
      <c r="F7192" s="5"/>
    </row>
    <row r="7193" spans="5:6" x14ac:dyDescent="0.25">
      <c r="E7193" s="5"/>
      <c r="F7193" s="5"/>
    </row>
    <row r="7194" spans="5:6" x14ac:dyDescent="0.25">
      <c r="E7194" s="5"/>
      <c r="F7194" s="5"/>
    </row>
    <row r="7195" spans="5:6" x14ac:dyDescent="0.25">
      <c r="E7195" s="5"/>
      <c r="F7195" s="5"/>
    </row>
    <row r="7196" spans="5:6" x14ac:dyDescent="0.25">
      <c r="E7196" s="5"/>
      <c r="F7196" s="5"/>
    </row>
    <row r="7197" spans="5:6" x14ac:dyDescent="0.25">
      <c r="E7197" s="5"/>
      <c r="F7197" s="5"/>
    </row>
    <row r="7198" spans="5:6" x14ac:dyDescent="0.25">
      <c r="E7198" s="5"/>
      <c r="F7198" s="5"/>
    </row>
    <row r="7199" spans="5:6" x14ac:dyDescent="0.25">
      <c r="E7199" s="5"/>
      <c r="F7199" s="5"/>
    </row>
    <row r="7200" spans="5:6" x14ac:dyDescent="0.25">
      <c r="E7200" s="5"/>
      <c r="F7200" s="5"/>
    </row>
    <row r="7201" spans="5:6" x14ac:dyDescent="0.25">
      <c r="E7201" s="5"/>
      <c r="F7201" s="5"/>
    </row>
    <row r="7202" spans="5:6" x14ac:dyDescent="0.25">
      <c r="E7202" s="5"/>
      <c r="F7202" s="5"/>
    </row>
    <row r="7203" spans="5:6" x14ac:dyDescent="0.25">
      <c r="E7203" s="5"/>
      <c r="F7203" s="5"/>
    </row>
    <row r="7204" spans="5:6" x14ac:dyDescent="0.25">
      <c r="E7204" s="5"/>
      <c r="F7204" s="5"/>
    </row>
    <row r="7205" spans="5:6" x14ac:dyDescent="0.25">
      <c r="E7205" s="5"/>
      <c r="F7205" s="5"/>
    </row>
    <row r="7206" spans="5:6" x14ac:dyDescent="0.25">
      <c r="E7206" s="5"/>
      <c r="F7206" s="5"/>
    </row>
    <row r="7207" spans="5:6" x14ac:dyDescent="0.25">
      <c r="E7207" s="5"/>
      <c r="F7207" s="5"/>
    </row>
    <row r="7208" spans="5:6" x14ac:dyDescent="0.25">
      <c r="E7208" s="5"/>
      <c r="F7208" s="5"/>
    </row>
    <row r="7209" spans="5:6" x14ac:dyDescent="0.25">
      <c r="E7209" s="5"/>
      <c r="F7209" s="5"/>
    </row>
    <row r="7210" spans="5:6" x14ac:dyDescent="0.25">
      <c r="E7210" s="5"/>
      <c r="F7210" s="5"/>
    </row>
    <row r="7211" spans="5:6" x14ac:dyDescent="0.25">
      <c r="E7211" s="5"/>
      <c r="F7211" s="5"/>
    </row>
    <row r="7212" spans="5:6" x14ac:dyDescent="0.25">
      <c r="E7212" s="5"/>
      <c r="F7212" s="5"/>
    </row>
    <row r="7213" spans="5:6" x14ac:dyDescent="0.25">
      <c r="E7213" s="5"/>
      <c r="F7213" s="5"/>
    </row>
    <row r="7214" spans="5:6" x14ac:dyDescent="0.25">
      <c r="E7214" s="5"/>
      <c r="F7214" s="5"/>
    </row>
    <row r="7215" spans="5:6" x14ac:dyDescent="0.25">
      <c r="E7215" s="5"/>
      <c r="F7215" s="5"/>
    </row>
    <row r="7216" spans="5:6" x14ac:dyDescent="0.25">
      <c r="E7216" s="5"/>
      <c r="F7216" s="5"/>
    </row>
    <row r="7217" spans="5:6" x14ac:dyDescent="0.25">
      <c r="E7217" s="5"/>
      <c r="F7217" s="5"/>
    </row>
    <row r="7218" spans="5:6" x14ac:dyDescent="0.25">
      <c r="E7218" s="5"/>
      <c r="F7218" s="5"/>
    </row>
    <row r="7219" spans="5:6" x14ac:dyDescent="0.25">
      <c r="E7219" s="5"/>
      <c r="F7219" s="5"/>
    </row>
    <row r="7220" spans="5:6" x14ac:dyDescent="0.25">
      <c r="E7220" s="5"/>
      <c r="F7220" s="5"/>
    </row>
    <row r="7221" spans="5:6" x14ac:dyDescent="0.25">
      <c r="E7221" s="5"/>
      <c r="F7221" s="5"/>
    </row>
    <row r="7222" spans="5:6" x14ac:dyDescent="0.25">
      <c r="E7222" s="5"/>
      <c r="F7222" s="5"/>
    </row>
    <row r="7223" spans="5:6" x14ac:dyDescent="0.25">
      <c r="E7223" s="5"/>
      <c r="F7223" s="5"/>
    </row>
    <row r="7224" spans="5:6" x14ac:dyDescent="0.25">
      <c r="E7224" s="5"/>
      <c r="F7224" s="5"/>
    </row>
    <row r="7225" spans="5:6" x14ac:dyDescent="0.25">
      <c r="E7225" s="5"/>
      <c r="F7225" s="5"/>
    </row>
    <row r="7226" spans="5:6" x14ac:dyDescent="0.25">
      <c r="E7226" s="5"/>
      <c r="F7226" s="5"/>
    </row>
    <row r="7227" spans="5:6" x14ac:dyDescent="0.25">
      <c r="E7227" s="5"/>
      <c r="F7227" s="5"/>
    </row>
    <row r="7228" spans="5:6" x14ac:dyDescent="0.25">
      <c r="E7228" s="5"/>
      <c r="F7228" s="5"/>
    </row>
    <row r="7229" spans="5:6" x14ac:dyDescent="0.25">
      <c r="E7229" s="5"/>
      <c r="F7229" s="5"/>
    </row>
    <row r="7230" spans="5:6" x14ac:dyDescent="0.25">
      <c r="E7230" s="5"/>
      <c r="F7230" s="5"/>
    </row>
    <row r="7231" spans="5:6" x14ac:dyDescent="0.25">
      <c r="E7231" s="5"/>
      <c r="F7231" s="5"/>
    </row>
    <row r="7232" spans="5:6" x14ac:dyDescent="0.25">
      <c r="E7232" s="5"/>
      <c r="F7232" s="5"/>
    </row>
    <row r="7233" spans="5:6" x14ac:dyDescent="0.25">
      <c r="E7233" s="5"/>
      <c r="F7233" s="5"/>
    </row>
    <row r="7234" spans="5:6" x14ac:dyDescent="0.25">
      <c r="E7234" s="5"/>
      <c r="F7234" s="5"/>
    </row>
    <row r="7235" spans="5:6" x14ac:dyDescent="0.25">
      <c r="E7235" s="5"/>
      <c r="F7235" s="5"/>
    </row>
    <row r="7236" spans="5:6" x14ac:dyDescent="0.25">
      <c r="E7236" s="5"/>
      <c r="F7236" s="5"/>
    </row>
    <row r="7237" spans="5:6" x14ac:dyDescent="0.25">
      <c r="E7237" s="5"/>
      <c r="F7237" s="5"/>
    </row>
    <row r="7238" spans="5:6" x14ac:dyDescent="0.25">
      <c r="E7238" s="5"/>
      <c r="F7238" s="5"/>
    </row>
    <row r="7239" spans="5:6" x14ac:dyDescent="0.25">
      <c r="E7239" s="5"/>
      <c r="F7239" s="5"/>
    </row>
    <row r="7240" spans="5:6" x14ac:dyDescent="0.25">
      <c r="E7240" s="5"/>
      <c r="F7240" s="5"/>
    </row>
    <row r="7241" spans="5:6" x14ac:dyDescent="0.25">
      <c r="E7241" s="5"/>
      <c r="F7241" s="5"/>
    </row>
    <row r="7242" spans="5:6" x14ac:dyDescent="0.25">
      <c r="E7242" s="5"/>
      <c r="F7242" s="5"/>
    </row>
    <row r="7243" spans="5:6" x14ac:dyDescent="0.25">
      <c r="E7243" s="5"/>
      <c r="F7243" s="5"/>
    </row>
    <row r="7244" spans="5:6" x14ac:dyDescent="0.25">
      <c r="E7244" s="5"/>
      <c r="F7244" s="5"/>
    </row>
    <row r="7245" spans="5:6" x14ac:dyDescent="0.25">
      <c r="E7245" s="5"/>
      <c r="F7245" s="5"/>
    </row>
    <row r="7246" spans="5:6" x14ac:dyDescent="0.25">
      <c r="E7246" s="5"/>
      <c r="F7246" s="5"/>
    </row>
    <row r="7247" spans="5:6" x14ac:dyDescent="0.25">
      <c r="E7247" s="5"/>
      <c r="F7247" s="5"/>
    </row>
    <row r="7248" spans="5:6" x14ac:dyDescent="0.25">
      <c r="E7248" s="5"/>
      <c r="F7248" s="5"/>
    </row>
    <row r="7249" spans="5:6" x14ac:dyDescent="0.25">
      <c r="E7249" s="5"/>
      <c r="F7249" s="5"/>
    </row>
    <row r="7250" spans="5:6" x14ac:dyDescent="0.25">
      <c r="E7250" s="5"/>
      <c r="F7250" s="5"/>
    </row>
    <row r="7251" spans="5:6" x14ac:dyDescent="0.25">
      <c r="E7251" s="5"/>
      <c r="F7251" s="5"/>
    </row>
    <row r="7252" spans="5:6" x14ac:dyDescent="0.25">
      <c r="E7252" s="5"/>
      <c r="F7252" s="5"/>
    </row>
    <row r="7253" spans="5:6" x14ac:dyDescent="0.25">
      <c r="E7253" s="5"/>
      <c r="F7253" s="5"/>
    </row>
    <row r="7254" spans="5:6" x14ac:dyDescent="0.25">
      <c r="E7254" s="5"/>
      <c r="F7254" s="5"/>
    </row>
    <row r="7255" spans="5:6" x14ac:dyDescent="0.25">
      <c r="E7255" s="5"/>
      <c r="F7255" s="5"/>
    </row>
    <row r="7256" spans="5:6" x14ac:dyDescent="0.25">
      <c r="E7256" s="5"/>
      <c r="F7256" s="5"/>
    </row>
    <row r="7257" spans="5:6" x14ac:dyDescent="0.25">
      <c r="E7257" s="5"/>
      <c r="F7257" s="5"/>
    </row>
    <row r="7258" spans="5:6" x14ac:dyDescent="0.25">
      <c r="E7258" s="5"/>
      <c r="F7258" s="5"/>
    </row>
    <row r="7259" spans="5:6" x14ac:dyDescent="0.25">
      <c r="E7259" s="5"/>
      <c r="F7259" s="5"/>
    </row>
    <row r="7260" spans="5:6" x14ac:dyDescent="0.25">
      <c r="E7260" s="5"/>
      <c r="F7260" s="5"/>
    </row>
    <row r="7261" spans="5:6" x14ac:dyDescent="0.25">
      <c r="E7261" s="5"/>
      <c r="F7261" s="5"/>
    </row>
    <row r="7262" spans="5:6" x14ac:dyDescent="0.25">
      <c r="E7262" s="5"/>
      <c r="F7262" s="5"/>
    </row>
    <row r="7263" spans="5:6" x14ac:dyDescent="0.25">
      <c r="E7263" s="5"/>
      <c r="F7263" s="5"/>
    </row>
    <row r="7264" spans="5:6" x14ac:dyDescent="0.25">
      <c r="E7264" s="5"/>
      <c r="F7264" s="5"/>
    </row>
    <row r="7265" spans="5:6" x14ac:dyDescent="0.25">
      <c r="E7265" s="5"/>
      <c r="F7265" s="5"/>
    </row>
    <row r="7266" spans="5:6" x14ac:dyDescent="0.25">
      <c r="E7266" s="5"/>
      <c r="F7266" s="5"/>
    </row>
    <row r="7267" spans="5:6" x14ac:dyDescent="0.25">
      <c r="E7267" s="5"/>
      <c r="F7267" s="5"/>
    </row>
    <row r="7268" spans="5:6" x14ac:dyDescent="0.25">
      <c r="E7268" s="5"/>
      <c r="F7268" s="5"/>
    </row>
    <row r="7269" spans="5:6" x14ac:dyDescent="0.25">
      <c r="E7269" s="5"/>
      <c r="F7269" s="5"/>
    </row>
    <row r="7270" spans="5:6" x14ac:dyDescent="0.25">
      <c r="E7270" s="5"/>
      <c r="F7270" s="5"/>
    </row>
    <row r="7271" spans="5:6" x14ac:dyDescent="0.25">
      <c r="E7271" s="5"/>
      <c r="F7271" s="5"/>
    </row>
    <row r="7272" spans="5:6" x14ac:dyDescent="0.25">
      <c r="E7272" s="5"/>
      <c r="F7272" s="5"/>
    </row>
    <row r="7273" spans="5:6" x14ac:dyDescent="0.25">
      <c r="E7273" s="5"/>
      <c r="F7273" s="5"/>
    </row>
    <row r="7274" spans="5:6" x14ac:dyDescent="0.25">
      <c r="E7274" s="5"/>
      <c r="F7274" s="5"/>
    </row>
    <row r="7275" spans="5:6" x14ac:dyDescent="0.25">
      <c r="E7275" s="5"/>
      <c r="F7275" s="5"/>
    </row>
    <row r="7276" spans="5:6" x14ac:dyDescent="0.25">
      <c r="E7276" s="5"/>
      <c r="F7276" s="5"/>
    </row>
    <row r="7277" spans="5:6" x14ac:dyDescent="0.25">
      <c r="E7277" s="5"/>
      <c r="F7277" s="5"/>
    </row>
    <row r="7278" spans="5:6" x14ac:dyDescent="0.25">
      <c r="E7278" s="5"/>
      <c r="F7278" s="5"/>
    </row>
    <row r="7279" spans="5:6" x14ac:dyDescent="0.25">
      <c r="E7279" s="5"/>
      <c r="F7279" s="5"/>
    </row>
    <row r="7280" spans="5:6" x14ac:dyDescent="0.25">
      <c r="E7280" s="5"/>
      <c r="F7280" s="5"/>
    </row>
    <row r="7281" spans="5:6" x14ac:dyDescent="0.25">
      <c r="E7281" s="5"/>
      <c r="F7281" s="5"/>
    </row>
    <row r="7282" spans="5:6" x14ac:dyDescent="0.25">
      <c r="E7282" s="5"/>
      <c r="F7282" s="5"/>
    </row>
    <row r="7283" spans="5:6" x14ac:dyDescent="0.25">
      <c r="E7283" s="5"/>
      <c r="F7283" s="5"/>
    </row>
    <row r="7284" spans="5:6" x14ac:dyDescent="0.25">
      <c r="E7284" s="5"/>
      <c r="F7284" s="5"/>
    </row>
    <row r="7285" spans="5:6" x14ac:dyDescent="0.25">
      <c r="E7285" s="5"/>
      <c r="F7285" s="5"/>
    </row>
    <row r="7286" spans="5:6" x14ac:dyDescent="0.25">
      <c r="E7286" s="5"/>
      <c r="F7286" s="5"/>
    </row>
    <row r="7287" spans="5:6" x14ac:dyDescent="0.25">
      <c r="E7287" s="5"/>
      <c r="F7287" s="5"/>
    </row>
    <row r="7288" spans="5:6" x14ac:dyDescent="0.25">
      <c r="E7288" s="5"/>
      <c r="F7288" s="5"/>
    </row>
    <row r="7289" spans="5:6" x14ac:dyDescent="0.25">
      <c r="E7289" s="5"/>
      <c r="F7289" s="5"/>
    </row>
    <row r="7290" spans="5:6" x14ac:dyDescent="0.25">
      <c r="E7290" s="5"/>
      <c r="F7290" s="5"/>
    </row>
    <row r="7291" spans="5:6" x14ac:dyDescent="0.25">
      <c r="E7291" s="5"/>
      <c r="F7291" s="5"/>
    </row>
    <row r="7292" spans="5:6" x14ac:dyDescent="0.25">
      <c r="E7292" s="5"/>
      <c r="F7292" s="5"/>
    </row>
    <row r="7293" spans="5:6" x14ac:dyDescent="0.25">
      <c r="E7293" s="5"/>
      <c r="F7293" s="5"/>
    </row>
    <row r="7294" spans="5:6" x14ac:dyDescent="0.25">
      <c r="E7294" s="5"/>
      <c r="F7294" s="5"/>
    </row>
    <row r="7295" spans="5:6" x14ac:dyDescent="0.25">
      <c r="E7295" s="5"/>
      <c r="F7295" s="5"/>
    </row>
    <row r="7296" spans="5:6" x14ac:dyDescent="0.25">
      <c r="E7296" s="5"/>
      <c r="F7296" s="5"/>
    </row>
    <row r="7297" spans="5:6" x14ac:dyDescent="0.25">
      <c r="E7297" s="5"/>
      <c r="F7297" s="5"/>
    </row>
    <row r="7298" spans="5:6" x14ac:dyDescent="0.25">
      <c r="E7298" s="5"/>
      <c r="F7298" s="5"/>
    </row>
    <row r="7299" spans="5:6" x14ac:dyDescent="0.25">
      <c r="E7299" s="5"/>
      <c r="F7299" s="5"/>
    </row>
    <row r="7300" spans="5:6" x14ac:dyDescent="0.25">
      <c r="E7300" s="5"/>
      <c r="F7300" s="5"/>
    </row>
    <row r="7301" spans="5:6" x14ac:dyDescent="0.25">
      <c r="E7301" s="5"/>
      <c r="F7301" s="5"/>
    </row>
    <row r="7302" spans="5:6" x14ac:dyDescent="0.25">
      <c r="E7302" s="5"/>
      <c r="F7302" s="5"/>
    </row>
    <row r="7303" spans="5:6" x14ac:dyDescent="0.25">
      <c r="E7303" s="5"/>
      <c r="F7303" s="5"/>
    </row>
    <row r="7304" spans="5:6" x14ac:dyDescent="0.25">
      <c r="E7304" s="5"/>
      <c r="F7304" s="5"/>
    </row>
    <row r="7305" spans="5:6" x14ac:dyDescent="0.25">
      <c r="E7305" s="5"/>
      <c r="F7305" s="5"/>
    </row>
    <row r="7306" spans="5:6" x14ac:dyDescent="0.25">
      <c r="E7306" s="5"/>
      <c r="F7306" s="5"/>
    </row>
    <row r="7307" spans="5:6" x14ac:dyDescent="0.25">
      <c r="E7307" s="5"/>
      <c r="F7307" s="5"/>
    </row>
    <row r="7308" spans="5:6" x14ac:dyDescent="0.25">
      <c r="E7308" s="5"/>
      <c r="F7308" s="5"/>
    </row>
    <row r="7309" spans="5:6" x14ac:dyDescent="0.25">
      <c r="E7309" s="5"/>
      <c r="F7309" s="5"/>
    </row>
    <row r="7310" spans="5:6" x14ac:dyDescent="0.25">
      <c r="E7310" s="5"/>
      <c r="F7310" s="5"/>
    </row>
    <row r="7311" spans="5:6" x14ac:dyDescent="0.25">
      <c r="E7311" s="5"/>
      <c r="F7311" s="5"/>
    </row>
    <row r="7312" spans="5:6" x14ac:dyDescent="0.25">
      <c r="E7312" s="5"/>
      <c r="F7312" s="5"/>
    </row>
    <row r="7313" spans="5:6" x14ac:dyDescent="0.25">
      <c r="E7313" s="5"/>
      <c r="F7313" s="5"/>
    </row>
    <row r="7314" spans="5:6" x14ac:dyDescent="0.25">
      <c r="E7314" s="5"/>
      <c r="F7314" s="5"/>
    </row>
    <row r="7315" spans="5:6" x14ac:dyDescent="0.25">
      <c r="E7315" s="5"/>
      <c r="F7315" s="5"/>
    </row>
    <row r="7316" spans="5:6" x14ac:dyDescent="0.25">
      <c r="E7316" s="5"/>
      <c r="F7316" s="5"/>
    </row>
    <row r="7317" spans="5:6" x14ac:dyDescent="0.25">
      <c r="E7317" s="5"/>
      <c r="F7317" s="5"/>
    </row>
    <row r="7318" spans="5:6" x14ac:dyDescent="0.25">
      <c r="E7318" s="5"/>
      <c r="F7318" s="5"/>
    </row>
    <row r="7319" spans="5:6" x14ac:dyDescent="0.25">
      <c r="E7319" s="5"/>
      <c r="F7319" s="5"/>
    </row>
    <row r="7320" spans="5:6" x14ac:dyDescent="0.25">
      <c r="E7320" s="5"/>
      <c r="F7320" s="5"/>
    </row>
    <row r="7321" spans="5:6" x14ac:dyDescent="0.25">
      <c r="E7321" s="5"/>
      <c r="F7321" s="5"/>
    </row>
    <row r="7322" spans="5:6" x14ac:dyDescent="0.25">
      <c r="E7322" s="5"/>
      <c r="F7322" s="5"/>
    </row>
    <row r="7323" spans="5:6" x14ac:dyDescent="0.25">
      <c r="E7323" s="5"/>
      <c r="F7323" s="5"/>
    </row>
    <row r="7324" spans="5:6" x14ac:dyDescent="0.25">
      <c r="E7324" s="5"/>
      <c r="F7324" s="5"/>
    </row>
    <row r="7325" spans="5:6" x14ac:dyDescent="0.25">
      <c r="E7325" s="5"/>
      <c r="F7325" s="5"/>
    </row>
    <row r="7326" spans="5:6" x14ac:dyDescent="0.25">
      <c r="E7326" s="5"/>
      <c r="F7326" s="5"/>
    </row>
    <row r="7327" spans="5:6" x14ac:dyDescent="0.25">
      <c r="E7327" s="5"/>
      <c r="F7327" s="5"/>
    </row>
    <row r="7328" spans="5:6" x14ac:dyDescent="0.25">
      <c r="E7328" s="5"/>
      <c r="F7328" s="5"/>
    </row>
    <row r="7329" spans="5:6" x14ac:dyDescent="0.25">
      <c r="E7329" s="5"/>
      <c r="F7329" s="5"/>
    </row>
    <row r="7330" spans="5:6" x14ac:dyDescent="0.25">
      <c r="E7330" s="5"/>
      <c r="F7330" s="5"/>
    </row>
    <row r="7331" spans="5:6" x14ac:dyDescent="0.25">
      <c r="E7331" s="5"/>
      <c r="F7331" s="5"/>
    </row>
    <row r="7332" spans="5:6" x14ac:dyDescent="0.25">
      <c r="E7332" s="5"/>
      <c r="F7332" s="5"/>
    </row>
    <row r="7333" spans="5:6" x14ac:dyDescent="0.25">
      <c r="E7333" s="5"/>
      <c r="F7333" s="5"/>
    </row>
    <row r="7334" spans="5:6" x14ac:dyDescent="0.25">
      <c r="E7334" s="5"/>
      <c r="F7334" s="5"/>
    </row>
    <row r="7335" spans="5:6" x14ac:dyDescent="0.25">
      <c r="E7335" s="5"/>
      <c r="F7335" s="5"/>
    </row>
    <row r="7336" spans="5:6" x14ac:dyDescent="0.25">
      <c r="E7336" s="5"/>
      <c r="F7336" s="5"/>
    </row>
    <row r="7337" spans="5:6" x14ac:dyDescent="0.25">
      <c r="E7337" s="5"/>
      <c r="F7337" s="5"/>
    </row>
    <row r="7338" spans="5:6" x14ac:dyDescent="0.25">
      <c r="E7338" s="5"/>
      <c r="F7338" s="5"/>
    </row>
    <row r="7339" spans="5:6" x14ac:dyDescent="0.25">
      <c r="E7339" s="5"/>
      <c r="F7339" s="5"/>
    </row>
    <row r="7340" spans="5:6" x14ac:dyDescent="0.25">
      <c r="E7340" s="5"/>
      <c r="F7340" s="5"/>
    </row>
    <row r="7341" spans="5:6" x14ac:dyDescent="0.25">
      <c r="E7341" s="5"/>
      <c r="F7341" s="5"/>
    </row>
    <row r="7342" spans="5:6" x14ac:dyDescent="0.25">
      <c r="E7342" s="5"/>
      <c r="F7342" s="5"/>
    </row>
    <row r="7343" spans="5:6" x14ac:dyDescent="0.25">
      <c r="E7343" s="5"/>
      <c r="F7343" s="5"/>
    </row>
    <row r="7344" spans="5:6" x14ac:dyDescent="0.25">
      <c r="E7344" s="5"/>
      <c r="F7344" s="5"/>
    </row>
    <row r="7345" spans="5:6" x14ac:dyDescent="0.25">
      <c r="E7345" s="5"/>
      <c r="F7345" s="5"/>
    </row>
    <row r="7346" spans="5:6" x14ac:dyDescent="0.25">
      <c r="E7346" s="5"/>
      <c r="F7346" s="5"/>
    </row>
    <row r="7347" spans="5:6" x14ac:dyDescent="0.25">
      <c r="E7347" s="5"/>
      <c r="F7347" s="5"/>
    </row>
    <row r="7348" spans="5:6" x14ac:dyDescent="0.25">
      <c r="E7348" s="5"/>
      <c r="F7348" s="5"/>
    </row>
    <row r="7349" spans="5:6" x14ac:dyDescent="0.25">
      <c r="E7349" s="5"/>
      <c r="F7349" s="5"/>
    </row>
    <row r="7350" spans="5:6" x14ac:dyDescent="0.25">
      <c r="E7350" s="5"/>
      <c r="F7350" s="5"/>
    </row>
    <row r="7351" spans="5:6" x14ac:dyDescent="0.25">
      <c r="E7351" s="5"/>
      <c r="F7351" s="5"/>
    </row>
    <row r="7352" spans="5:6" x14ac:dyDescent="0.25">
      <c r="E7352" s="5"/>
      <c r="F7352" s="5"/>
    </row>
    <row r="7353" spans="5:6" x14ac:dyDescent="0.25">
      <c r="E7353" s="5"/>
      <c r="F7353" s="5"/>
    </row>
    <row r="7354" spans="5:6" x14ac:dyDescent="0.25">
      <c r="E7354" s="5"/>
      <c r="F7354" s="5"/>
    </row>
    <row r="7355" spans="5:6" x14ac:dyDescent="0.25">
      <c r="E7355" s="5"/>
      <c r="F7355" s="5"/>
    </row>
    <row r="7356" spans="5:6" x14ac:dyDescent="0.25">
      <c r="E7356" s="5"/>
      <c r="F7356" s="5"/>
    </row>
    <row r="7357" spans="5:6" x14ac:dyDescent="0.25">
      <c r="E7357" s="5"/>
      <c r="F7357" s="5"/>
    </row>
    <row r="7358" spans="5:6" x14ac:dyDescent="0.25">
      <c r="E7358" s="5"/>
      <c r="F7358" s="5"/>
    </row>
    <row r="7359" spans="5:6" x14ac:dyDescent="0.25">
      <c r="E7359" s="5"/>
      <c r="F7359" s="5"/>
    </row>
    <row r="7360" spans="5:6" x14ac:dyDescent="0.25">
      <c r="E7360" s="5"/>
      <c r="F7360" s="5"/>
    </row>
    <row r="7361" spans="5:11" x14ac:dyDescent="0.25">
      <c r="E7361" s="5"/>
      <c r="F7361" s="5"/>
    </row>
    <row r="7362" spans="5:11" x14ac:dyDescent="0.25">
      <c r="E7362" s="5"/>
      <c r="F7362" s="5"/>
    </row>
    <row r="7363" spans="5:11" x14ac:dyDescent="0.25">
      <c r="E7363" s="5"/>
      <c r="F7363" s="5"/>
    </row>
    <row r="7364" spans="5:11" x14ac:dyDescent="0.25">
      <c r="E7364" s="5"/>
      <c r="F7364" s="5"/>
    </row>
    <row r="7365" spans="5:11" x14ac:dyDescent="0.25">
      <c r="E7365" s="5"/>
      <c r="F7365" s="5"/>
    </row>
    <row r="7366" spans="5:11" x14ac:dyDescent="0.25">
      <c r="E7366" s="5"/>
      <c r="F7366" s="5"/>
    </row>
    <row r="7367" spans="5:11" x14ac:dyDescent="0.25">
      <c r="E7367" s="5"/>
      <c r="F7367" s="5"/>
      <c r="K7367" s="5"/>
    </row>
    <row r="7368" spans="5:11" x14ac:dyDescent="0.25">
      <c r="E7368" s="5"/>
      <c r="F7368" s="5"/>
    </row>
    <row r="7369" spans="5:11" x14ac:dyDescent="0.25">
      <c r="E7369" s="5"/>
      <c r="F7369" s="5"/>
    </row>
    <row r="7370" spans="5:11" x14ac:dyDescent="0.25">
      <c r="E7370" s="5"/>
      <c r="F7370" s="5"/>
    </row>
    <row r="7371" spans="5:11" x14ac:dyDescent="0.25">
      <c r="E7371" s="5"/>
      <c r="F7371" s="5"/>
    </row>
    <row r="7372" spans="5:11" x14ac:dyDescent="0.25">
      <c r="E7372" s="5"/>
      <c r="F7372" s="5"/>
    </row>
    <row r="7373" spans="5:11" x14ac:dyDescent="0.25">
      <c r="E7373" s="5"/>
      <c r="F7373" s="5"/>
    </row>
    <row r="7374" spans="5:11" x14ac:dyDescent="0.25">
      <c r="E7374" s="5"/>
      <c r="F7374" s="5"/>
    </row>
    <row r="7375" spans="5:11" x14ac:dyDescent="0.25">
      <c r="E7375" s="5"/>
      <c r="F7375" s="5"/>
    </row>
    <row r="7376" spans="5:11" x14ac:dyDescent="0.25">
      <c r="E7376" s="5"/>
      <c r="F7376" s="5"/>
    </row>
    <row r="7377" spans="5:17" x14ac:dyDescent="0.25">
      <c r="E7377" s="5"/>
      <c r="F7377" s="5"/>
    </row>
    <row r="7378" spans="5:17" x14ac:dyDescent="0.25">
      <c r="E7378" s="5"/>
      <c r="F7378" s="5"/>
    </row>
    <row r="7379" spans="5:17" x14ac:dyDescent="0.25">
      <c r="E7379" s="5"/>
      <c r="F7379" s="5"/>
    </row>
    <row r="7380" spans="5:17" x14ac:dyDescent="0.25">
      <c r="E7380" s="5"/>
      <c r="F7380" s="5"/>
    </row>
    <row r="7381" spans="5:17" x14ac:dyDescent="0.25">
      <c r="E7381" s="5"/>
      <c r="F7381" s="5"/>
    </row>
    <row r="7382" spans="5:17" x14ac:dyDescent="0.25">
      <c r="E7382" s="5"/>
      <c r="F7382" s="5"/>
    </row>
    <row r="7383" spans="5:17" x14ac:dyDescent="0.25">
      <c r="E7383" s="5"/>
      <c r="F7383" s="5"/>
    </row>
    <row r="7384" spans="5:17" x14ac:dyDescent="0.25">
      <c r="E7384" s="5"/>
      <c r="F7384" s="5"/>
    </row>
    <row r="7385" spans="5:17" x14ac:dyDescent="0.25">
      <c r="E7385" s="5"/>
      <c r="F7385" s="5"/>
    </row>
    <row r="7386" spans="5:17" x14ac:dyDescent="0.25">
      <c r="E7386" s="5"/>
      <c r="F7386" s="5"/>
    </row>
    <row r="7387" spans="5:17" x14ac:dyDescent="0.25">
      <c r="E7387" s="5"/>
      <c r="F7387" s="5"/>
    </row>
    <row r="7388" spans="5:17" x14ac:dyDescent="0.25">
      <c r="E7388" s="5"/>
      <c r="F7388" s="5"/>
    </row>
    <row r="7389" spans="5:17" x14ac:dyDescent="0.25">
      <c r="E7389" s="5"/>
      <c r="F7389" s="5"/>
    </row>
    <row r="7390" spans="5:17" x14ac:dyDescent="0.25">
      <c r="E7390" s="5"/>
      <c r="F7390" s="5"/>
    </row>
    <row r="7391" spans="5:17" x14ac:dyDescent="0.25">
      <c r="E7391" s="5"/>
      <c r="F7391" s="5"/>
    </row>
    <row r="7392" spans="5:17" x14ac:dyDescent="0.25">
      <c r="E7392" s="5"/>
      <c r="F7392" s="5"/>
      <c r="H7392" s="5"/>
      <c r="I7392" s="5"/>
      <c r="Q7392" s="5"/>
    </row>
    <row r="7393" spans="5:13" x14ac:dyDescent="0.25">
      <c r="E7393" s="5"/>
      <c r="F7393" s="5"/>
      <c r="M7393" s="5"/>
    </row>
    <row r="7394" spans="5:13" x14ac:dyDescent="0.25">
      <c r="E7394" s="5"/>
      <c r="F7394" s="5"/>
    </row>
    <row r="7395" spans="5:13" x14ac:dyDescent="0.25">
      <c r="E7395" s="5"/>
      <c r="F7395" s="5"/>
    </row>
    <row r="7396" spans="5:13" x14ac:dyDescent="0.25">
      <c r="E7396" s="5"/>
      <c r="F7396" s="5"/>
    </row>
    <row r="7397" spans="5:13" x14ac:dyDescent="0.25">
      <c r="E7397" s="5"/>
      <c r="F7397" s="5"/>
    </row>
    <row r="7398" spans="5:13" x14ac:dyDescent="0.25">
      <c r="E7398" s="5"/>
      <c r="F7398" s="5"/>
    </row>
    <row r="7399" spans="5:13" x14ac:dyDescent="0.25">
      <c r="E7399" s="5"/>
      <c r="F7399" s="5"/>
    </row>
    <row r="7400" spans="5:13" x14ac:dyDescent="0.25">
      <c r="E7400" s="5"/>
      <c r="F7400" s="5"/>
    </row>
    <row r="7401" spans="5:13" x14ac:dyDescent="0.25">
      <c r="E7401" s="5"/>
      <c r="F7401" s="5"/>
    </row>
    <row r="7402" spans="5:13" x14ac:dyDescent="0.25">
      <c r="E7402" s="5"/>
      <c r="F7402" s="5"/>
    </row>
    <row r="7403" spans="5:13" x14ac:dyDescent="0.25">
      <c r="E7403" s="5"/>
      <c r="F7403" s="5"/>
    </row>
    <row r="7404" spans="5:13" x14ac:dyDescent="0.25">
      <c r="E7404" s="5"/>
      <c r="F7404" s="5"/>
    </row>
    <row r="7405" spans="5:13" x14ac:dyDescent="0.25">
      <c r="E7405" s="5"/>
      <c r="F7405" s="5"/>
    </row>
    <row r="7406" spans="5:13" x14ac:dyDescent="0.25">
      <c r="E7406" s="5"/>
      <c r="F7406" s="5"/>
    </row>
    <row r="7407" spans="5:13" x14ac:dyDescent="0.25">
      <c r="E7407" s="5"/>
      <c r="F7407" s="5"/>
    </row>
    <row r="7408" spans="5:13" x14ac:dyDescent="0.25">
      <c r="E7408" s="5"/>
      <c r="F7408" s="5"/>
    </row>
    <row r="7409" spans="5:6" x14ac:dyDescent="0.25">
      <c r="E7409" s="5"/>
      <c r="F7409" s="5"/>
    </row>
    <row r="7410" spans="5:6" x14ac:dyDescent="0.25">
      <c r="E7410" s="5"/>
      <c r="F7410" s="5"/>
    </row>
    <row r="7411" spans="5:6" x14ac:dyDescent="0.25">
      <c r="E7411" s="5"/>
      <c r="F7411" s="5"/>
    </row>
    <row r="7412" spans="5:6" x14ac:dyDescent="0.25">
      <c r="E7412" s="5"/>
      <c r="F7412" s="5"/>
    </row>
    <row r="7413" spans="5:6" x14ac:dyDescent="0.25">
      <c r="E7413" s="5"/>
      <c r="F7413" s="5"/>
    </row>
    <row r="7414" spans="5:6" x14ac:dyDescent="0.25">
      <c r="E7414" s="5"/>
      <c r="F7414" s="5"/>
    </row>
    <row r="7415" spans="5:6" x14ac:dyDescent="0.25">
      <c r="E7415" s="5"/>
      <c r="F7415" s="5"/>
    </row>
    <row r="7416" spans="5:6" x14ac:dyDescent="0.25">
      <c r="E7416" s="5"/>
      <c r="F7416" s="5"/>
    </row>
    <row r="7417" spans="5:6" x14ac:dyDescent="0.25">
      <c r="E7417" s="5"/>
      <c r="F7417" s="5"/>
    </row>
    <row r="7418" spans="5:6" x14ac:dyDescent="0.25">
      <c r="E7418" s="5"/>
      <c r="F7418" s="5"/>
    </row>
    <row r="7419" spans="5:6" x14ac:dyDescent="0.25">
      <c r="E7419" s="5"/>
      <c r="F7419" s="5"/>
    </row>
    <row r="7420" spans="5:6" x14ac:dyDescent="0.25">
      <c r="E7420" s="5"/>
      <c r="F7420" s="5"/>
    </row>
    <row r="7421" spans="5:6" x14ac:dyDescent="0.25">
      <c r="E7421" s="5"/>
      <c r="F7421" s="5"/>
    </row>
    <row r="7422" spans="5:6" x14ac:dyDescent="0.25">
      <c r="E7422" s="5"/>
      <c r="F7422" s="5"/>
    </row>
    <row r="7423" spans="5:6" x14ac:dyDescent="0.25">
      <c r="E7423" s="5"/>
      <c r="F7423" s="5"/>
    </row>
    <row r="7424" spans="5:6" x14ac:dyDescent="0.25">
      <c r="E7424" s="5"/>
      <c r="F7424" s="5"/>
    </row>
    <row r="7425" spans="5:6" x14ac:dyDescent="0.25">
      <c r="E7425" s="5"/>
      <c r="F7425" s="5"/>
    </row>
    <row r="7426" spans="5:6" x14ac:dyDescent="0.25">
      <c r="E7426" s="5"/>
      <c r="F7426" s="5"/>
    </row>
    <row r="7427" spans="5:6" x14ac:dyDescent="0.25">
      <c r="E7427" s="5"/>
      <c r="F7427" s="5"/>
    </row>
    <row r="7428" spans="5:6" x14ac:dyDescent="0.25">
      <c r="E7428" s="5"/>
      <c r="F7428" s="5"/>
    </row>
    <row r="7429" spans="5:6" x14ac:dyDescent="0.25">
      <c r="E7429" s="5"/>
      <c r="F7429" s="5"/>
    </row>
    <row r="7430" spans="5:6" x14ac:dyDescent="0.25">
      <c r="E7430" s="5"/>
      <c r="F7430" s="5"/>
    </row>
    <row r="7431" spans="5:6" x14ac:dyDescent="0.25">
      <c r="E7431" s="5"/>
      <c r="F7431" s="5"/>
    </row>
    <row r="7432" spans="5:6" x14ac:dyDescent="0.25">
      <c r="E7432" s="5"/>
      <c r="F7432" s="5"/>
    </row>
    <row r="7433" spans="5:6" x14ac:dyDescent="0.25">
      <c r="E7433" s="5"/>
      <c r="F7433" s="5"/>
    </row>
    <row r="7434" spans="5:6" x14ac:dyDescent="0.25">
      <c r="E7434" s="5"/>
      <c r="F7434" s="5"/>
    </row>
    <row r="7435" spans="5:6" x14ac:dyDescent="0.25">
      <c r="E7435" s="5"/>
      <c r="F7435" s="5"/>
    </row>
    <row r="7436" spans="5:6" x14ac:dyDescent="0.25">
      <c r="E7436" s="5"/>
      <c r="F7436" s="5"/>
    </row>
    <row r="7437" spans="5:6" x14ac:dyDescent="0.25">
      <c r="E7437" s="5"/>
      <c r="F7437" s="5"/>
    </row>
    <row r="7438" spans="5:6" x14ac:dyDescent="0.25">
      <c r="E7438" s="5"/>
      <c r="F7438" s="5"/>
    </row>
    <row r="7439" spans="5:6" x14ac:dyDescent="0.25">
      <c r="E7439" s="5"/>
      <c r="F7439" s="5"/>
    </row>
    <row r="7440" spans="5:6" x14ac:dyDescent="0.25">
      <c r="E7440" s="5"/>
      <c r="F7440" s="5"/>
    </row>
    <row r="7441" spans="5:6" x14ac:dyDescent="0.25">
      <c r="E7441" s="5"/>
      <c r="F7441" s="5"/>
    </row>
    <row r="7442" spans="5:6" x14ac:dyDescent="0.25">
      <c r="E7442" s="5"/>
      <c r="F7442" s="5"/>
    </row>
    <row r="7443" spans="5:6" x14ac:dyDescent="0.25">
      <c r="E7443" s="5"/>
      <c r="F7443" s="5"/>
    </row>
    <row r="7444" spans="5:6" x14ac:dyDescent="0.25">
      <c r="E7444" s="5"/>
      <c r="F7444" s="5"/>
    </row>
    <row r="7445" spans="5:6" x14ac:dyDescent="0.25">
      <c r="E7445" s="5"/>
      <c r="F7445" s="5"/>
    </row>
    <row r="7446" spans="5:6" x14ac:dyDescent="0.25">
      <c r="E7446" s="5"/>
      <c r="F7446" s="5"/>
    </row>
    <row r="7447" spans="5:6" x14ac:dyDescent="0.25">
      <c r="E7447" s="5"/>
      <c r="F7447" s="5"/>
    </row>
    <row r="7448" spans="5:6" x14ac:dyDescent="0.25">
      <c r="E7448" s="5"/>
      <c r="F7448" s="5"/>
    </row>
    <row r="7449" spans="5:6" x14ac:dyDescent="0.25">
      <c r="E7449" s="5"/>
      <c r="F7449" s="5"/>
    </row>
    <row r="7450" spans="5:6" x14ac:dyDescent="0.25">
      <c r="E7450" s="5"/>
      <c r="F7450" s="5"/>
    </row>
    <row r="7451" spans="5:6" x14ac:dyDescent="0.25">
      <c r="E7451" s="5"/>
      <c r="F7451" s="5"/>
    </row>
    <row r="7452" spans="5:6" x14ac:dyDescent="0.25">
      <c r="E7452" s="5"/>
      <c r="F7452" s="5"/>
    </row>
    <row r="7453" spans="5:6" x14ac:dyDescent="0.25">
      <c r="E7453" s="5"/>
      <c r="F7453" s="5"/>
    </row>
    <row r="7454" spans="5:6" x14ac:dyDescent="0.25">
      <c r="E7454" s="5"/>
      <c r="F7454" s="5"/>
    </row>
    <row r="7455" spans="5:6" x14ac:dyDescent="0.25">
      <c r="E7455" s="5"/>
      <c r="F7455" s="5"/>
    </row>
    <row r="7456" spans="5:6" x14ac:dyDescent="0.25">
      <c r="E7456" s="5"/>
      <c r="F7456" s="5"/>
    </row>
    <row r="7457" spans="5:6" x14ac:dyDescent="0.25">
      <c r="E7457" s="5"/>
      <c r="F7457" s="5"/>
    </row>
    <row r="7458" spans="5:6" x14ac:dyDescent="0.25">
      <c r="E7458" s="5"/>
      <c r="F7458" s="5"/>
    </row>
    <row r="7459" spans="5:6" x14ac:dyDescent="0.25">
      <c r="E7459" s="5"/>
      <c r="F7459" s="5"/>
    </row>
    <row r="7460" spans="5:6" x14ac:dyDescent="0.25">
      <c r="E7460" s="5"/>
      <c r="F7460" s="5"/>
    </row>
    <row r="7461" spans="5:6" x14ac:dyDescent="0.25">
      <c r="E7461" s="5"/>
      <c r="F7461" s="5"/>
    </row>
    <row r="7462" spans="5:6" x14ac:dyDescent="0.25">
      <c r="E7462" s="5"/>
      <c r="F7462" s="5"/>
    </row>
    <row r="7463" spans="5:6" x14ac:dyDescent="0.25">
      <c r="E7463" s="5"/>
      <c r="F7463" s="5"/>
    </row>
    <row r="7464" spans="5:6" x14ac:dyDescent="0.25">
      <c r="E7464" s="5"/>
      <c r="F7464" s="5"/>
    </row>
    <row r="7465" spans="5:6" x14ac:dyDescent="0.25">
      <c r="E7465" s="5"/>
      <c r="F7465" s="5"/>
    </row>
    <row r="7466" spans="5:6" x14ac:dyDescent="0.25">
      <c r="E7466" s="5"/>
      <c r="F7466" s="5"/>
    </row>
    <row r="7467" spans="5:6" x14ac:dyDescent="0.25">
      <c r="E7467" s="5"/>
      <c r="F7467" s="5"/>
    </row>
    <row r="7468" spans="5:6" x14ac:dyDescent="0.25">
      <c r="E7468" s="5"/>
      <c r="F7468" s="5"/>
    </row>
    <row r="7469" spans="5:6" x14ac:dyDescent="0.25">
      <c r="E7469" s="5"/>
      <c r="F7469" s="5"/>
    </row>
    <row r="7470" spans="5:6" x14ac:dyDescent="0.25">
      <c r="E7470" s="5"/>
      <c r="F7470" s="5"/>
    </row>
    <row r="7471" spans="5:6" x14ac:dyDescent="0.25">
      <c r="E7471" s="5"/>
      <c r="F7471" s="5"/>
    </row>
    <row r="7472" spans="5:6" x14ac:dyDescent="0.25">
      <c r="E7472" s="5"/>
      <c r="F7472" s="5"/>
    </row>
    <row r="7473" spans="5:6" x14ac:dyDescent="0.25">
      <c r="E7473" s="5"/>
      <c r="F7473" s="5"/>
    </row>
    <row r="7474" spans="5:6" x14ac:dyDescent="0.25">
      <c r="E7474" s="5"/>
      <c r="F7474" s="5"/>
    </row>
    <row r="7475" spans="5:6" x14ac:dyDescent="0.25">
      <c r="E7475" s="5"/>
      <c r="F7475" s="5"/>
    </row>
    <row r="7476" spans="5:6" x14ac:dyDescent="0.25">
      <c r="E7476" s="5"/>
      <c r="F7476" s="5"/>
    </row>
    <row r="7477" spans="5:6" x14ac:dyDescent="0.25">
      <c r="E7477" s="5"/>
      <c r="F7477" s="5"/>
    </row>
    <row r="7478" spans="5:6" x14ac:dyDescent="0.25">
      <c r="E7478" s="5"/>
      <c r="F7478" s="5"/>
    </row>
    <row r="7479" spans="5:6" x14ac:dyDescent="0.25">
      <c r="E7479" s="5"/>
      <c r="F7479" s="5"/>
    </row>
    <row r="7480" spans="5:6" x14ac:dyDescent="0.25">
      <c r="E7480" s="5"/>
      <c r="F7480" s="5"/>
    </row>
    <row r="7481" spans="5:6" x14ac:dyDescent="0.25">
      <c r="E7481" s="5"/>
      <c r="F7481" s="5"/>
    </row>
    <row r="7482" spans="5:6" x14ac:dyDescent="0.25">
      <c r="E7482" s="5"/>
      <c r="F7482" s="5"/>
    </row>
    <row r="7483" spans="5:6" x14ac:dyDescent="0.25">
      <c r="E7483" s="5"/>
      <c r="F7483" s="5"/>
    </row>
    <row r="7484" spans="5:6" x14ac:dyDescent="0.25">
      <c r="E7484" s="5"/>
      <c r="F7484" s="5"/>
    </row>
    <row r="7485" spans="5:6" x14ac:dyDescent="0.25">
      <c r="E7485" s="5"/>
      <c r="F7485" s="5"/>
    </row>
    <row r="7486" spans="5:6" x14ac:dyDescent="0.25">
      <c r="E7486" s="5"/>
      <c r="F7486" s="5"/>
    </row>
    <row r="7487" spans="5:6" x14ac:dyDescent="0.25">
      <c r="E7487" s="5"/>
      <c r="F7487" s="5"/>
    </row>
    <row r="7488" spans="5:6" x14ac:dyDescent="0.25">
      <c r="E7488" s="5"/>
      <c r="F7488" s="5"/>
    </row>
    <row r="7489" spans="5:6" x14ac:dyDescent="0.25">
      <c r="E7489" s="5"/>
      <c r="F7489" s="5"/>
    </row>
    <row r="7490" spans="5:6" x14ac:dyDescent="0.25">
      <c r="E7490" s="5"/>
      <c r="F7490" s="5"/>
    </row>
    <row r="7491" spans="5:6" x14ac:dyDescent="0.25">
      <c r="E7491" s="5"/>
      <c r="F7491" s="5"/>
    </row>
    <row r="7492" spans="5:6" x14ac:dyDescent="0.25">
      <c r="E7492" s="5"/>
      <c r="F7492" s="5"/>
    </row>
    <row r="7493" spans="5:6" x14ac:dyDescent="0.25">
      <c r="E7493" s="5"/>
      <c r="F7493" s="5"/>
    </row>
    <row r="7494" spans="5:6" x14ac:dyDescent="0.25">
      <c r="E7494" s="5"/>
      <c r="F7494" s="5"/>
    </row>
    <row r="7495" spans="5:6" x14ac:dyDescent="0.25">
      <c r="E7495" s="5"/>
      <c r="F7495" s="5"/>
    </row>
    <row r="7496" spans="5:6" x14ac:dyDescent="0.25">
      <c r="E7496" s="5"/>
      <c r="F7496" s="5"/>
    </row>
    <row r="7497" spans="5:6" x14ac:dyDescent="0.25">
      <c r="E7497" s="5"/>
      <c r="F7497" s="5"/>
    </row>
    <row r="7498" spans="5:6" x14ac:dyDescent="0.25">
      <c r="E7498" s="5"/>
      <c r="F7498" s="5"/>
    </row>
    <row r="7499" spans="5:6" x14ac:dyDescent="0.25">
      <c r="E7499" s="5"/>
      <c r="F7499" s="5"/>
    </row>
    <row r="7500" spans="5:6" x14ac:dyDescent="0.25">
      <c r="E7500" s="5"/>
      <c r="F7500" s="5"/>
    </row>
    <row r="7501" spans="5:6" x14ac:dyDescent="0.25">
      <c r="E7501" s="5"/>
      <c r="F7501" s="5"/>
    </row>
    <row r="7502" spans="5:6" x14ac:dyDescent="0.25">
      <c r="E7502" s="5"/>
      <c r="F7502" s="5"/>
    </row>
    <row r="7503" spans="5:6" x14ac:dyDescent="0.25">
      <c r="E7503" s="5"/>
      <c r="F7503" s="5"/>
    </row>
    <row r="7504" spans="5:6" x14ac:dyDescent="0.25">
      <c r="E7504" s="5"/>
      <c r="F7504" s="5"/>
    </row>
    <row r="7505" spans="5:6" x14ac:dyDescent="0.25">
      <c r="E7505" s="5"/>
      <c r="F7505" s="5"/>
    </row>
    <row r="7506" spans="5:6" x14ac:dyDescent="0.25">
      <c r="E7506" s="5"/>
      <c r="F7506" s="5"/>
    </row>
    <row r="7507" spans="5:6" x14ac:dyDescent="0.25">
      <c r="E7507" s="5"/>
      <c r="F7507" s="5"/>
    </row>
    <row r="7508" spans="5:6" x14ac:dyDescent="0.25">
      <c r="E7508" s="5"/>
      <c r="F7508" s="5"/>
    </row>
    <row r="7509" spans="5:6" x14ac:dyDescent="0.25">
      <c r="E7509" s="5"/>
      <c r="F7509" s="5"/>
    </row>
    <row r="7510" spans="5:6" x14ac:dyDescent="0.25">
      <c r="E7510" s="5"/>
      <c r="F7510" s="5"/>
    </row>
    <row r="7511" spans="5:6" x14ac:dyDescent="0.25">
      <c r="E7511" s="5"/>
      <c r="F7511" s="5"/>
    </row>
    <row r="7512" spans="5:6" x14ac:dyDescent="0.25">
      <c r="E7512" s="5"/>
      <c r="F7512" s="5"/>
    </row>
    <row r="7513" spans="5:6" x14ac:dyDescent="0.25">
      <c r="E7513" s="5"/>
      <c r="F7513" s="5"/>
    </row>
    <row r="7514" spans="5:6" x14ac:dyDescent="0.25">
      <c r="E7514" s="5"/>
      <c r="F7514" s="5"/>
    </row>
    <row r="7515" spans="5:6" x14ac:dyDescent="0.25">
      <c r="E7515" s="5"/>
      <c r="F7515" s="5"/>
    </row>
    <row r="7516" spans="5:6" x14ac:dyDescent="0.25">
      <c r="E7516" s="5"/>
      <c r="F7516" s="5"/>
    </row>
    <row r="7517" spans="5:6" x14ac:dyDescent="0.25">
      <c r="E7517" s="5"/>
      <c r="F7517" s="5"/>
    </row>
    <row r="7518" spans="5:6" x14ac:dyDescent="0.25">
      <c r="E7518" s="5"/>
      <c r="F7518" s="5"/>
    </row>
    <row r="7519" spans="5:6" x14ac:dyDescent="0.25">
      <c r="E7519" s="5"/>
      <c r="F7519" s="5"/>
    </row>
    <row r="7520" spans="5:6" x14ac:dyDescent="0.25">
      <c r="E7520" s="5"/>
      <c r="F7520" s="5"/>
    </row>
    <row r="7521" spans="5:6" x14ac:dyDescent="0.25">
      <c r="E7521" s="5"/>
      <c r="F7521" s="5"/>
    </row>
    <row r="7522" spans="5:6" x14ac:dyDescent="0.25">
      <c r="E7522" s="5"/>
      <c r="F7522" s="5"/>
    </row>
    <row r="7523" spans="5:6" x14ac:dyDescent="0.25">
      <c r="E7523" s="5"/>
      <c r="F7523" s="5"/>
    </row>
    <row r="7524" spans="5:6" x14ac:dyDescent="0.25">
      <c r="E7524" s="5"/>
      <c r="F7524" s="5"/>
    </row>
    <row r="7525" spans="5:6" x14ac:dyDescent="0.25">
      <c r="E7525" s="5"/>
      <c r="F7525" s="5"/>
    </row>
    <row r="7526" spans="5:6" x14ac:dyDescent="0.25">
      <c r="E7526" s="5"/>
      <c r="F7526" s="5"/>
    </row>
    <row r="7527" spans="5:6" x14ac:dyDescent="0.25">
      <c r="E7527" s="5"/>
      <c r="F7527" s="5"/>
    </row>
    <row r="7528" spans="5:6" x14ac:dyDescent="0.25">
      <c r="E7528" s="5"/>
      <c r="F7528" s="5"/>
    </row>
    <row r="7529" spans="5:6" x14ac:dyDescent="0.25">
      <c r="E7529" s="5"/>
      <c r="F7529" s="5"/>
    </row>
    <row r="7530" spans="5:6" x14ac:dyDescent="0.25">
      <c r="E7530" s="5"/>
      <c r="F7530" s="5"/>
    </row>
    <row r="7531" spans="5:6" x14ac:dyDescent="0.25">
      <c r="E7531" s="5"/>
      <c r="F7531" s="5"/>
    </row>
    <row r="7532" spans="5:6" x14ac:dyDescent="0.25">
      <c r="E7532" s="5"/>
      <c r="F7532" s="5"/>
    </row>
    <row r="7533" spans="5:6" x14ac:dyDescent="0.25">
      <c r="E7533" s="5"/>
      <c r="F7533" s="5"/>
    </row>
    <row r="7534" spans="5:6" x14ac:dyDescent="0.25">
      <c r="E7534" s="5"/>
      <c r="F7534" s="5"/>
    </row>
    <row r="7535" spans="5:6" x14ac:dyDescent="0.25">
      <c r="E7535" s="5"/>
      <c r="F7535" s="5"/>
    </row>
    <row r="7536" spans="5:6" x14ac:dyDescent="0.25">
      <c r="E7536" s="5"/>
      <c r="F7536" s="5"/>
    </row>
    <row r="7537" spans="5:6" x14ac:dyDescent="0.25">
      <c r="E7537" s="5"/>
      <c r="F7537" s="5"/>
    </row>
    <row r="7538" spans="5:6" x14ac:dyDescent="0.25">
      <c r="E7538" s="5"/>
      <c r="F7538" s="5"/>
    </row>
    <row r="7539" spans="5:6" x14ac:dyDescent="0.25">
      <c r="E7539" s="5"/>
      <c r="F7539" s="5"/>
    </row>
    <row r="7540" spans="5:6" x14ac:dyDescent="0.25">
      <c r="E7540" s="5"/>
      <c r="F7540" s="5"/>
    </row>
    <row r="7541" spans="5:6" x14ac:dyDescent="0.25">
      <c r="E7541" s="5"/>
      <c r="F7541" s="5"/>
    </row>
    <row r="7542" spans="5:6" x14ac:dyDescent="0.25">
      <c r="E7542" s="5"/>
      <c r="F7542" s="5"/>
    </row>
    <row r="7543" spans="5:6" x14ac:dyDescent="0.25">
      <c r="E7543" s="5"/>
      <c r="F7543" s="5"/>
    </row>
    <row r="7544" spans="5:6" x14ac:dyDescent="0.25">
      <c r="E7544" s="5"/>
      <c r="F7544" s="5"/>
    </row>
    <row r="7545" spans="5:6" x14ac:dyDescent="0.25">
      <c r="E7545" s="5"/>
      <c r="F7545" s="5"/>
    </row>
    <row r="7546" spans="5:6" x14ac:dyDescent="0.25">
      <c r="E7546" s="5"/>
      <c r="F7546" s="5"/>
    </row>
    <row r="7547" spans="5:6" x14ac:dyDescent="0.25">
      <c r="E7547" s="5"/>
      <c r="F7547" s="5"/>
    </row>
    <row r="7548" spans="5:6" x14ac:dyDescent="0.25">
      <c r="E7548" s="5"/>
      <c r="F7548" s="5"/>
    </row>
    <row r="7549" spans="5:6" x14ac:dyDescent="0.25">
      <c r="E7549" s="5"/>
      <c r="F7549" s="5"/>
    </row>
    <row r="7550" spans="5:6" x14ac:dyDescent="0.25">
      <c r="E7550" s="5"/>
      <c r="F7550" s="5"/>
    </row>
    <row r="7551" spans="5:6" x14ac:dyDescent="0.25">
      <c r="E7551" s="5"/>
      <c r="F7551" s="5"/>
    </row>
    <row r="7552" spans="5:6" x14ac:dyDescent="0.25">
      <c r="E7552" s="5"/>
      <c r="F7552" s="5"/>
    </row>
    <row r="7553" spans="5:6" x14ac:dyDescent="0.25">
      <c r="E7553" s="5"/>
      <c r="F7553" s="5"/>
    </row>
    <row r="7554" spans="5:6" x14ac:dyDescent="0.25">
      <c r="E7554" s="5"/>
      <c r="F7554" s="5"/>
    </row>
    <row r="7555" spans="5:6" x14ac:dyDescent="0.25">
      <c r="E7555" s="5"/>
      <c r="F7555" s="5"/>
    </row>
    <row r="7556" spans="5:6" x14ac:dyDescent="0.25">
      <c r="E7556" s="5"/>
      <c r="F7556" s="5"/>
    </row>
    <row r="7557" spans="5:6" x14ac:dyDescent="0.25">
      <c r="E7557" s="5"/>
      <c r="F7557" s="5"/>
    </row>
    <row r="7558" spans="5:6" x14ac:dyDescent="0.25">
      <c r="E7558" s="5"/>
      <c r="F7558" s="5"/>
    </row>
    <row r="7559" spans="5:6" x14ac:dyDescent="0.25">
      <c r="E7559" s="5"/>
      <c r="F7559" s="5"/>
    </row>
    <row r="7560" spans="5:6" x14ac:dyDescent="0.25">
      <c r="E7560" s="5"/>
      <c r="F7560" s="5"/>
    </row>
    <row r="7561" spans="5:6" x14ac:dyDescent="0.25">
      <c r="E7561" s="5"/>
      <c r="F7561" s="5"/>
    </row>
    <row r="7562" spans="5:6" x14ac:dyDescent="0.25">
      <c r="E7562" s="5"/>
      <c r="F7562" s="5"/>
    </row>
    <row r="7563" spans="5:6" x14ac:dyDescent="0.25">
      <c r="E7563" s="5"/>
      <c r="F7563" s="5"/>
    </row>
    <row r="7564" spans="5:6" x14ac:dyDescent="0.25">
      <c r="E7564" s="5"/>
      <c r="F7564" s="5"/>
    </row>
    <row r="7565" spans="5:6" x14ac:dyDescent="0.25">
      <c r="E7565" s="5"/>
      <c r="F7565" s="5"/>
    </row>
    <row r="7566" spans="5:6" x14ac:dyDescent="0.25">
      <c r="E7566" s="5"/>
      <c r="F7566" s="5"/>
    </row>
    <row r="7567" spans="5:6" x14ac:dyDescent="0.25">
      <c r="E7567" s="5"/>
      <c r="F7567" s="5"/>
    </row>
    <row r="7568" spans="5:6" x14ac:dyDescent="0.25">
      <c r="E7568" s="5"/>
      <c r="F7568" s="5"/>
    </row>
    <row r="7569" spans="5:6" x14ac:dyDescent="0.25">
      <c r="E7569" s="5"/>
      <c r="F7569" s="5"/>
    </row>
    <row r="7570" spans="5:6" x14ac:dyDescent="0.25">
      <c r="E7570" s="5"/>
      <c r="F7570" s="5"/>
    </row>
    <row r="7571" spans="5:6" x14ac:dyDescent="0.25">
      <c r="E7571" s="5"/>
      <c r="F7571" s="5"/>
    </row>
    <row r="7572" spans="5:6" x14ac:dyDescent="0.25">
      <c r="E7572" s="5"/>
      <c r="F7572" s="5"/>
    </row>
    <row r="7573" spans="5:6" x14ac:dyDescent="0.25">
      <c r="E7573" s="5"/>
      <c r="F7573" s="5"/>
    </row>
    <row r="7574" spans="5:6" x14ac:dyDescent="0.25">
      <c r="E7574" s="5"/>
      <c r="F7574" s="5"/>
    </row>
    <row r="7575" spans="5:6" x14ac:dyDescent="0.25">
      <c r="E7575" s="5"/>
      <c r="F7575" s="5"/>
    </row>
    <row r="7576" spans="5:6" x14ac:dyDescent="0.25">
      <c r="E7576" s="5"/>
      <c r="F7576" s="5"/>
    </row>
    <row r="7577" spans="5:6" x14ac:dyDescent="0.25">
      <c r="E7577" s="5"/>
      <c r="F7577" s="5"/>
    </row>
    <row r="7578" spans="5:6" x14ac:dyDescent="0.25">
      <c r="E7578" s="5"/>
      <c r="F7578" s="5"/>
    </row>
    <row r="7579" spans="5:6" x14ac:dyDescent="0.25">
      <c r="E7579" s="5"/>
      <c r="F7579" s="5"/>
    </row>
    <row r="7580" spans="5:6" x14ac:dyDescent="0.25">
      <c r="E7580" s="5"/>
      <c r="F7580" s="5"/>
    </row>
    <row r="7581" spans="5:6" x14ac:dyDescent="0.25">
      <c r="E7581" s="5"/>
      <c r="F7581" s="5"/>
    </row>
    <row r="7582" spans="5:6" x14ac:dyDescent="0.25">
      <c r="E7582" s="5"/>
      <c r="F7582" s="5"/>
    </row>
    <row r="7583" spans="5:6" x14ac:dyDescent="0.25">
      <c r="E7583" s="5"/>
      <c r="F7583" s="5"/>
    </row>
    <row r="7584" spans="5:6" x14ac:dyDescent="0.25">
      <c r="E7584" s="5"/>
      <c r="F7584" s="5"/>
    </row>
    <row r="7585" spans="5:15" x14ac:dyDescent="0.25">
      <c r="E7585" s="5"/>
      <c r="F7585" s="5"/>
    </row>
    <row r="7586" spans="5:15" x14ac:dyDescent="0.25">
      <c r="E7586" s="5"/>
      <c r="F7586" s="5"/>
    </row>
    <row r="7587" spans="5:15" x14ac:dyDescent="0.25">
      <c r="E7587" s="5"/>
      <c r="F7587" s="5"/>
    </row>
    <row r="7588" spans="5:15" x14ac:dyDescent="0.25">
      <c r="E7588" s="5"/>
      <c r="F7588" s="5"/>
    </row>
    <row r="7589" spans="5:15" x14ac:dyDescent="0.25">
      <c r="E7589" s="5"/>
      <c r="F7589" s="5"/>
    </row>
    <row r="7590" spans="5:15" x14ac:dyDescent="0.25">
      <c r="E7590" s="5"/>
      <c r="F7590" s="5"/>
    </row>
    <row r="7591" spans="5:15" x14ac:dyDescent="0.25">
      <c r="E7591" s="5"/>
      <c r="F7591" s="5"/>
    </row>
    <row r="7592" spans="5:15" x14ac:dyDescent="0.25">
      <c r="E7592" s="5"/>
      <c r="F7592" s="5"/>
      <c r="O7592" s="5"/>
    </row>
    <row r="7593" spans="5:15" x14ac:dyDescent="0.25">
      <c r="E7593" s="5"/>
      <c r="F7593" s="5"/>
    </row>
    <row r="7594" spans="5:15" x14ac:dyDescent="0.25">
      <c r="E7594" s="5"/>
      <c r="F7594" s="5"/>
    </row>
    <row r="7595" spans="5:15" x14ac:dyDescent="0.25">
      <c r="E7595" s="5"/>
      <c r="F7595" s="5"/>
    </row>
    <row r="7596" spans="5:15" x14ac:dyDescent="0.25">
      <c r="E7596" s="5"/>
      <c r="F7596" s="5"/>
    </row>
    <row r="7597" spans="5:15" x14ac:dyDescent="0.25">
      <c r="E7597" s="5"/>
      <c r="F7597" s="5"/>
    </row>
    <row r="7598" spans="5:15" x14ac:dyDescent="0.25">
      <c r="E7598" s="5"/>
      <c r="F7598" s="5"/>
    </row>
    <row r="7599" spans="5:15" x14ac:dyDescent="0.25">
      <c r="E7599" s="5"/>
      <c r="F7599" s="5"/>
    </row>
    <row r="7600" spans="5:15" x14ac:dyDescent="0.25">
      <c r="E7600" s="5"/>
      <c r="F7600" s="5"/>
    </row>
    <row r="7601" spans="5:6" x14ac:dyDescent="0.25">
      <c r="E7601" s="5"/>
      <c r="F7601" s="5"/>
    </row>
    <row r="7602" spans="5:6" x14ac:dyDescent="0.25">
      <c r="E7602" s="5"/>
      <c r="F7602" s="5"/>
    </row>
    <row r="7603" spans="5:6" x14ac:dyDescent="0.25">
      <c r="E7603" s="5"/>
      <c r="F7603" s="5"/>
    </row>
    <row r="7604" spans="5:6" x14ac:dyDescent="0.25">
      <c r="E7604" s="5"/>
      <c r="F7604" s="5"/>
    </row>
    <row r="7605" spans="5:6" x14ac:dyDescent="0.25">
      <c r="E7605" s="5"/>
      <c r="F7605" s="5"/>
    </row>
    <row r="7606" spans="5:6" x14ac:dyDescent="0.25">
      <c r="E7606" s="5"/>
      <c r="F7606" s="5"/>
    </row>
    <row r="7607" spans="5:6" x14ac:dyDescent="0.25">
      <c r="E7607" s="5"/>
      <c r="F7607" s="5"/>
    </row>
    <row r="7608" spans="5:6" x14ac:dyDescent="0.25">
      <c r="E7608" s="5"/>
      <c r="F7608" s="5"/>
    </row>
    <row r="7609" spans="5:6" x14ac:dyDescent="0.25">
      <c r="E7609" s="5"/>
      <c r="F7609" s="5"/>
    </row>
    <row r="7610" spans="5:6" x14ac:dyDescent="0.25">
      <c r="E7610" s="5"/>
      <c r="F7610" s="5"/>
    </row>
    <row r="7611" spans="5:6" x14ac:dyDescent="0.25">
      <c r="E7611" s="5"/>
      <c r="F7611" s="5"/>
    </row>
    <row r="7612" spans="5:6" x14ac:dyDescent="0.25">
      <c r="E7612" s="5"/>
      <c r="F7612" s="5"/>
    </row>
    <row r="7613" spans="5:6" x14ac:dyDescent="0.25">
      <c r="E7613" s="5"/>
      <c r="F7613" s="5"/>
    </row>
    <row r="7614" spans="5:6" x14ac:dyDescent="0.25">
      <c r="E7614" s="5"/>
      <c r="F7614" s="5"/>
    </row>
    <row r="7615" spans="5:6" x14ac:dyDescent="0.25">
      <c r="E7615" s="5"/>
      <c r="F7615" s="5"/>
    </row>
    <row r="7616" spans="5:6" x14ac:dyDescent="0.25">
      <c r="E7616" s="5"/>
      <c r="F7616" s="5"/>
    </row>
    <row r="7617" spans="5:6" x14ac:dyDescent="0.25">
      <c r="E7617" s="5"/>
      <c r="F7617" s="5"/>
    </row>
    <row r="7618" spans="5:6" x14ac:dyDescent="0.25">
      <c r="E7618" s="5"/>
      <c r="F7618" s="5"/>
    </row>
    <row r="7619" spans="5:6" x14ac:dyDescent="0.25">
      <c r="E7619" s="5"/>
      <c r="F7619" s="5"/>
    </row>
    <row r="7620" spans="5:6" x14ac:dyDescent="0.25">
      <c r="E7620" s="5"/>
      <c r="F7620" s="5"/>
    </row>
    <row r="7621" spans="5:6" x14ac:dyDescent="0.25">
      <c r="E7621" s="5"/>
      <c r="F7621" s="5"/>
    </row>
    <row r="7622" spans="5:6" x14ac:dyDescent="0.25">
      <c r="E7622" s="5"/>
      <c r="F7622" s="5"/>
    </row>
    <row r="7623" spans="5:6" x14ac:dyDescent="0.25">
      <c r="E7623" s="5"/>
      <c r="F7623" s="5"/>
    </row>
    <row r="7624" spans="5:6" x14ac:dyDescent="0.25">
      <c r="E7624" s="5"/>
      <c r="F7624" s="5"/>
    </row>
    <row r="7625" spans="5:6" x14ac:dyDescent="0.25">
      <c r="E7625" s="5"/>
      <c r="F7625" s="5"/>
    </row>
    <row r="7626" spans="5:6" x14ac:dyDescent="0.25">
      <c r="E7626" s="5"/>
      <c r="F7626" s="5"/>
    </row>
    <row r="7627" spans="5:6" x14ac:dyDescent="0.25">
      <c r="E7627" s="5"/>
      <c r="F7627" s="5"/>
    </row>
    <row r="7628" spans="5:6" x14ac:dyDescent="0.25">
      <c r="E7628" s="5"/>
      <c r="F7628" s="5"/>
    </row>
    <row r="7629" spans="5:6" x14ac:dyDescent="0.25">
      <c r="E7629" s="5"/>
      <c r="F7629" s="5"/>
    </row>
    <row r="7630" spans="5:6" x14ac:dyDescent="0.25">
      <c r="E7630" s="5"/>
      <c r="F7630" s="5"/>
    </row>
    <row r="7631" spans="5:6" x14ac:dyDescent="0.25">
      <c r="E7631" s="5"/>
      <c r="F7631" s="5"/>
    </row>
    <row r="7632" spans="5:6" x14ac:dyDescent="0.25">
      <c r="E7632" s="5"/>
      <c r="F7632" s="5"/>
    </row>
    <row r="7633" spans="5:6" x14ac:dyDescent="0.25">
      <c r="E7633" s="5"/>
      <c r="F7633" s="5"/>
    </row>
    <row r="7634" spans="5:6" x14ac:dyDescent="0.25">
      <c r="E7634" s="5"/>
      <c r="F7634" s="5"/>
    </row>
    <row r="7635" spans="5:6" x14ac:dyDescent="0.25">
      <c r="E7635" s="5"/>
      <c r="F7635" s="5"/>
    </row>
    <row r="7636" spans="5:6" x14ac:dyDescent="0.25">
      <c r="E7636" s="5"/>
      <c r="F7636" s="5"/>
    </row>
    <row r="7637" spans="5:6" x14ac:dyDescent="0.25">
      <c r="E7637" s="5"/>
      <c r="F7637" s="5"/>
    </row>
    <row r="7638" spans="5:6" x14ac:dyDescent="0.25">
      <c r="E7638" s="5"/>
      <c r="F7638" s="5"/>
    </row>
    <row r="7639" spans="5:6" x14ac:dyDescent="0.25">
      <c r="E7639" s="5"/>
      <c r="F7639" s="5"/>
    </row>
    <row r="7640" spans="5:6" x14ac:dyDescent="0.25">
      <c r="E7640" s="5"/>
      <c r="F7640" s="5"/>
    </row>
    <row r="7641" spans="5:6" x14ac:dyDescent="0.25">
      <c r="E7641" s="5"/>
      <c r="F7641" s="5"/>
    </row>
    <row r="7642" spans="5:6" x14ac:dyDescent="0.25">
      <c r="E7642" s="5"/>
      <c r="F7642" s="5"/>
    </row>
    <row r="7643" spans="5:6" x14ac:dyDescent="0.25">
      <c r="E7643" s="5"/>
      <c r="F7643" s="5"/>
    </row>
    <row r="7644" spans="5:6" x14ac:dyDescent="0.25">
      <c r="E7644" s="5"/>
      <c r="F7644" s="5"/>
    </row>
    <row r="7645" spans="5:6" x14ac:dyDescent="0.25">
      <c r="E7645" s="5"/>
      <c r="F7645" s="5"/>
    </row>
    <row r="7646" spans="5:6" x14ac:dyDescent="0.25">
      <c r="E7646" s="5"/>
      <c r="F7646" s="5"/>
    </row>
    <row r="7647" spans="5:6" x14ac:dyDescent="0.25">
      <c r="E7647" s="5"/>
      <c r="F7647" s="5"/>
    </row>
    <row r="7648" spans="5:6" x14ac:dyDescent="0.25">
      <c r="E7648" s="5"/>
      <c r="F7648" s="5"/>
    </row>
    <row r="7649" spans="5:6" x14ac:dyDescent="0.25">
      <c r="E7649" s="5"/>
      <c r="F7649" s="5"/>
    </row>
    <row r="7650" spans="5:6" x14ac:dyDescent="0.25">
      <c r="E7650" s="5"/>
      <c r="F7650" s="5"/>
    </row>
    <row r="7651" spans="5:6" x14ac:dyDescent="0.25">
      <c r="E7651" s="5"/>
      <c r="F7651" s="5"/>
    </row>
    <row r="7652" spans="5:6" x14ac:dyDescent="0.25">
      <c r="E7652" s="5"/>
      <c r="F7652" s="5"/>
    </row>
    <row r="7653" spans="5:6" x14ac:dyDescent="0.25">
      <c r="E7653" s="5"/>
      <c r="F7653" s="5"/>
    </row>
    <row r="7654" spans="5:6" x14ac:dyDescent="0.25">
      <c r="E7654" s="5"/>
      <c r="F7654" s="5"/>
    </row>
    <row r="7655" spans="5:6" x14ac:dyDescent="0.25">
      <c r="E7655" s="5"/>
      <c r="F7655" s="5"/>
    </row>
    <row r="7656" spans="5:6" x14ac:dyDescent="0.25">
      <c r="E7656" s="5"/>
      <c r="F7656" s="5"/>
    </row>
    <row r="7657" spans="5:6" x14ac:dyDescent="0.25">
      <c r="E7657" s="5"/>
      <c r="F7657" s="5"/>
    </row>
    <row r="7658" spans="5:6" x14ac:dyDescent="0.25">
      <c r="E7658" s="5"/>
      <c r="F7658" s="5"/>
    </row>
    <row r="7659" spans="5:6" x14ac:dyDescent="0.25">
      <c r="E7659" s="5"/>
      <c r="F7659" s="5"/>
    </row>
    <row r="7660" spans="5:6" x14ac:dyDescent="0.25">
      <c r="E7660" s="5"/>
      <c r="F7660" s="5"/>
    </row>
    <row r="7661" spans="5:6" x14ac:dyDescent="0.25">
      <c r="E7661" s="5"/>
      <c r="F7661" s="5"/>
    </row>
    <row r="7662" spans="5:6" x14ac:dyDescent="0.25">
      <c r="E7662" s="5"/>
      <c r="F7662" s="5"/>
    </row>
    <row r="7663" spans="5:6" x14ac:dyDescent="0.25">
      <c r="E7663" s="5"/>
      <c r="F7663" s="5"/>
    </row>
    <row r="7664" spans="5:6" x14ac:dyDescent="0.25">
      <c r="E7664" s="5"/>
      <c r="F7664" s="5"/>
    </row>
    <row r="7665" spans="5:6" x14ac:dyDescent="0.25">
      <c r="E7665" s="5"/>
      <c r="F7665" s="5"/>
    </row>
    <row r="7666" spans="5:6" x14ac:dyDescent="0.25">
      <c r="E7666" s="5"/>
      <c r="F7666" s="5"/>
    </row>
    <row r="7667" spans="5:6" x14ac:dyDescent="0.25">
      <c r="E7667" s="5"/>
      <c r="F7667" s="5"/>
    </row>
    <row r="7668" spans="5:6" x14ac:dyDescent="0.25">
      <c r="E7668" s="5"/>
      <c r="F7668" s="5"/>
    </row>
    <row r="7669" spans="5:6" x14ac:dyDescent="0.25">
      <c r="E7669" s="5"/>
      <c r="F7669" s="5"/>
    </row>
    <row r="7670" spans="5:6" x14ac:dyDescent="0.25">
      <c r="E7670" s="5"/>
      <c r="F7670" s="5"/>
    </row>
    <row r="7671" spans="5:6" x14ac:dyDescent="0.25">
      <c r="E7671" s="5"/>
      <c r="F7671" s="5"/>
    </row>
    <row r="7672" spans="5:6" x14ac:dyDescent="0.25">
      <c r="E7672" s="5"/>
      <c r="F7672" s="5"/>
    </row>
    <row r="7673" spans="5:6" x14ac:dyDescent="0.25">
      <c r="E7673" s="5"/>
      <c r="F7673" s="5"/>
    </row>
    <row r="7674" spans="5:6" x14ac:dyDescent="0.25">
      <c r="E7674" s="5"/>
      <c r="F7674" s="5"/>
    </row>
    <row r="7675" spans="5:6" x14ac:dyDescent="0.25">
      <c r="E7675" s="5"/>
      <c r="F7675" s="5"/>
    </row>
    <row r="7676" spans="5:6" x14ac:dyDescent="0.25">
      <c r="E7676" s="5"/>
      <c r="F7676" s="5"/>
    </row>
    <row r="7677" spans="5:6" x14ac:dyDescent="0.25">
      <c r="E7677" s="5"/>
      <c r="F7677" s="5"/>
    </row>
    <row r="7678" spans="5:6" x14ac:dyDescent="0.25">
      <c r="E7678" s="5"/>
      <c r="F7678" s="5"/>
    </row>
    <row r="7679" spans="5:6" x14ac:dyDescent="0.25">
      <c r="E7679" s="5"/>
      <c r="F7679" s="5"/>
    </row>
    <row r="7680" spans="5:6" x14ac:dyDescent="0.25">
      <c r="E7680" s="5"/>
      <c r="F7680" s="5"/>
    </row>
    <row r="7681" spans="5:6" x14ac:dyDescent="0.25">
      <c r="E7681" s="5"/>
      <c r="F7681" s="5"/>
    </row>
    <row r="7682" spans="5:6" x14ac:dyDescent="0.25">
      <c r="E7682" s="5"/>
      <c r="F7682" s="5"/>
    </row>
    <row r="7683" spans="5:6" x14ac:dyDescent="0.25">
      <c r="E7683" s="5"/>
      <c r="F7683" s="5"/>
    </row>
    <row r="7684" spans="5:6" x14ac:dyDescent="0.25">
      <c r="E7684" s="5"/>
      <c r="F7684" s="5"/>
    </row>
    <row r="7685" spans="5:6" x14ac:dyDescent="0.25">
      <c r="E7685" s="5"/>
      <c r="F7685" s="5"/>
    </row>
    <row r="7686" spans="5:6" x14ac:dyDescent="0.25">
      <c r="E7686" s="5"/>
      <c r="F7686" s="5"/>
    </row>
    <row r="7687" spans="5:6" x14ac:dyDescent="0.25">
      <c r="E7687" s="5"/>
      <c r="F7687" s="5"/>
    </row>
    <row r="7688" spans="5:6" x14ac:dyDescent="0.25">
      <c r="E7688" s="5"/>
      <c r="F7688" s="5"/>
    </row>
    <row r="7689" spans="5:6" x14ac:dyDescent="0.25">
      <c r="E7689" s="5"/>
      <c r="F7689" s="5"/>
    </row>
    <row r="7690" spans="5:6" x14ac:dyDescent="0.25">
      <c r="E7690" s="5"/>
      <c r="F7690" s="5"/>
    </row>
    <row r="7691" spans="5:6" x14ac:dyDescent="0.25">
      <c r="E7691" s="5"/>
      <c r="F7691" s="5"/>
    </row>
    <row r="7692" spans="5:6" x14ac:dyDescent="0.25">
      <c r="E7692" s="5"/>
      <c r="F7692" s="5"/>
    </row>
    <row r="7693" spans="5:6" x14ac:dyDescent="0.25">
      <c r="E7693" s="5"/>
      <c r="F7693" s="5"/>
    </row>
    <row r="7694" spans="5:6" x14ac:dyDescent="0.25">
      <c r="E7694" s="5"/>
      <c r="F7694" s="5"/>
    </row>
    <row r="7695" spans="5:6" x14ac:dyDescent="0.25">
      <c r="E7695" s="5"/>
      <c r="F7695" s="5"/>
    </row>
    <row r="7696" spans="5:6" x14ac:dyDescent="0.25">
      <c r="E7696" s="5"/>
      <c r="F7696" s="5"/>
    </row>
    <row r="7697" spans="5:6" x14ac:dyDescent="0.25">
      <c r="E7697" s="5"/>
      <c r="F7697" s="5"/>
    </row>
    <row r="7698" spans="5:6" x14ac:dyDescent="0.25">
      <c r="E7698" s="5"/>
      <c r="F7698" s="5"/>
    </row>
    <row r="7699" spans="5:6" x14ac:dyDescent="0.25">
      <c r="E7699" s="5"/>
      <c r="F7699" s="5"/>
    </row>
    <row r="7700" spans="5:6" x14ac:dyDescent="0.25">
      <c r="E7700" s="5"/>
      <c r="F7700" s="5"/>
    </row>
    <row r="7701" spans="5:6" x14ac:dyDescent="0.25">
      <c r="E7701" s="5"/>
      <c r="F7701" s="5"/>
    </row>
    <row r="7702" spans="5:6" x14ac:dyDescent="0.25">
      <c r="E7702" s="5"/>
      <c r="F7702" s="5"/>
    </row>
    <row r="7703" spans="5:6" x14ac:dyDescent="0.25">
      <c r="E7703" s="5"/>
      <c r="F7703" s="5"/>
    </row>
    <row r="7704" spans="5:6" x14ac:dyDescent="0.25">
      <c r="E7704" s="5"/>
      <c r="F7704" s="5"/>
    </row>
    <row r="7705" spans="5:6" x14ac:dyDescent="0.25">
      <c r="E7705" s="5"/>
      <c r="F7705" s="5"/>
    </row>
    <row r="7706" spans="5:6" x14ac:dyDescent="0.25">
      <c r="E7706" s="5"/>
      <c r="F7706" s="5"/>
    </row>
    <row r="7707" spans="5:6" x14ac:dyDescent="0.25">
      <c r="E7707" s="5"/>
      <c r="F7707" s="5"/>
    </row>
    <row r="7708" spans="5:6" x14ac:dyDescent="0.25">
      <c r="E7708" s="5"/>
      <c r="F7708" s="5"/>
    </row>
    <row r="7709" spans="5:6" x14ac:dyDescent="0.25">
      <c r="E7709" s="5"/>
      <c r="F7709" s="5"/>
    </row>
    <row r="7710" spans="5:6" x14ac:dyDescent="0.25">
      <c r="E7710" s="5"/>
      <c r="F7710" s="5"/>
    </row>
    <row r="7711" spans="5:6" x14ac:dyDescent="0.25">
      <c r="E7711" s="5"/>
      <c r="F7711" s="5"/>
    </row>
    <row r="7712" spans="5:6" x14ac:dyDescent="0.25">
      <c r="E7712" s="5"/>
      <c r="F7712" s="5"/>
    </row>
    <row r="7713" spans="5:6" x14ac:dyDescent="0.25">
      <c r="E7713" s="5"/>
      <c r="F7713" s="5"/>
    </row>
    <row r="7714" spans="5:6" x14ac:dyDescent="0.25">
      <c r="E7714" s="5"/>
      <c r="F7714" s="5"/>
    </row>
    <row r="7715" spans="5:6" x14ac:dyDescent="0.25">
      <c r="E7715" s="5"/>
      <c r="F7715" s="5"/>
    </row>
    <row r="7716" spans="5:6" x14ac:dyDescent="0.25">
      <c r="E7716" s="5"/>
      <c r="F7716" s="5"/>
    </row>
    <row r="7717" spans="5:6" x14ac:dyDescent="0.25">
      <c r="E7717" s="5"/>
      <c r="F7717" s="5"/>
    </row>
    <row r="7718" spans="5:6" x14ac:dyDescent="0.25">
      <c r="E7718" s="5"/>
      <c r="F7718" s="5"/>
    </row>
    <row r="7719" spans="5:6" x14ac:dyDescent="0.25">
      <c r="E7719" s="5"/>
      <c r="F7719" s="5"/>
    </row>
    <row r="7720" spans="5:6" x14ac:dyDescent="0.25">
      <c r="E7720" s="5"/>
      <c r="F7720" s="5"/>
    </row>
    <row r="7721" spans="5:6" x14ac:dyDescent="0.25">
      <c r="E7721" s="5"/>
      <c r="F7721" s="5"/>
    </row>
    <row r="7722" spans="5:6" x14ac:dyDescent="0.25">
      <c r="E7722" s="5"/>
      <c r="F7722" s="5"/>
    </row>
    <row r="7723" spans="5:6" x14ac:dyDescent="0.25">
      <c r="E7723" s="5"/>
      <c r="F7723" s="5"/>
    </row>
    <row r="7724" spans="5:6" x14ac:dyDescent="0.25">
      <c r="E7724" s="5"/>
      <c r="F7724" s="5"/>
    </row>
    <row r="7725" spans="5:6" x14ac:dyDescent="0.25">
      <c r="E7725" s="5"/>
      <c r="F7725" s="5"/>
    </row>
    <row r="7726" spans="5:6" x14ac:dyDescent="0.25">
      <c r="E7726" s="5"/>
      <c r="F7726" s="5"/>
    </row>
    <row r="7727" spans="5:6" x14ac:dyDescent="0.25">
      <c r="E7727" s="5"/>
      <c r="F7727" s="5"/>
    </row>
    <row r="7728" spans="5:6" x14ac:dyDescent="0.25">
      <c r="E7728" s="5"/>
      <c r="F7728" s="5"/>
    </row>
    <row r="7729" spans="5:6" x14ac:dyDescent="0.25">
      <c r="E7729" s="5"/>
      <c r="F7729" s="5"/>
    </row>
    <row r="7730" spans="5:6" x14ac:dyDescent="0.25">
      <c r="E7730" s="5"/>
      <c r="F7730" s="5"/>
    </row>
    <row r="7731" spans="5:6" x14ac:dyDescent="0.25">
      <c r="E7731" s="5"/>
      <c r="F7731" s="5"/>
    </row>
    <row r="7732" spans="5:6" x14ac:dyDescent="0.25">
      <c r="E7732" s="5"/>
      <c r="F7732" s="5"/>
    </row>
    <row r="7733" spans="5:6" x14ac:dyDescent="0.25">
      <c r="E7733" s="5"/>
      <c r="F7733" s="5"/>
    </row>
    <row r="7734" spans="5:6" x14ac:dyDescent="0.25">
      <c r="E7734" s="5"/>
      <c r="F7734" s="5"/>
    </row>
    <row r="7735" spans="5:6" x14ac:dyDescent="0.25">
      <c r="E7735" s="5"/>
      <c r="F7735" s="5"/>
    </row>
    <row r="7736" spans="5:6" x14ac:dyDescent="0.25">
      <c r="E7736" s="5"/>
      <c r="F7736" s="5"/>
    </row>
    <row r="7737" spans="5:6" x14ac:dyDescent="0.25">
      <c r="E7737" s="5"/>
      <c r="F7737" s="5"/>
    </row>
    <row r="7738" spans="5:6" x14ac:dyDescent="0.25">
      <c r="E7738" s="5"/>
      <c r="F7738" s="5"/>
    </row>
    <row r="7739" spans="5:6" x14ac:dyDescent="0.25">
      <c r="E7739" s="5"/>
      <c r="F7739" s="5"/>
    </row>
    <row r="7740" spans="5:6" x14ac:dyDescent="0.25">
      <c r="E7740" s="5"/>
      <c r="F7740" s="5"/>
    </row>
    <row r="7741" spans="5:6" x14ac:dyDescent="0.25">
      <c r="E7741" s="5"/>
      <c r="F7741" s="5"/>
    </row>
    <row r="7742" spans="5:6" x14ac:dyDescent="0.25">
      <c r="E7742" s="5"/>
      <c r="F7742" s="5"/>
    </row>
    <row r="7743" spans="5:6" x14ac:dyDescent="0.25">
      <c r="E7743" s="5"/>
      <c r="F7743" s="5"/>
    </row>
    <row r="7744" spans="5:6" x14ac:dyDescent="0.25">
      <c r="E7744" s="5"/>
      <c r="F7744" s="5"/>
    </row>
    <row r="7745" spans="5:17" x14ac:dyDescent="0.25">
      <c r="E7745" s="5"/>
      <c r="F7745" s="5"/>
    </row>
    <row r="7746" spans="5:17" x14ac:dyDescent="0.25">
      <c r="E7746" s="5"/>
      <c r="F7746" s="5"/>
    </row>
    <row r="7747" spans="5:17" x14ac:dyDescent="0.25">
      <c r="E7747" s="5"/>
      <c r="F7747" s="5"/>
    </row>
    <row r="7748" spans="5:17" x14ac:dyDescent="0.25">
      <c r="E7748" s="5"/>
      <c r="F7748" s="5"/>
    </row>
    <row r="7749" spans="5:17" x14ac:dyDescent="0.25">
      <c r="E7749" s="5"/>
      <c r="F7749" s="5"/>
      <c r="K7749" s="5"/>
    </row>
    <row r="7750" spans="5:17" x14ac:dyDescent="0.25">
      <c r="E7750" s="5"/>
      <c r="F7750" s="5"/>
    </row>
    <row r="7751" spans="5:17" x14ac:dyDescent="0.25">
      <c r="E7751" s="5"/>
      <c r="F7751" s="5"/>
    </row>
    <row r="7752" spans="5:17" x14ac:dyDescent="0.25">
      <c r="E7752" s="5"/>
      <c r="F7752" s="5"/>
    </row>
    <row r="7753" spans="5:17" x14ac:dyDescent="0.25">
      <c r="E7753" s="5"/>
      <c r="F7753" s="5"/>
    </row>
    <row r="7754" spans="5:17" x14ac:dyDescent="0.25">
      <c r="E7754" s="5"/>
      <c r="F7754" s="5"/>
    </row>
    <row r="7755" spans="5:17" x14ac:dyDescent="0.25">
      <c r="E7755" s="5"/>
      <c r="F7755" s="5"/>
    </row>
    <row r="7756" spans="5:17" x14ac:dyDescent="0.25">
      <c r="E7756" s="5"/>
      <c r="F7756" s="5"/>
    </row>
    <row r="7757" spans="5:17" x14ac:dyDescent="0.25">
      <c r="E7757" s="5"/>
      <c r="F7757" s="5"/>
    </row>
    <row r="7758" spans="5:17" x14ac:dyDescent="0.25">
      <c r="E7758" s="5"/>
      <c r="F7758" s="5"/>
      <c r="H7758" s="5"/>
      <c r="I7758" s="5"/>
      <c r="Q7758" s="5"/>
    </row>
    <row r="7759" spans="5:17" x14ac:dyDescent="0.25">
      <c r="E7759" s="5"/>
      <c r="F7759" s="5"/>
    </row>
    <row r="7760" spans="5:17" x14ac:dyDescent="0.25">
      <c r="E7760" s="5"/>
      <c r="F7760" s="5"/>
    </row>
    <row r="7761" spans="5:13" x14ac:dyDescent="0.25">
      <c r="E7761" s="5"/>
      <c r="F7761" s="5"/>
    </row>
    <row r="7762" spans="5:13" x14ac:dyDescent="0.25">
      <c r="E7762" s="5"/>
      <c r="F7762" s="5"/>
    </row>
    <row r="7763" spans="5:13" x14ac:dyDescent="0.25">
      <c r="E7763" s="5"/>
      <c r="F7763" s="5"/>
    </row>
    <row r="7764" spans="5:13" x14ac:dyDescent="0.25">
      <c r="E7764" s="5"/>
      <c r="F7764" s="5"/>
    </row>
    <row r="7765" spans="5:13" x14ac:dyDescent="0.25">
      <c r="E7765" s="5"/>
      <c r="F7765" s="5"/>
    </row>
    <row r="7766" spans="5:13" x14ac:dyDescent="0.25">
      <c r="E7766" s="5"/>
      <c r="F7766" s="5"/>
    </row>
    <row r="7767" spans="5:13" x14ac:dyDescent="0.25">
      <c r="E7767" s="5"/>
      <c r="F7767" s="5"/>
    </row>
    <row r="7768" spans="5:13" x14ac:dyDescent="0.25">
      <c r="E7768" s="5"/>
      <c r="F7768" s="5"/>
    </row>
    <row r="7769" spans="5:13" x14ac:dyDescent="0.25">
      <c r="E7769" s="5"/>
      <c r="F7769" s="5"/>
    </row>
    <row r="7770" spans="5:13" x14ac:dyDescent="0.25">
      <c r="E7770" s="5"/>
      <c r="F7770" s="5"/>
    </row>
    <row r="7771" spans="5:13" x14ac:dyDescent="0.25">
      <c r="E7771" s="5"/>
      <c r="F7771" s="5"/>
    </row>
    <row r="7772" spans="5:13" x14ac:dyDescent="0.25">
      <c r="E7772" s="5"/>
      <c r="F7772" s="5"/>
    </row>
    <row r="7773" spans="5:13" x14ac:dyDescent="0.25">
      <c r="E7773" s="5"/>
      <c r="F7773" s="5"/>
    </row>
    <row r="7774" spans="5:13" x14ac:dyDescent="0.25">
      <c r="E7774" s="5"/>
      <c r="F7774" s="5"/>
    </row>
    <row r="7775" spans="5:13" x14ac:dyDescent="0.25">
      <c r="E7775" s="5"/>
      <c r="F7775" s="5"/>
      <c r="M7775" s="5"/>
    </row>
    <row r="7776" spans="5:13" x14ac:dyDescent="0.25">
      <c r="E7776" s="5"/>
      <c r="F7776" s="5"/>
    </row>
    <row r="7777" spans="5:6" x14ac:dyDescent="0.25">
      <c r="E7777" s="5"/>
      <c r="F7777" s="5"/>
    </row>
    <row r="7778" spans="5:6" x14ac:dyDescent="0.25">
      <c r="E7778" s="5"/>
      <c r="F7778" s="5"/>
    </row>
    <row r="7779" spans="5:6" x14ac:dyDescent="0.25">
      <c r="E7779" s="5"/>
      <c r="F7779" s="5"/>
    </row>
    <row r="7780" spans="5:6" x14ac:dyDescent="0.25">
      <c r="E7780" s="5"/>
      <c r="F7780" s="5"/>
    </row>
    <row r="7781" spans="5:6" x14ac:dyDescent="0.25">
      <c r="E7781" s="5"/>
      <c r="F7781" s="5"/>
    </row>
    <row r="7782" spans="5:6" x14ac:dyDescent="0.25">
      <c r="E7782" s="5"/>
      <c r="F7782" s="5"/>
    </row>
    <row r="7783" spans="5:6" x14ac:dyDescent="0.25">
      <c r="E7783" s="5"/>
      <c r="F7783" s="5"/>
    </row>
    <row r="7784" spans="5:6" x14ac:dyDescent="0.25">
      <c r="E7784" s="5"/>
      <c r="F7784" s="5"/>
    </row>
    <row r="7785" spans="5:6" x14ac:dyDescent="0.25">
      <c r="E7785" s="5"/>
      <c r="F7785" s="5"/>
    </row>
    <row r="7786" spans="5:6" x14ac:dyDescent="0.25">
      <c r="E7786" s="5"/>
      <c r="F7786" s="5"/>
    </row>
    <row r="7787" spans="5:6" x14ac:dyDescent="0.25">
      <c r="E7787" s="5"/>
      <c r="F7787" s="5"/>
    </row>
    <row r="7788" spans="5:6" x14ac:dyDescent="0.25">
      <c r="E7788" s="5"/>
      <c r="F7788" s="5"/>
    </row>
    <row r="7789" spans="5:6" x14ac:dyDescent="0.25">
      <c r="E7789" s="5"/>
      <c r="F7789" s="5"/>
    </row>
    <row r="7790" spans="5:6" x14ac:dyDescent="0.25">
      <c r="E7790" s="5"/>
      <c r="F7790" s="5"/>
    </row>
    <row r="7791" spans="5:6" x14ac:dyDescent="0.25">
      <c r="E7791" s="5"/>
      <c r="F7791" s="5"/>
    </row>
    <row r="7792" spans="5:6" x14ac:dyDescent="0.25">
      <c r="E7792" s="5"/>
      <c r="F7792" s="5"/>
    </row>
    <row r="7793" spans="5:15" x14ac:dyDescent="0.25">
      <c r="E7793" s="5"/>
      <c r="F7793" s="5"/>
    </row>
    <row r="7794" spans="5:15" x14ac:dyDescent="0.25">
      <c r="E7794" s="5"/>
      <c r="F7794" s="5"/>
    </row>
    <row r="7795" spans="5:15" x14ac:dyDescent="0.25">
      <c r="E7795" s="5"/>
      <c r="F7795" s="5"/>
    </row>
    <row r="7796" spans="5:15" x14ac:dyDescent="0.25">
      <c r="E7796" s="5"/>
      <c r="F7796" s="5"/>
    </row>
    <row r="7797" spans="5:15" x14ac:dyDescent="0.25">
      <c r="E7797" s="5"/>
      <c r="F7797" s="5"/>
    </row>
    <row r="7798" spans="5:15" x14ac:dyDescent="0.25">
      <c r="E7798" s="5"/>
      <c r="F7798" s="5"/>
    </row>
    <row r="7799" spans="5:15" x14ac:dyDescent="0.25">
      <c r="E7799" s="5"/>
      <c r="F7799" s="5"/>
    </row>
    <row r="7800" spans="5:15" x14ac:dyDescent="0.25">
      <c r="E7800" s="5"/>
      <c r="F7800" s="5"/>
    </row>
    <row r="7801" spans="5:15" x14ac:dyDescent="0.25">
      <c r="E7801" s="5"/>
      <c r="F7801" s="5"/>
    </row>
    <row r="7802" spans="5:15" x14ac:dyDescent="0.25">
      <c r="E7802" s="5"/>
      <c r="F7802" s="5"/>
    </row>
    <row r="7803" spans="5:15" x14ac:dyDescent="0.25">
      <c r="E7803" s="5"/>
      <c r="F7803" s="5"/>
    </row>
    <row r="7804" spans="5:15" x14ac:dyDescent="0.25">
      <c r="E7804" s="5"/>
      <c r="F7804" s="5"/>
    </row>
    <row r="7805" spans="5:15" x14ac:dyDescent="0.25">
      <c r="E7805" s="5"/>
      <c r="F7805" s="5"/>
      <c r="O7805" s="5"/>
    </row>
    <row r="7806" spans="5:15" x14ac:dyDescent="0.25">
      <c r="E7806" s="5"/>
      <c r="F7806" s="5"/>
    </row>
    <row r="7807" spans="5:15" x14ac:dyDescent="0.25">
      <c r="E7807" s="5"/>
      <c r="F7807" s="5"/>
    </row>
    <row r="7808" spans="5:15" x14ac:dyDescent="0.25">
      <c r="E7808" s="5"/>
      <c r="F7808" s="5"/>
    </row>
    <row r="7809" spans="5:6" x14ac:dyDescent="0.25">
      <c r="E7809" s="5"/>
      <c r="F7809" s="5"/>
    </row>
    <row r="7810" spans="5:6" x14ac:dyDescent="0.25">
      <c r="E7810" s="5"/>
      <c r="F7810" s="5"/>
    </row>
    <row r="7811" spans="5:6" x14ac:dyDescent="0.25">
      <c r="E7811" s="5"/>
      <c r="F7811" s="5"/>
    </row>
    <row r="7812" spans="5:6" x14ac:dyDescent="0.25">
      <c r="E7812" s="5"/>
      <c r="F7812" s="5"/>
    </row>
    <row r="7813" spans="5:6" x14ac:dyDescent="0.25">
      <c r="E7813" s="5"/>
      <c r="F7813" s="5"/>
    </row>
    <row r="7814" spans="5:6" x14ac:dyDescent="0.25">
      <c r="E7814" s="5"/>
      <c r="F7814" s="5"/>
    </row>
    <row r="7815" spans="5:6" x14ac:dyDescent="0.25">
      <c r="E7815" s="5"/>
      <c r="F7815" s="5"/>
    </row>
    <row r="7816" spans="5:6" x14ac:dyDescent="0.25">
      <c r="E7816" s="5"/>
      <c r="F7816" s="5"/>
    </row>
    <row r="7817" spans="5:6" x14ac:dyDescent="0.25">
      <c r="E7817" s="5"/>
      <c r="F7817" s="5"/>
    </row>
    <row r="7818" spans="5:6" x14ac:dyDescent="0.25">
      <c r="E7818" s="5"/>
      <c r="F7818" s="5"/>
    </row>
    <row r="7819" spans="5:6" x14ac:dyDescent="0.25">
      <c r="E7819" s="5"/>
      <c r="F7819" s="5"/>
    </row>
    <row r="7820" spans="5:6" x14ac:dyDescent="0.25">
      <c r="E7820" s="5"/>
      <c r="F7820" s="5"/>
    </row>
    <row r="7821" spans="5:6" x14ac:dyDescent="0.25">
      <c r="E7821" s="5"/>
      <c r="F7821" s="5"/>
    </row>
    <row r="7822" spans="5:6" x14ac:dyDescent="0.25">
      <c r="E7822" s="5"/>
      <c r="F7822" s="5"/>
    </row>
    <row r="7823" spans="5:6" x14ac:dyDescent="0.25">
      <c r="E7823" s="5"/>
      <c r="F7823" s="5"/>
    </row>
    <row r="7824" spans="5:6" x14ac:dyDescent="0.25">
      <c r="E7824" s="5"/>
      <c r="F7824" s="5"/>
    </row>
    <row r="7825" spans="5:6" x14ac:dyDescent="0.25">
      <c r="E7825" s="5"/>
      <c r="F7825" s="5"/>
    </row>
    <row r="7826" spans="5:6" x14ac:dyDescent="0.25">
      <c r="E7826" s="5"/>
      <c r="F7826" s="5"/>
    </row>
    <row r="7827" spans="5:6" x14ac:dyDescent="0.25">
      <c r="E7827" s="5"/>
      <c r="F7827" s="5"/>
    </row>
    <row r="7828" spans="5:6" x14ac:dyDescent="0.25">
      <c r="E7828" s="5"/>
      <c r="F7828" s="5"/>
    </row>
    <row r="7829" spans="5:6" x14ac:dyDescent="0.25">
      <c r="E7829" s="5"/>
      <c r="F7829" s="5"/>
    </row>
    <row r="7830" spans="5:6" x14ac:dyDescent="0.25">
      <c r="E7830" s="5"/>
      <c r="F7830" s="5"/>
    </row>
    <row r="7831" spans="5:6" x14ac:dyDescent="0.25">
      <c r="E7831" s="5"/>
      <c r="F7831" s="5"/>
    </row>
    <row r="7832" spans="5:6" x14ac:dyDescent="0.25">
      <c r="E7832" s="5"/>
      <c r="F7832" s="5"/>
    </row>
    <row r="7833" spans="5:6" x14ac:dyDescent="0.25">
      <c r="E7833" s="5"/>
      <c r="F7833" s="5"/>
    </row>
    <row r="7834" spans="5:6" x14ac:dyDescent="0.25">
      <c r="E7834" s="5"/>
      <c r="F7834" s="5"/>
    </row>
    <row r="7835" spans="5:6" x14ac:dyDescent="0.25">
      <c r="E7835" s="5"/>
      <c r="F7835" s="5"/>
    </row>
    <row r="7836" spans="5:6" x14ac:dyDescent="0.25">
      <c r="E7836" s="5"/>
      <c r="F7836" s="5"/>
    </row>
    <row r="7837" spans="5:6" x14ac:dyDescent="0.25">
      <c r="E7837" s="5"/>
      <c r="F7837" s="5"/>
    </row>
    <row r="7838" spans="5:6" x14ac:dyDescent="0.25">
      <c r="E7838" s="5"/>
      <c r="F7838" s="5"/>
    </row>
    <row r="7839" spans="5:6" x14ac:dyDescent="0.25">
      <c r="E7839" s="5"/>
      <c r="F7839" s="5"/>
    </row>
    <row r="7840" spans="5:6" x14ac:dyDescent="0.25">
      <c r="E7840" s="5"/>
      <c r="F7840" s="5"/>
    </row>
    <row r="7841" spans="5:6" x14ac:dyDescent="0.25">
      <c r="E7841" s="5"/>
      <c r="F7841" s="5"/>
    </row>
    <row r="7842" spans="5:6" x14ac:dyDescent="0.25">
      <c r="E7842" s="5"/>
      <c r="F7842" s="5"/>
    </row>
    <row r="7843" spans="5:6" x14ac:dyDescent="0.25">
      <c r="E7843" s="5"/>
      <c r="F7843" s="5"/>
    </row>
    <row r="7844" spans="5:6" x14ac:dyDescent="0.25">
      <c r="E7844" s="5"/>
      <c r="F7844" s="5"/>
    </row>
    <row r="7845" spans="5:6" x14ac:dyDescent="0.25">
      <c r="E7845" s="5"/>
      <c r="F7845" s="5"/>
    </row>
    <row r="7846" spans="5:6" x14ac:dyDescent="0.25">
      <c r="E7846" s="5"/>
      <c r="F7846" s="5"/>
    </row>
    <row r="7847" spans="5:6" x14ac:dyDescent="0.25">
      <c r="E7847" s="5"/>
      <c r="F7847" s="5"/>
    </row>
    <row r="7848" spans="5:6" x14ac:dyDescent="0.25">
      <c r="E7848" s="5"/>
      <c r="F7848" s="5"/>
    </row>
    <row r="7849" spans="5:6" x14ac:dyDescent="0.25">
      <c r="E7849" s="5"/>
      <c r="F7849" s="5"/>
    </row>
    <row r="7850" spans="5:6" x14ac:dyDescent="0.25">
      <c r="E7850" s="5"/>
      <c r="F7850" s="5"/>
    </row>
    <row r="7851" spans="5:6" x14ac:dyDescent="0.25">
      <c r="E7851" s="5"/>
      <c r="F7851" s="5"/>
    </row>
    <row r="7852" spans="5:6" x14ac:dyDescent="0.25">
      <c r="E7852" s="5"/>
      <c r="F7852" s="5"/>
    </row>
    <row r="7853" spans="5:6" x14ac:dyDescent="0.25">
      <c r="E7853" s="5"/>
      <c r="F7853" s="5"/>
    </row>
    <row r="7854" spans="5:6" x14ac:dyDescent="0.25">
      <c r="E7854" s="5"/>
      <c r="F7854" s="5"/>
    </row>
    <row r="7855" spans="5:6" x14ac:dyDescent="0.25">
      <c r="E7855" s="5"/>
      <c r="F7855" s="5"/>
    </row>
    <row r="7856" spans="5:6" x14ac:dyDescent="0.25">
      <c r="E7856" s="5"/>
      <c r="F7856" s="5"/>
    </row>
    <row r="7857" spans="5:6" x14ac:dyDescent="0.25">
      <c r="E7857" s="5"/>
      <c r="F7857" s="5"/>
    </row>
    <row r="7858" spans="5:6" x14ac:dyDescent="0.25">
      <c r="E7858" s="5"/>
      <c r="F7858" s="5"/>
    </row>
    <row r="7859" spans="5:6" x14ac:dyDescent="0.25">
      <c r="E7859" s="5"/>
      <c r="F7859" s="5"/>
    </row>
    <row r="7860" spans="5:6" x14ac:dyDescent="0.25">
      <c r="E7860" s="5"/>
      <c r="F7860" s="5"/>
    </row>
    <row r="7861" spans="5:6" x14ac:dyDescent="0.25">
      <c r="E7861" s="5"/>
      <c r="F7861" s="5"/>
    </row>
    <row r="7862" spans="5:6" x14ac:dyDescent="0.25">
      <c r="E7862" s="5"/>
      <c r="F7862" s="5"/>
    </row>
    <row r="7863" spans="5:6" x14ac:dyDescent="0.25">
      <c r="E7863" s="5"/>
      <c r="F7863" s="5"/>
    </row>
    <row r="7864" spans="5:6" x14ac:dyDescent="0.25">
      <c r="E7864" s="5"/>
      <c r="F7864" s="5"/>
    </row>
    <row r="7865" spans="5:6" x14ac:dyDescent="0.25">
      <c r="E7865" s="5"/>
      <c r="F7865" s="5"/>
    </row>
    <row r="7866" spans="5:6" x14ac:dyDescent="0.25">
      <c r="E7866" s="5"/>
      <c r="F7866" s="5"/>
    </row>
    <row r="7867" spans="5:6" x14ac:dyDescent="0.25">
      <c r="E7867" s="5"/>
      <c r="F7867" s="5"/>
    </row>
    <row r="7868" spans="5:6" x14ac:dyDescent="0.25">
      <c r="E7868" s="5"/>
      <c r="F7868" s="5"/>
    </row>
    <row r="7869" spans="5:6" x14ac:dyDescent="0.25">
      <c r="E7869" s="5"/>
      <c r="F7869" s="5"/>
    </row>
    <row r="7870" spans="5:6" x14ac:dyDescent="0.25">
      <c r="E7870" s="5"/>
      <c r="F7870" s="5"/>
    </row>
    <row r="7871" spans="5:6" x14ac:dyDescent="0.25">
      <c r="E7871" s="5"/>
      <c r="F7871" s="5"/>
    </row>
    <row r="7872" spans="5:6" x14ac:dyDescent="0.25">
      <c r="E7872" s="5"/>
      <c r="F7872" s="5"/>
    </row>
    <row r="7873" spans="5:6" x14ac:dyDescent="0.25">
      <c r="E7873" s="5"/>
      <c r="F7873" s="5"/>
    </row>
    <row r="7874" spans="5:6" x14ac:dyDescent="0.25">
      <c r="E7874" s="5"/>
      <c r="F7874" s="5"/>
    </row>
    <row r="7875" spans="5:6" x14ac:dyDescent="0.25">
      <c r="E7875" s="5"/>
      <c r="F7875" s="5"/>
    </row>
    <row r="7876" spans="5:6" x14ac:dyDescent="0.25">
      <c r="E7876" s="5"/>
      <c r="F7876" s="5"/>
    </row>
    <row r="7877" spans="5:6" x14ac:dyDescent="0.25">
      <c r="E7877" s="5"/>
      <c r="F7877" s="5"/>
    </row>
    <row r="7878" spans="5:6" x14ac:dyDescent="0.25">
      <c r="E7878" s="5"/>
      <c r="F7878" s="5"/>
    </row>
    <row r="7879" spans="5:6" x14ac:dyDescent="0.25">
      <c r="E7879" s="5"/>
      <c r="F7879" s="5"/>
    </row>
    <row r="7880" spans="5:6" x14ac:dyDescent="0.25">
      <c r="E7880" s="5"/>
      <c r="F7880" s="5"/>
    </row>
    <row r="7881" spans="5:6" x14ac:dyDescent="0.25">
      <c r="E7881" s="5"/>
      <c r="F7881" s="5"/>
    </row>
    <row r="7882" spans="5:6" x14ac:dyDescent="0.25">
      <c r="E7882" s="5"/>
      <c r="F7882" s="5"/>
    </row>
    <row r="7883" spans="5:6" x14ac:dyDescent="0.25">
      <c r="E7883" s="5"/>
      <c r="F7883" s="5"/>
    </row>
    <row r="7884" spans="5:6" x14ac:dyDescent="0.25">
      <c r="E7884" s="5"/>
      <c r="F7884" s="5"/>
    </row>
    <row r="7885" spans="5:6" x14ac:dyDescent="0.25">
      <c r="E7885" s="5"/>
      <c r="F7885" s="5"/>
    </row>
    <row r="7886" spans="5:6" x14ac:dyDescent="0.25">
      <c r="E7886" s="5"/>
      <c r="F7886" s="5"/>
    </row>
    <row r="7887" spans="5:6" x14ac:dyDescent="0.25">
      <c r="E7887" s="5"/>
      <c r="F7887" s="5"/>
    </row>
    <row r="7888" spans="5:6" x14ac:dyDescent="0.25">
      <c r="E7888" s="5"/>
      <c r="F7888" s="5"/>
    </row>
    <row r="7889" spans="5:6" x14ac:dyDescent="0.25">
      <c r="E7889" s="5"/>
      <c r="F7889" s="5"/>
    </row>
    <row r="7890" spans="5:6" x14ac:dyDescent="0.25">
      <c r="E7890" s="5"/>
      <c r="F7890" s="5"/>
    </row>
    <row r="7891" spans="5:6" x14ac:dyDescent="0.25">
      <c r="E7891" s="5"/>
      <c r="F7891" s="5"/>
    </row>
    <row r="7892" spans="5:6" x14ac:dyDescent="0.25">
      <c r="E7892" s="5"/>
      <c r="F7892" s="5"/>
    </row>
    <row r="7893" spans="5:6" x14ac:dyDescent="0.25">
      <c r="E7893" s="5"/>
      <c r="F7893" s="5"/>
    </row>
    <row r="7894" spans="5:6" x14ac:dyDescent="0.25">
      <c r="E7894" s="5"/>
      <c r="F7894" s="5"/>
    </row>
    <row r="7895" spans="5:6" x14ac:dyDescent="0.25">
      <c r="E7895" s="5"/>
      <c r="F7895" s="5"/>
    </row>
    <row r="7896" spans="5:6" x14ac:dyDescent="0.25">
      <c r="E7896" s="5"/>
      <c r="F7896" s="5"/>
    </row>
    <row r="7897" spans="5:6" x14ac:dyDescent="0.25">
      <c r="E7897" s="5"/>
      <c r="F7897" s="5"/>
    </row>
    <row r="7898" spans="5:6" x14ac:dyDescent="0.25">
      <c r="E7898" s="5"/>
      <c r="F7898" s="5"/>
    </row>
    <row r="7899" spans="5:6" x14ac:dyDescent="0.25">
      <c r="E7899" s="5"/>
      <c r="F7899" s="5"/>
    </row>
    <row r="7900" spans="5:6" x14ac:dyDescent="0.25">
      <c r="E7900" s="5"/>
      <c r="F7900" s="5"/>
    </row>
    <row r="7901" spans="5:6" x14ac:dyDescent="0.25">
      <c r="E7901" s="5"/>
      <c r="F7901" s="5"/>
    </row>
    <row r="7902" spans="5:6" x14ac:dyDescent="0.25">
      <c r="E7902" s="5"/>
      <c r="F7902" s="5"/>
    </row>
    <row r="7903" spans="5:6" x14ac:dyDescent="0.25">
      <c r="E7903" s="5"/>
      <c r="F7903" s="5"/>
    </row>
    <row r="7904" spans="5:6" x14ac:dyDescent="0.25">
      <c r="E7904" s="5"/>
      <c r="F7904" s="5"/>
    </row>
    <row r="7905" spans="5:6" x14ac:dyDescent="0.25">
      <c r="E7905" s="5"/>
      <c r="F7905" s="5"/>
    </row>
    <row r="7906" spans="5:6" x14ac:dyDescent="0.25">
      <c r="E7906" s="5"/>
      <c r="F7906" s="5"/>
    </row>
    <row r="7907" spans="5:6" x14ac:dyDescent="0.25">
      <c r="E7907" s="5"/>
      <c r="F7907" s="5"/>
    </row>
    <row r="7908" spans="5:6" x14ac:dyDescent="0.25">
      <c r="E7908" s="5"/>
      <c r="F7908" s="5"/>
    </row>
    <row r="7909" spans="5:6" x14ac:dyDescent="0.25">
      <c r="E7909" s="5"/>
      <c r="F7909" s="5"/>
    </row>
    <row r="7910" spans="5:6" x14ac:dyDescent="0.25">
      <c r="E7910" s="5"/>
      <c r="F7910" s="5"/>
    </row>
    <row r="7911" spans="5:6" x14ac:dyDescent="0.25">
      <c r="E7911" s="5"/>
      <c r="F7911" s="5"/>
    </row>
    <row r="7912" spans="5:6" x14ac:dyDescent="0.25">
      <c r="E7912" s="5"/>
      <c r="F7912" s="5"/>
    </row>
    <row r="7913" spans="5:6" x14ac:dyDescent="0.25">
      <c r="E7913" s="5"/>
      <c r="F7913" s="5"/>
    </row>
    <row r="7914" spans="5:6" x14ac:dyDescent="0.25">
      <c r="E7914" s="5"/>
      <c r="F7914" s="5"/>
    </row>
    <row r="7915" spans="5:6" x14ac:dyDescent="0.25">
      <c r="E7915" s="5"/>
      <c r="F7915" s="5"/>
    </row>
    <row r="7916" spans="5:6" x14ac:dyDescent="0.25">
      <c r="E7916" s="5"/>
      <c r="F7916" s="5"/>
    </row>
    <row r="7917" spans="5:6" x14ac:dyDescent="0.25">
      <c r="E7917" s="5"/>
      <c r="F7917" s="5"/>
    </row>
    <row r="7918" spans="5:6" x14ac:dyDescent="0.25">
      <c r="E7918" s="5"/>
      <c r="F7918" s="5"/>
    </row>
    <row r="7919" spans="5:6" x14ac:dyDescent="0.25">
      <c r="E7919" s="5"/>
      <c r="F7919" s="5"/>
    </row>
    <row r="7920" spans="5:6" x14ac:dyDescent="0.25">
      <c r="E7920" s="5"/>
      <c r="F7920" s="5"/>
    </row>
    <row r="7921" spans="5:6" x14ac:dyDescent="0.25">
      <c r="E7921" s="5"/>
      <c r="F7921" s="5"/>
    </row>
    <row r="7922" spans="5:6" x14ac:dyDescent="0.25">
      <c r="E7922" s="5"/>
      <c r="F7922" s="5"/>
    </row>
    <row r="7923" spans="5:6" x14ac:dyDescent="0.25">
      <c r="E7923" s="5"/>
      <c r="F7923" s="5"/>
    </row>
    <row r="7924" spans="5:6" x14ac:dyDescent="0.25">
      <c r="E7924" s="5"/>
      <c r="F7924" s="5"/>
    </row>
    <row r="7925" spans="5:6" x14ac:dyDescent="0.25">
      <c r="E7925" s="5"/>
      <c r="F7925" s="5"/>
    </row>
    <row r="7926" spans="5:6" x14ac:dyDescent="0.25">
      <c r="E7926" s="5"/>
      <c r="F7926" s="5"/>
    </row>
    <row r="7927" spans="5:6" x14ac:dyDescent="0.25">
      <c r="E7927" s="5"/>
      <c r="F7927" s="5"/>
    </row>
    <row r="7928" spans="5:6" x14ac:dyDescent="0.25">
      <c r="E7928" s="5"/>
      <c r="F7928" s="5"/>
    </row>
    <row r="7929" spans="5:6" x14ac:dyDescent="0.25">
      <c r="E7929" s="5"/>
      <c r="F7929" s="5"/>
    </row>
    <row r="7930" spans="5:6" x14ac:dyDescent="0.25">
      <c r="E7930" s="5"/>
      <c r="F7930" s="5"/>
    </row>
    <row r="7931" spans="5:6" x14ac:dyDescent="0.25">
      <c r="E7931" s="5"/>
      <c r="F7931" s="5"/>
    </row>
    <row r="7932" spans="5:6" x14ac:dyDescent="0.25">
      <c r="E7932" s="5"/>
      <c r="F7932" s="5"/>
    </row>
    <row r="7933" spans="5:6" x14ac:dyDescent="0.25">
      <c r="E7933" s="5"/>
      <c r="F7933" s="5"/>
    </row>
    <row r="7934" spans="5:6" x14ac:dyDescent="0.25">
      <c r="E7934" s="5"/>
      <c r="F7934" s="5"/>
    </row>
    <row r="7935" spans="5:6" x14ac:dyDescent="0.25">
      <c r="E7935" s="5"/>
      <c r="F7935" s="5"/>
    </row>
    <row r="7936" spans="5:6" x14ac:dyDescent="0.25">
      <c r="E7936" s="5"/>
      <c r="F7936" s="5"/>
    </row>
    <row r="7937" spans="5:11" x14ac:dyDescent="0.25">
      <c r="E7937" s="5"/>
      <c r="F7937" s="5"/>
    </row>
    <row r="7938" spans="5:11" x14ac:dyDescent="0.25">
      <c r="E7938" s="5"/>
      <c r="F7938" s="5"/>
    </row>
    <row r="7939" spans="5:11" x14ac:dyDescent="0.25">
      <c r="E7939" s="5"/>
      <c r="F7939" s="5"/>
    </row>
    <row r="7940" spans="5:11" x14ac:dyDescent="0.25">
      <c r="E7940" s="5"/>
      <c r="F7940" s="5"/>
    </row>
    <row r="7941" spans="5:11" x14ac:dyDescent="0.25">
      <c r="E7941" s="5"/>
      <c r="F7941" s="5"/>
    </row>
    <row r="7942" spans="5:11" x14ac:dyDescent="0.25">
      <c r="E7942" s="5"/>
      <c r="F7942" s="5"/>
    </row>
    <row r="7943" spans="5:11" x14ac:dyDescent="0.25">
      <c r="E7943" s="5"/>
      <c r="F7943" s="5"/>
    </row>
    <row r="7944" spans="5:11" x14ac:dyDescent="0.25">
      <c r="E7944" s="5"/>
      <c r="F7944" s="5"/>
    </row>
    <row r="7945" spans="5:11" x14ac:dyDescent="0.25">
      <c r="E7945" s="5"/>
      <c r="F7945" s="5"/>
    </row>
    <row r="7946" spans="5:11" x14ac:dyDescent="0.25">
      <c r="E7946" s="5"/>
      <c r="F7946" s="5"/>
    </row>
    <row r="7947" spans="5:11" x14ac:dyDescent="0.25">
      <c r="E7947" s="5"/>
      <c r="F7947" s="5"/>
    </row>
    <row r="7948" spans="5:11" x14ac:dyDescent="0.25">
      <c r="E7948" s="5"/>
      <c r="F7948" s="5"/>
    </row>
    <row r="7949" spans="5:11" x14ac:dyDescent="0.25">
      <c r="E7949" s="5"/>
      <c r="F7949" s="5"/>
    </row>
    <row r="7950" spans="5:11" x14ac:dyDescent="0.25">
      <c r="E7950" s="5"/>
      <c r="F7950" s="5"/>
      <c r="K7950" s="5"/>
    </row>
    <row r="7951" spans="5:11" x14ac:dyDescent="0.25">
      <c r="E7951" s="5"/>
      <c r="F7951" s="5"/>
    </row>
    <row r="7952" spans="5:11" x14ac:dyDescent="0.25">
      <c r="E7952" s="5"/>
      <c r="F7952" s="5"/>
    </row>
    <row r="7953" spans="5:6" x14ac:dyDescent="0.25">
      <c r="E7953" s="5"/>
      <c r="F7953" s="5"/>
    </row>
    <row r="7954" spans="5:6" x14ac:dyDescent="0.25">
      <c r="E7954" s="5"/>
      <c r="F7954" s="5"/>
    </row>
    <row r="7955" spans="5:6" x14ac:dyDescent="0.25">
      <c r="E7955" s="5"/>
      <c r="F7955" s="5"/>
    </row>
    <row r="7956" spans="5:6" x14ac:dyDescent="0.25">
      <c r="E7956" s="5"/>
      <c r="F7956" s="5"/>
    </row>
    <row r="7957" spans="5:6" x14ac:dyDescent="0.25">
      <c r="E7957" s="5"/>
      <c r="F7957" s="5"/>
    </row>
    <row r="7958" spans="5:6" x14ac:dyDescent="0.25">
      <c r="E7958" s="5"/>
      <c r="F7958" s="5"/>
    </row>
    <row r="7959" spans="5:6" x14ac:dyDescent="0.25">
      <c r="E7959" s="5"/>
      <c r="F7959" s="5"/>
    </row>
    <row r="7960" spans="5:6" x14ac:dyDescent="0.25">
      <c r="E7960" s="5"/>
      <c r="F7960" s="5"/>
    </row>
    <row r="7961" spans="5:6" x14ac:dyDescent="0.25">
      <c r="E7961" s="5"/>
      <c r="F7961" s="5"/>
    </row>
    <row r="7962" spans="5:6" x14ac:dyDescent="0.25">
      <c r="E7962" s="5"/>
      <c r="F7962" s="5"/>
    </row>
    <row r="7963" spans="5:6" x14ac:dyDescent="0.25">
      <c r="E7963" s="5"/>
      <c r="F7963" s="5"/>
    </row>
    <row r="7964" spans="5:6" x14ac:dyDescent="0.25">
      <c r="E7964" s="5"/>
      <c r="F7964" s="5"/>
    </row>
    <row r="7965" spans="5:6" x14ac:dyDescent="0.25">
      <c r="E7965" s="5"/>
      <c r="F7965" s="5"/>
    </row>
    <row r="7966" spans="5:6" x14ac:dyDescent="0.25">
      <c r="E7966" s="5"/>
      <c r="F7966" s="5"/>
    </row>
    <row r="7967" spans="5:6" x14ac:dyDescent="0.25">
      <c r="E7967" s="5"/>
      <c r="F7967" s="5"/>
    </row>
    <row r="7968" spans="5:6" x14ac:dyDescent="0.25">
      <c r="E7968" s="5"/>
      <c r="F7968" s="5"/>
    </row>
    <row r="7969" spans="5:6" x14ac:dyDescent="0.25">
      <c r="E7969" s="5"/>
      <c r="F7969" s="5"/>
    </row>
    <row r="7970" spans="5:6" x14ac:dyDescent="0.25">
      <c r="E7970" s="5"/>
      <c r="F7970" s="5"/>
    </row>
    <row r="7971" spans="5:6" x14ac:dyDescent="0.25">
      <c r="E7971" s="5"/>
      <c r="F7971" s="5"/>
    </row>
    <row r="7972" spans="5:6" x14ac:dyDescent="0.25">
      <c r="E7972" s="5"/>
      <c r="F7972" s="5"/>
    </row>
    <row r="7973" spans="5:6" x14ac:dyDescent="0.25">
      <c r="E7973" s="5"/>
      <c r="F7973" s="5"/>
    </row>
    <row r="7974" spans="5:6" x14ac:dyDescent="0.25">
      <c r="E7974" s="5"/>
      <c r="F7974" s="5"/>
    </row>
    <row r="7975" spans="5:6" x14ac:dyDescent="0.25">
      <c r="E7975" s="5"/>
      <c r="F7975" s="5"/>
    </row>
    <row r="7976" spans="5:6" x14ac:dyDescent="0.25">
      <c r="E7976" s="5"/>
      <c r="F7976" s="5"/>
    </row>
    <row r="7977" spans="5:6" x14ac:dyDescent="0.25">
      <c r="E7977" s="5"/>
      <c r="F7977" s="5"/>
    </row>
    <row r="7978" spans="5:6" x14ac:dyDescent="0.25">
      <c r="E7978" s="5"/>
      <c r="F7978" s="5"/>
    </row>
    <row r="7979" spans="5:6" x14ac:dyDescent="0.25">
      <c r="E7979" s="5"/>
      <c r="F7979" s="5"/>
    </row>
    <row r="7980" spans="5:6" x14ac:dyDescent="0.25">
      <c r="E7980" s="5"/>
      <c r="F7980" s="5"/>
    </row>
    <row r="7981" spans="5:6" x14ac:dyDescent="0.25">
      <c r="E7981" s="5"/>
      <c r="F7981" s="5"/>
    </row>
    <row r="7982" spans="5:6" x14ac:dyDescent="0.25">
      <c r="E7982" s="5"/>
      <c r="F7982" s="5"/>
    </row>
    <row r="7983" spans="5:6" x14ac:dyDescent="0.25">
      <c r="E7983" s="5"/>
      <c r="F7983" s="5"/>
    </row>
    <row r="7984" spans="5:6" x14ac:dyDescent="0.25">
      <c r="E7984" s="5"/>
      <c r="F7984" s="5"/>
    </row>
    <row r="7985" spans="5:6" x14ac:dyDescent="0.25">
      <c r="E7985" s="5"/>
      <c r="F7985" s="5"/>
    </row>
    <row r="7986" spans="5:6" x14ac:dyDescent="0.25">
      <c r="E7986" s="5"/>
      <c r="F7986" s="5"/>
    </row>
    <row r="7987" spans="5:6" x14ac:dyDescent="0.25">
      <c r="E7987" s="5"/>
      <c r="F7987" s="5"/>
    </row>
    <row r="7988" spans="5:6" x14ac:dyDescent="0.25">
      <c r="E7988" s="5"/>
      <c r="F7988" s="5"/>
    </row>
    <row r="7989" spans="5:6" x14ac:dyDescent="0.25">
      <c r="E7989" s="5"/>
      <c r="F7989" s="5"/>
    </row>
    <row r="7990" spans="5:6" x14ac:dyDescent="0.25">
      <c r="E7990" s="5"/>
      <c r="F7990" s="5"/>
    </row>
    <row r="7991" spans="5:6" x14ac:dyDescent="0.25">
      <c r="E7991" s="5"/>
      <c r="F7991" s="5"/>
    </row>
    <row r="7992" spans="5:6" x14ac:dyDescent="0.25">
      <c r="E7992" s="5"/>
      <c r="F7992" s="5"/>
    </row>
    <row r="7993" spans="5:6" x14ac:dyDescent="0.25">
      <c r="E7993" s="5"/>
      <c r="F7993" s="5"/>
    </row>
    <row r="7994" spans="5:6" x14ac:dyDescent="0.25">
      <c r="E7994" s="5"/>
      <c r="F7994" s="5"/>
    </row>
    <row r="7995" spans="5:6" x14ac:dyDescent="0.25">
      <c r="E7995" s="5"/>
      <c r="F7995" s="5"/>
    </row>
    <row r="7996" spans="5:6" x14ac:dyDescent="0.25">
      <c r="E7996" s="5"/>
      <c r="F7996" s="5"/>
    </row>
    <row r="7997" spans="5:6" x14ac:dyDescent="0.25">
      <c r="E7997" s="5"/>
      <c r="F7997" s="5"/>
    </row>
    <row r="7998" spans="5:6" x14ac:dyDescent="0.25">
      <c r="E7998" s="5"/>
      <c r="F7998" s="5"/>
    </row>
    <row r="7999" spans="5:6" x14ac:dyDescent="0.25">
      <c r="E7999" s="5"/>
      <c r="F7999" s="5"/>
    </row>
    <row r="8000" spans="5:6" x14ac:dyDescent="0.25">
      <c r="E8000" s="5"/>
      <c r="F8000" s="5"/>
    </row>
    <row r="8001" spans="5:6" x14ac:dyDescent="0.25">
      <c r="E8001" s="5"/>
      <c r="F8001" s="5"/>
    </row>
    <row r="8002" spans="5:6" x14ac:dyDescent="0.25">
      <c r="E8002" s="5"/>
      <c r="F8002" s="5"/>
    </row>
    <row r="8003" spans="5:6" x14ac:dyDescent="0.25">
      <c r="E8003" s="5"/>
      <c r="F8003" s="5"/>
    </row>
    <row r="8004" spans="5:6" x14ac:dyDescent="0.25">
      <c r="E8004" s="5"/>
      <c r="F8004" s="5"/>
    </row>
    <row r="8005" spans="5:6" x14ac:dyDescent="0.25">
      <c r="E8005" s="5"/>
      <c r="F8005" s="5"/>
    </row>
    <row r="8006" spans="5:6" x14ac:dyDescent="0.25">
      <c r="E8006" s="5"/>
      <c r="F8006" s="5"/>
    </row>
    <row r="8007" spans="5:6" x14ac:dyDescent="0.25">
      <c r="E8007" s="5"/>
      <c r="F8007" s="5"/>
    </row>
    <row r="8008" spans="5:6" x14ac:dyDescent="0.25">
      <c r="E8008" s="5"/>
      <c r="F8008" s="5"/>
    </row>
    <row r="8009" spans="5:6" x14ac:dyDescent="0.25">
      <c r="E8009" s="5"/>
      <c r="F8009" s="5"/>
    </row>
    <row r="8010" spans="5:6" x14ac:dyDescent="0.25">
      <c r="E8010" s="5"/>
      <c r="F8010" s="5"/>
    </row>
    <row r="8011" spans="5:6" x14ac:dyDescent="0.25">
      <c r="E8011" s="5"/>
      <c r="F8011" s="5"/>
    </row>
    <row r="8012" spans="5:6" x14ac:dyDescent="0.25">
      <c r="E8012" s="5"/>
      <c r="F8012" s="5"/>
    </row>
    <row r="8013" spans="5:6" x14ac:dyDescent="0.25">
      <c r="E8013" s="5"/>
      <c r="F8013" s="5"/>
    </row>
    <row r="8014" spans="5:6" x14ac:dyDescent="0.25">
      <c r="E8014" s="5"/>
      <c r="F8014" s="5"/>
    </row>
    <row r="8015" spans="5:6" x14ac:dyDescent="0.25">
      <c r="E8015" s="5"/>
      <c r="F8015" s="5"/>
    </row>
    <row r="8016" spans="5:6" x14ac:dyDescent="0.25">
      <c r="E8016" s="5"/>
      <c r="F8016" s="5"/>
    </row>
    <row r="8017" spans="5:6" x14ac:dyDescent="0.25">
      <c r="E8017" s="5"/>
      <c r="F8017" s="5"/>
    </row>
    <row r="8018" spans="5:6" x14ac:dyDescent="0.25">
      <c r="E8018" s="5"/>
      <c r="F8018" s="5"/>
    </row>
    <row r="8019" spans="5:6" x14ac:dyDescent="0.25">
      <c r="E8019" s="5"/>
      <c r="F8019" s="5"/>
    </row>
    <row r="8020" spans="5:6" x14ac:dyDescent="0.25">
      <c r="E8020" s="5"/>
      <c r="F8020" s="5"/>
    </row>
    <row r="8021" spans="5:6" x14ac:dyDescent="0.25">
      <c r="E8021" s="5"/>
      <c r="F8021" s="5"/>
    </row>
    <row r="8022" spans="5:6" x14ac:dyDescent="0.25">
      <c r="E8022" s="5"/>
      <c r="F8022" s="5"/>
    </row>
    <row r="8023" spans="5:6" x14ac:dyDescent="0.25">
      <c r="E8023" s="5"/>
      <c r="F8023" s="5"/>
    </row>
    <row r="8024" spans="5:6" x14ac:dyDescent="0.25">
      <c r="E8024" s="5"/>
      <c r="F8024" s="5"/>
    </row>
    <row r="8025" spans="5:6" x14ac:dyDescent="0.25">
      <c r="E8025" s="5"/>
      <c r="F8025" s="5"/>
    </row>
    <row r="8026" spans="5:6" x14ac:dyDescent="0.25">
      <c r="E8026" s="5"/>
      <c r="F8026" s="5"/>
    </row>
    <row r="8027" spans="5:6" x14ac:dyDescent="0.25">
      <c r="E8027" s="5"/>
      <c r="F8027" s="5"/>
    </row>
    <row r="8028" spans="5:6" x14ac:dyDescent="0.25">
      <c r="E8028" s="5"/>
      <c r="F8028" s="5"/>
    </row>
    <row r="8029" spans="5:6" x14ac:dyDescent="0.25">
      <c r="E8029" s="5"/>
      <c r="F8029" s="5"/>
    </row>
    <row r="8030" spans="5:6" x14ac:dyDescent="0.25">
      <c r="E8030" s="5"/>
      <c r="F8030" s="5"/>
    </row>
    <row r="8031" spans="5:6" x14ac:dyDescent="0.25">
      <c r="E8031" s="5"/>
      <c r="F8031" s="5"/>
    </row>
    <row r="8032" spans="5:6" x14ac:dyDescent="0.25">
      <c r="E8032" s="5"/>
      <c r="F8032" s="5"/>
    </row>
    <row r="8033" spans="5:6" x14ac:dyDescent="0.25">
      <c r="E8033" s="5"/>
      <c r="F8033" s="5"/>
    </row>
    <row r="8034" spans="5:6" x14ac:dyDescent="0.25">
      <c r="E8034" s="5"/>
      <c r="F8034" s="5"/>
    </row>
    <row r="8035" spans="5:6" x14ac:dyDescent="0.25">
      <c r="E8035" s="5"/>
      <c r="F8035" s="5"/>
    </row>
    <row r="8036" spans="5:6" x14ac:dyDescent="0.25">
      <c r="E8036" s="5"/>
      <c r="F8036" s="5"/>
    </row>
    <row r="8037" spans="5:6" x14ac:dyDescent="0.25">
      <c r="E8037" s="5"/>
      <c r="F8037" s="5"/>
    </row>
    <row r="8038" spans="5:6" x14ac:dyDescent="0.25">
      <c r="E8038" s="5"/>
      <c r="F8038" s="5"/>
    </row>
    <row r="8039" spans="5:6" x14ac:dyDescent="0.25">
      <c r="E8039" s="5"/>
      <c r="F8039" s="5"/>
    </row>
    <row r="8040" spans="5:6" x14ac:dyDescent="0.25">
      <c r="E8040" s="5"/>
      <c r="F8040" s="5"/>
    </row>
    <row r="8041" spans="5:6" x14ac:dyDescent="0.25">
      <c r="E8041" s="5"/>
      <c r="F8041" s="5"/>
    </row>
    <row r="8042" spans="5:6" x14ac:dyDescent="0.25">
      <c r="E8042" s="5"/>
      <c r="F8042" s="5"/>
    </row>
    <row r="8043" spans="5:6" x14ac:dyDescent="0.25">
      <c r="E8043" s="5"/>
      <c r="F8043" s="5"/>
    </row>
    <row r="8044" spans="5:6" x14ac:dyDescent="0.25">
      <c r="E8044" s="5"/>
      <c r="F8044" s="5"/>
    </row>
    <row r="8045" spans="5:6" x14ac:dyDescent="0.25">
      <c r="E8045" s="5"/>
      <c r="F8045" s="5"/>
    </row>
    <row r="8046" spans="5:6" x14ac:dyDescent="0.25">
      <c r="E8046" s="5"/>
      <c r="F8046" s="5"/>
    </row>
    <row r="8047" spans="5:6" x14ac:dyDescent="0.25">
      <c r="E8047" s="5"/>
      <c r="F8047" s="5"/>
    </row>
    <row r="8048" spans="5:6" x14ac:dyDescent="0.25">
      <c r="E8048" s="5"/>
      <c r="F8048" s="5"/>
    </row>
    <row r="8049" spans="5:6" x14ac:dyDescent="0.25">
      <c r="E8049" s="5"/>
      <c r="F8049" s="5"/>
    </row>
    <row r="8050" spans="5:6" x14ac:dyDescent="0.25">
      <c r="E8050" s="5"/>
      <c r="F8050" s="5"/>
    </row>
    <row r="8051" spans="5:6" x14ac:dyDescent="0.25">
      <c r="E8051" s="5"/>
      <c r="F8051" s="5"/>
    </row>
    <row r="8052" spans="5:6" x14ac:dyDescent="0.25">
      <c r="E8052" s="5"/>
      <c r="F8052" s="5"/>
    </row>
    <row r="8053" spans="5:6" x14ac:dyDescent="0.25">
      <c r="E8053" s="5"/>
      <c r="F8053" s="5"/>
    </row>
    <row r="8054" spans="5:6" x14ac:dyDescent="0.25">
      <c r="E8054" s="5"/>
      <c r="F8054" s="5"/>
    </row>
    <row r="8055" spans="5:6" x14ac:dyDescent="0.25">
      <c r="E8055" s="5"/>
      <c r="F8055" s="5"/>
    </row>
    <row r="8056" spans="5:6" x14ac:dyDescent="0.25">
      <c r="E8056" s="5"/>
      <c r="F8056" s="5"/>
    </row>
    <row r="8057" spans="5:6" x14ac:dyDescent="0.25">
      <c r="E8057" s="5"/>
      <c r="F8057" s="5"/>
    </row>
    <row r="8058" spans="5:6" x14ac:dyDescent="0.25">
      <c r="E8058" s="5"/>
      <c r="F8058" s="5"/>
    </row>
    <row r="8059" spans="5:6" x14ac:dyDescent="0.25">
      <c r="E8059" s="5"/>
      <c r="F8059" s="5"/>
    </row>
    <row r="8060" spans="5:6" x14ac:dyDescent="0.25">
      <c r="E8060" s="5"/>
      <c r="F8060" s="5"/>
    </row>
    <row r="8061" spans="5:6" x14ac:dyDescent="0.25">
      <c r="E8061" s="5"/>
      <c r="F8061" s="5"/>
    </row>
    <row r="8062" spans="5:6" x14ac:dyDescent="0.25">
      <c r="E8062" s="5"/>
      <c r="F8062" s="5"/>
    </row>
    <row r="8063" spans="5:6" x14ac:dyDescent="0.25">
      <c r="E8063" s="5"/>
      <c r="F8063" s="5"/>
    </row>
    <row r="8064" spans="5:6" x14ac:dyDescent="0.25">
      <c r="E8064" s="5"/>
      <c r="F8064" s="5"/>
    </row>
    <row r="8065" spans="5:6" x14ac:dyDescent="0.25">
      <c r="E8065" s="5"/>
      <c r="F8065" s="5"/>
    </row>
    <row r="8066" spans="5:6" x14ac:dyDescent="0.25">
      <c r="E8066" s="5"/>
      <c r="F8066" s="5"/>
    </row>
    <row r="8067" spans="5:6" x14ac:dyDescent="0.25">
      <c r="E8067" s="5"/>
      <c r="F8067" s="5"/>
    </row>
    <row r="8068" spans="5:6" x14ac:dyDescent="0.25">
      <c r="E8068" s="5"/>
      <c r="F8068" s="5"/>
    </row>
    <row r="8069" spans="5:6" x14ac:dyDescent="0.25">
      <c r="E8069" s="5"/>
      <c r="F8069" s="5"/>
    </row>
    <row r="8070" spans="5:6" x14ac:dyDescent="0.25">
      <c r="E8070" s="5"/>
      <c r="F8070" s="5"/>
    </row>
    <row r="8071" spans="5:6" x14ac:dyDescent="0.25">
      <c r="E8071" s="5"/>
      <c r="F8071" s="5"/>
    </row>
    <row r="8072" spans="5:6" x14ac:dyDescent="0.25">
      <c r="E8072" s="5"/>
      <c r="F8072" s="5"/>
    </row>
    <row r="8073" spans="5:6" x14ac:dyDescent="0.25">
      <c r="E8073" s="5"/>
      <c r="F8073" s="5"/>
    </row>
    <row r="8074" spans="5:6" x14ac:dyDescent="0.25">
      <c r="E8074" s="5"/>
      <c r="F8074" s="5"/>
    </row>
    <row r="8075" spans="5:6" x14ac:dyDescent="0.25">
      <c r="E8075" s="5"/>
      <c r="F8075" s="5"/>
    </row>
    <row r="8076" spans="5:6" x14ac:dyDescent="0.25">
      <c r="E8076" s="5"/>
      <c r="F8076" s="5"/>
    </row>
    <row r="8077" spans="5:6" x14ac:dyDescent="0.25">
      <c r="E8077" s="5"/>
      <c r="F8077" s="5"/>
    </row>
    <row r="8078" spans="5:6" x14ac:dyDescent="0.25">
      <c r="E8078" s="5"/>
      <c r="F8078" s="5"/>
    </row>
    <row r="8079" spans="5:6" x14ac:dyDescent="0.25">
      <c r="E8079" s="5"/>
      <c r="F8079" s="5"/>
    </row>
    <row r="8080" spans="5:6" x14ac:dyDescent="0.25">
      <c r="E8080" s="5"/>
      <c r="F8080" s="5"/>
    </row>
    <row r="8081" spans="5:6" x14ac:dyDescent="0.25">
      <c r="E8081" s="5"/>
      <c r="F8081" s="5"/>
    </row>
    <row r="8082" spans="5:6" x14ac:dyDescent="0.25">
      <c r="E8082" s="5"/>
      <c r="F8082" s="5"/>
    </row>
    <row r="8083" spans="5:6" x14ac:dyDescent="0.25">
      <c r="E8083" s="5"/>
      <c r="F8083" s="5"/>
    </row>
    <row r="8084" spans="5:6" x14ac:dyDescent="0.25">
      <c r="E8084" s="5"/>
      <c r="F8084" s="5"/>
    </row>
    <row r="8085" spans="5:6" x14ac:dyDescent="0.25">
      <c r="E8085" s="5"/>
      <c r="F8085" s="5"/>
    </row>
    <row r="8086" spans="5:6" x14ac:dyDescent="0.25">
      <c r="E8086" s="5"/>
      <c r="F8086" s="5"/>
    </row>
    <row r="8087" spans="5:6" x14ac:dyDescent="0.25">
      <c r="E8087" s="5"/>
      <c r="F8087" s="5"/>
    </row>
    <row r="8088" spans="5:6" x14ac:dyDescent="0.25">
      <c r="E8088" s="5"/>
      <c r="F8088" s="5"/>
    </row>
    <row r="8089" spans="5:6" x14ac:dyDescent="0.25">
      <c r="E8089" s="5"/>
      <c r="F8089" s="5"/>
    </row>
    <row r="8090" spans="5:6" x14ac:dyDescent="0.25">
      <c r="E8090" s="5"/>
      <c r="F8090" s="5"/>
    </row>
    <row r="8091" spans="5:6" x14ac:dyDescent="0.25">
      <c r="E8091" s="5"/>
      <c r="F8091" s="5"/>
    </row>
    <row r="8092" spans="5:6" x14ac:dyDescent="0.25">
      <c r="E8092" s="5"/>
      <c r="F8092" s="5"/>
    </row>
    <row r="8093" spans="5:6" x14ac:dyDescent="0.25">
      <c r="E8093" s="5"/>
      <c r="F8093" s="5"/>
    </row>
    <row r="8094" spans="5:6" x14ac:dyDescent="0.25">
      <c r="E8094" s="5"/>
      <c r="F8094" s="5"/>
    </row>
    <row r="8095" spans="5:6" x14ac:dyDescent="0.25">
      <c r="E8095" s="5"/>
      <c r="F8095" s="5"/>
    </row>
    <row r="8096" spans="5:6" x14ac:dyDescent="0.25">
      <c r="E8096" s="5"/>
      <c r="F8096" s="5"/>
    </row>
    <row r="8097" spans="5:6" x14ac:dyDescent="0.25">
      <c r="E8097" s="5"/>
      <c r="F8097" s="5"/>
    </row>
    <row r="8098" spans="5:6" x14ac:dyDescent="0.25">
      <c r="E8098" s="5"/>
      <c r="F8098" s="5"/>
    </row>
    <row r="8099" spans="5:6" x14ac:dyDescent="0.25">
      <c r="E8099" s="5"/>
      <c r="F8099" s="5"/>
    </row>
    <row r="8100" spans="5:6" x14ac:dyDescent="0.25">
      <c r="E8100" s="5"/>
      <c r="F8100" s="5"/>
    </row>
    <row r="8101" spans="5:6" x14ac:dyDescent="0.25">
      <c r="E8101" s="5"/>
      <c r="F8101" s="5"/>
    </row>
    <row r="8102" spans="5:6" x14ac:dyDescent="0.25">
      <c r="E8102" s="5"/>
      <c r="F8102" s="5"/>
    </row>
    <row r="8103" spans="5:6" x14ac:dyDescent="0.25">
      <c r="E8103" s="5"/>
      <c r="F8103" s="5"/>
    </row>
    <row r="8104" spans="5:6" x14ac:dyDescent="0.25">
      <c r="E8104" s="5"/>
      <c r="F8104" s="5"/>
    </row>
    <row r="8105" spans="5:6" x14ac:dyDescent="0.25">
      <c r="E8105" s="5"/>
      <c r="F8105" s="5"/>
    </row>
    <row r="8106" spans="5:6" x14ac:dyDescent="0.25">
      <c r="E8106" s="5"/>
      <c r="F8106" s="5"/>
    </row>
    <row r="8107" spans="5:6" x14ac:dyDescent="0.25">
      <c r="E8107" s="5"/>
      <c r="F8107" s="5"/>
    </row>
    <row r="8108" spans="5:6" x14ac:dyDescent="0.25">
      <c r="E8108" s="5"/>
      <c r="F8108" s="5"/>
    </row>
    <row r="8109" spans="5:6" x14ac:dyDescent="0.25">
      <c r="E8109" s="5"/>
      <c r="F8109" s="5"/>
    </row>
    <row r="8110" spans="5:6" x14ac:dyDescent="0.25">
      <c r="E8110" s="5"/>
      <c r="F8110" s="5"/>
    </row>
    <row r="8111" spans="5:6" x14ac:dyDescent="0.25">
      <c r="E8111" s="5"/>
      <c r="F8111" s="5"/>
    </row>
    <row r="8112" spans="5:6" x14ac:dyDescent="0.25">
      <c r="E8112" s="5"/>
      <c r="F8112" s="5"/>
    </row>
    <row r="8113" spans="5:17" x14ac:dyDescent="0.25">
      <c r="E8113" s="5"/>
      <c r="F8113" s="5"/>
    </row>
    <row r="8114" spans="5:17" x14ac:dyDescent="0.25">
      <c r="E8114" s="5"/>
      <c r="F8114" s="5"/>
    </row>
    <row r="8115" spans="5:17" x14ac:dyDescent="0.25">
      <c r="E8115" s="5"/>
      <c r="F8115" s="5"/>
    </row>
    <row r="8116" spans="5:17" x14ac:dyDescent="0.25">
      <c r="E8116" s="5"/>
      <c r="F8116" s="5"/>
    </row>
    <row r="8117" spans="5:17" x14ac:dyDescent="0.25">
      <c r="E8117" s="5"/>
      <c r="F8117" s="5"/>
    </row>
    <row r="8118" spans="5:17" x14ac:dyDescent="0.25">
      <c r="E8118" s="5"/>
      <c r="F8118" s="5"/>
    </row>
    <row r="8119" spans="5:17" x14ac:dyDescent="0.25">
      <c r="E8119" s="5"/>
      <c r="F8119" s="5"/>
    </row>
    <row r="8120" spans="5:17" x14ac:dyDescent="0.25">
      <c r="E8120" s="5"/>
      <c r="F8120" s="5"/>
    </row>
    <row r="8121" spans="5:17" x14ac:dyDescent="0.25">
      <c r="E8121" s="5"/>
      <c r="F8121" s="5"/>
    </row>
    <row r="8122" spans="5:17" x14ac:dyDescent="0.25">
      <c r="E8122" s="5"/>
      <c r="F8122" s="5"/>
    </row>
    <row r="8123" spans="5:17" x14ac:dyDescent="0.25">
      <c r="E8123" s="5"/>
      <c r="F8123" s="5"/>
    </row>
    <row r="8124" spans="5:17" x14ac:dyDescent="0.25">
      <c r="E8124" s="5"/>
      <c r="F8124" s="5"/>
      <c r="H8124" s="5"/>
      <c r="I8124" s="5"/>
      <c r="Q8124" s="5"/>
    </row>
    <row r="8125" spans="5:17" x14ac:dyDescent="0.25">
      <c r="E8125" s="5"/>
      <c r="F8125" s="5"/>
    </row>
    <row r="8126" spans="5:17" x14ac:dyDescent="0.25">
      <c r="E8126" s="5"/>
      <c r="F8126" s="5"/>
    </row>
    <row r="8127" spans="5:17" x14ac:dyDescent="0.25">
      <c r="E8127" s="5"/>
      <c r="F8127" s="5"/>
    </row>
    <row r="8128" spans="5:17" x14ac:dyDescent="0.25">
      <c r="E8128" s="5"/>
      <c r="F8128" s="5"/>
    </row>
    <row r="8129" spans="5:6" x14ac:dyDescent="0.25">
      <c r="E8129" s="5"/>
      <c r="F8129" s="5"/>
    </row>
    <row r="8130" spans="5:6" x14ac:dyDescent="0.25">
      <c r="E8130" s="5"/>
      <c r="F8130" s="5"/>
    </row>
    <row r="8131" spans="5:6" x14ac:dyDescent="0.25">
      <c r="E8131" s="5"/>
      <c r="F8131" s="5"/>
    </row>
    <row r="8132" spans="5:6" x14ac:dyDescent="0.25">
      <c r="E8132" s="5"/>
      <c r="F8132" s="5"/>
    </row>
    <row r="8133" spans="5:6" x14ac:dyDescent="0.25">
      <c r="E8133" s="5"/>
      <c r="F8133" s="5"/>
    </row>
    <row r="8134" spans="5:6" x14ac:dyDescent="0.25">
      <c r="E8134" s="5"/>
      <c r="F8134" s="5"/>
    </row>
    <row r="8135" spans="5:6" x14ac:dyDescent="0.25">
      <c r="E8135" s="5"/>
      <c r="F8135" s="5"/>
    </row>
    <row r="8136" spans="5:6" x14ac:dyDescent="0.25">
      <c r="E8136" s="5"/>
      <c r="F8136" s="5"/>
    </row>
    <row r="8137" spans="5:6" x14ac:dyDescent="0.25">
      <c r="E8137" s="5"/>
      <c r="F8137" s="5"/>
    </row>
    <row r="8138" spans="5:6" x14ac:dyDescent="0.25">
      <c r="E8138" s="5"/>
      <c r="F8138" s="5"/>
    </row>
    <row r="8139" spans="5:6" x14ac:dyDescent="0.25">
      <c r="E8139" s="5"/>
      <c r="F8139" s="5"/>
    </row>
    <row r="8140" spans="5:6" x14ac:dyDescent="0.25">
      <c r="E8140" s="5"/>
      <c r="F8140" s="5"/>
    </row>
    <row r="8141" spans="5:6" x14ac:dyDescent="0.25">
      <c r="E8141" s="5"/>
      <c r="F8141" s="5"/>
    </row>
    <row r="8142" spans="5:6" x14ac:dyDescent="0.25">
      <c r="E8142" s="5"/>
      <c r="F8142" s="5"/>
    </row>
    <row r="8143" spans="5:6" x14ac:dyDescent="0.25">
      <c r="E8143" s="5"/>
      <c r="F8143" s="5"/>
    </row>
    <row r="8144" spans="5:6" x14ac:dyDescent="0.25">
      <c r="E8144" s="5"/>
      <c r="F8144" s="5"/>
    </row>
    <row r="8145" spans="5:6" x14ac:dyDescent="0.25">
      <c r="E8145" s="5"/>
      <c r="F8145" s="5"/>
    </row>
    <row r="8146" spans="5:6" x14ac:dyDescent="0.25">
      <c r="E8146" s="5"/>
      <c r="F8146" s="5"/>
    </row>
    <row r="8147" spans="5:6" x14ac:dyDescent="0.25">
      <c r="E8147" s="5"/>
      <c r="F8147" s="5"/>
    </row>
    <row r="8148" spans="5:6" x14ac:dyDescent="0.25">
      <c r="E8148" s="5"/>
      <c r="F8148" s="5"/>
    </row>
    <row r="8149" spans="5:6" x14ac:dyDescent="0.25">
      <c r="E8149" s="5"/>
      <c r="F8149" s="5"/>
    </row>
    <row r="8150" spans="5:6" x14ac:dyDescent="0.25">
      <c r="E8150" s="5"/>
      <c r="F8150" s="5"/>
    </row>
    <row r="8151" spans="5:6" x14ac:dyDescent="0.25">
      <c r="E8151" s="5"/>
      <c r="F8151" s="5"/>
    </row>
    <row r="8152" spans="5:6" x14ac:dyDescent="0.25">
      <c r="E8152" s="5"/>
      <c r="F8152" s="5"/>
    </row>
    <row r="8153" spans="5:6" x14ac:dyDescent="0.25">
      <c r="E8153" s="5"/>
      <c r="F8153" s="5"/>
    </row>
    <row r="8154" spans="5:6" x14ac:dyDescent="0.25">
      <c r="E8154" s="5"/>
      <c r="F8154" s="5"/>
    </row>
    <row r="8155" spans="5:6" x14ac:dyDescent="0.25">
      <c r="E8155" s="5"/>
      <c r="F8155" s="5"/>
    </row>
    <row r="8156" spans="5:6" x14ac:dyDescent="0.25">
      <c r="E8156" s="5"/>
      <c r="F8156" s="5"/>
    </row>
    <row r="8157" spans="5:6" x14ac:dyDescent="0.25">
      <c r="E8157" s="5"/>
      <c r="F8157" s="5"/>
    </row>
    <row r="8158" spans="5:6" x14ac:dyDescent="0.25">
      <c r="E8158" s="5"/>
      <c r="F8158" s="5"/>
    </row>
    <row r="8159" spans="5:6" x14ac:dyDescent="0.25">
      <c r="E8159" s="5"/>
      <c r="F8159" s="5"/>
    </row>
    <row r="8160" spans="5:6" x14ac:dyDescent="0.25">
      <c r="E8160" s="5"/>
      <c r="F8160" s="5"/>
    </row>
    <row r="8161" spans="5:6" x14ac:dyDescent="0.25">
      <c r="E8161" s="5"/>
      <c r="F8161" s="5"/>
    </row>
    <row r="8162" spans="5:6" x14ac:dyDescent="0.25">
      <c r="E8162" s="5"/>
      <c r="F8162" s="5"/>
    </row>
    <row r="8163" spans="5:6" x14ac:dyDescent="0.25">
      <c r="E8163" s="5"/>
      <c r="F8163" s="5"/>
    </row>
    <row r="8164" spans="5:6" x14ac:dyDescent="0.25">
      <c r="E8164" s="5"/>
      <c r="F8164" s="5"/>
    </row>
    <row r="8165" spans="5:6" x14ac:dyDescent="0.25">
      <c r="E8165" s="5"/>
      <c r="F8165" s="5"/>
    </row>
    <row r="8166" spans="5:6" x14ac:dyDescent="0.25">
      <c r="E8166" s="5"/>
      <c r="F8166" s="5"/>
    </row>
    <row r="8167" spans="5:6" x14ac:dyDescent="0.25">
      <c r="E8167" s="5"/>
      <c r="F8167" s="5"/>
    </row>
    <row r="8168" spans="5:6" x14ac:dyDescent="0.25">
      <c r="E8168" s="5"/>
      <c r="F8168" s="5"/>
    </row>
    <row r="8169" spans="5:6" x14ac:dyDescent="0.25">
      <c r="E8169" s="5"/>
      <c r="F8169" s="5"/>
    </row>
    <row r="8170" spans="5:6" x14ac:dyDescent="0.25">
      <c r="E8170" s="5"/>
      <c r="F8170" s="5"/>
    </row>
    <row r="8171" spans="5:6" x14ac:dyDescent="0.25">
      <c r="E8171" s="5"/>
      <c r="F8171" s="5"/>
    </row>
    <row r="8172" spans="5:6" x14ac:dyDescent="0.25">
      <c r="E8172" s="5"/>
      <c r="F8172" s="5"/>
    </row>
    <row r="8173" spans="5:6" x14ac:dyDescent="0.25">
      <c r="E8173" s="5"/>
      <c r="F8173" s="5"/>
    </row>
    <row r="8174" spans="5:6" x14ac:dyDescent="0.25">
      <c r="E8174" s="5"/>
      <c r="F8174" s="5"/>
    </row>
    <row r="8175" spans="5:6" x14ac:dyDescent="0.25">
      <c r="E8175" s="5"/>
      <c r="F8175" s="5"/>
    </row>
    <row r="8176" spans="5:6" x14ac:dyDescent="0.25">
      <c r="E8176" s="5"/>
      <c r="F8176" s="5"/>
    </row>
    <row r="8177" spans="5:6" x14ac:dyDescent="0.25">
      <c r="E8177" s="5"/>
      <c r="F8177" s="5"/>
    </row>
    <row r="8178" spans="5:6" x14ac:dyDescent="0.25">
      <c r="E8178" s="5"/>
      <c r="F8178" s="5"/>
    </row>
    <row r="8179" spans="5:6" x14ac:dyDescent="0.25">
      <c r="E8179" s="5"/>
      <c r="F8179" s="5"/>
    </row>
    <row r="8180" spans="5:6" x14ac:dyDescent="0.25">
      <c r="E8180" s="5"/>
      <c r="F8180" s="5"/>
    </row>
    <row r="8181" spans="5:6" x14ac:dyDescent="0.25">
      <c r="E8181" s="5"/>
      <c r="F8181" s="5"/>
    </row>
    <row r="8182" spans="5:6" x14ac:dyDescent="0.25">
      <c r="E8182" s="5"/>
      <c r="F8182" s="5"/>
    </row>
    <row r="8183" spans="5:6" x14ac:dyDescent="0.25">
      <c r="E8183" s="5"/>
      <c r="F8183" s="5"/>
    </row>
    <row r="8184" spans="5:6" x14ac:dyDescent="0.25">
      <c r="E8184" s="5"/>
      <c r="F8184" s="5"/>
    </row>
    <row r="8185" spans="5:6" x14ac:dyDescent="0.25">
      <c r="E8185" s="5"/>
      <c r="F8185" s="5"/>
    </row>
    <row r="8186" spans="5:6" x14ac:dyDescent="0.25">
      <c r="E8186" s="5"/>
      <c r="F8186" s="5"/>
    </row>
    <row r="8187" spans="5:6" x14ac:dyDescent="0.25">
      <c r="E8187" s="5"/>
      <c r="F8187" s="5"/>
    </row>
    <row r="8188" spans="5:6" x14ac:dyDescent="0.25">
      <c r="E8188" s="5"/>
      <c r="F8188" s="5"/>
    </row>
    <row r="8189" spans="5:6" x14ac:dyDescent="0.25">
      <c r="E8189" s="5"/>
      <c r="F8189" s="5"/>
    </row>
    <row r="8190" spans="5:6" x14ac:dyDescent="0.25">
      <c r="E8190" s="5"/>
      <c r="F8190" s="5"/>
    </row>
    <row r="8191" spans="5:6" x14ac:dyDescent="0.25">
      <c r="E8191" s="5"/>
      <c r="F8191" s="5"/>
    </row>
    <row r="8192" spans="5:6" x14ac:dyDescent="0.25">
      <c r="E8192" s="5"/>
      <c r="F8192" s="5"/>
    </row>
    <row r="8193" spans="5:6" x14ac:dyDescent="0.25">
      <c r="E8193" s="5"/>
      <c r="F8193" s="5"/>
    </row>
    <row r="8194" spans="5:6" x14ac:dyDescent="0.25">
      <c r="E8194" s="5"/>
      <c r="F8194" s="5"/>
    </row>
    <row r="8195" spans="5:6" x14ac:dyDescent="0.25">
      <c r="E8195" s="5"/>
      <c r="F8195" s="5"/>
    </row>
    <row r="8196" spans="5:6" x14ac:dyDescent="0.25">
      <c r="E8196" s="5"/>
      <c r="F8196" s="5"/>
    </row>
    <row r="8197" spans="5:6" x14ac:dyDescent="0.25">
      <c r="E8197" s="5"/>
      <c r="F8197" s="5"/>
    </row>
    <row r="8198" spans="5:6" x14ac:dyDescent="0.25">
      <c r="E8198" s="5"/>
      <c r="F8198" s="5"/>
    </row>
    <row r="8199" spans="5:6" x14ac:dyDescent="0.25">
      <c r="E8199" s="5"/>
      <c r="F8199" s="5"/>
    </row>
    <row r="8200" spans="5:6" x14ac:dyDescent="0.25">
      <c r="E8200" s="5"/>
      <c r="F8200" s="5"/>
    </row>
    <row r="8201" spans="5:6" x14ac:dyDescent="0.25">
      <c r="E8201" s="5"/>
      <c r="F8201" s="5"/>
    </row>
    <row r="8202" spans="5:6" x14ac:dyDescent="0.25">
      <c r="E8202" s="5"/>
      <c r="F8202" s="5"/>
    </row>
    <row r="8203" spans="5:6" x14ac:dyDescent="0.25">
      <c r="E8203" s="5"/>
      <c r="F8203" s="5"/>
    </row>
    <row r="8204" spans="5:6" x14ac:dyDescent="0.25">
      <c r="E8204" s="5"/>
      <c r="F8204" s="5"/>
    </row>
    <row r="8205" spans="5:6" x14ac:dyDescent="0.25">
      <c r="E8205" s="5"/>
      <c r="F8205" s="5"/>
    </row>
    <row r="8206" spans="5:6" x14ac:dyDescent="0.25">
      <c r="E8206" s="5"/>
      <c r="F8206" s="5"/>
    </row>
    <row r="8207" spans="5:6" x14ac:dyDescent="0.25">
      <c r="E8207" s="5"/>
      <c r="F8207" s="5"/>
    </row>
    <row r="8208" spans="5:6" x14ac:dyDescent="0.25">
      <c r="E8208" s="5"/>
      <c r="F8208" s="5"/>
    </row>
    <row r="8209" spans="5:6" x14ac:dyDescent="0.25">
      <c r="E8209" s="5"/>
      <c r="F8209" s="5"/>
    </row>
    <row r="8210" spans="5:6" x14ac:dyDescent="0.25">
      <c r="E8210" s="5"/>
      <c r="F8210" s="5"/>
    </row>
    <row r="8211" spans="5:6" x14ac:dyDescent="0.25">
      <c r="E8211" s="5"/>
      <c r="F8211" s="5"/>
    </row>
    <row r="8212" spans="5:6" x14ac:dyDescent="0.25">
      <c r="E8212" s="5"/>
      <c r="F8212" s="5"/>
    </row>
    <row r="8213" spans="5:6" x14ac:dyDescent="0.25">
      <c r="E8213" s="5"/>
      <c r="F8213" s="5"/>
    </row>
    <row r="8214" spans="5:6" x14ac:dyDescent="0.25">
      <c r="E8214" s="5"/>
      <c r="F8214" s="5"/>
    </row>
    <row r="8215" spans="5:6" x14ac:dyDescent="0.25">
      <c r="E8215" s="5"/>
      <c r="F8215" s="5"/>
    </row>
    <row r="8216" spans="5:6" x14ac:dyDescent="0.25">
      <c r="E8216" s="5"/>
      <c r="F8216" s="5"/>
    </row>
    <row r="8217" spans="5:6" x14ac:dyDescent="0.25">
      <c r="E8217" s="5"/>
      <c r="F8217" s="5"/>
    </row>
    <row r="8218" spans="5:6" x14ac:dyDescent="0.25">
      <c r="E8218" s="5"/>
      <c r="F8218" s="5"/>
    </row>
    <row r="8219" spans="5:6" x14ac:dyDescent="0.25">
      <c r="E8219" s="5"/>
      <c r="F8219" s="5"/>
    </row>
    <row r="8220" spans="5:6" x14ac:dyDescent="0.25">
      <c r="E8220" s="5"/>
      <c r="F8220" s="5"/>
    </row>
    <row r="8221" spans="5:6" x14ac:dyDescent="0.25">
      <c r="E8221" s="5"/>
      <c r="F8221" s="5"/>
    </row>
    <row r="8222" spans="5:6" x14ac:dyDescent="0.25">
      <c r="E8222" s="5"/>
      <c r="F8222" s="5"/>
    </row>
    <row r="8223" spans="5:6" x14ac:dyDescent="0.25">
      <c r="E8223" s="5"/>
      <c r="F8223" s="5"/>
    </row>
    <row r="8224" spans="5:6" x14ac:dyDescent="0.25">
      <c r="E8224" s="5"/>
      <c r="F8224" s="5"/>
    </row>
    <row r="8225" spans="5:6" x14ac:dyDescent="0.25">
      <c r="E8225" s="5"/>
      <c r="F8225" s="5"/>
    </row>
    <row r="8226" spans="5:6" x14ac:dyDescent="0.25">
      <c r="E8226" s="5"/>
      <c r="F8226" s="5"/>
    </row>
    <row r="8227" spans="5:6" x14ac:dyDescent="0.25">
      <c r="E8227" s="5"/>
      <c r="F8227" s="5"/>
    </row>
    <row r="8228" spans="5:6" x14ac:dyDescent="0.25">
      <c r="E8228" s="5"/>
      <c r="F8228" s="5"/>
    </row>
    <row r="8229" spans="5:6" x14ac:dyDescent="0.25">
      <c r="E8229" s="5"/>
      <c r="F8229" s="5"/>
    </row>
    <row r="8230" spans="5:6" x14ac:dyDescent="0.25">
      <c r="E8230" s="5"/>
      <c r="F8230" s="5"/>
    </row>
    <row r="8231" spans="5:6" x14ac:dyDescent="0.25">
      <c r="E8231" s="5"/>
      <c r="F8231" s="5"/>
    </row>
    <row r="8232" spans="5:6" x14ac:dyDescent="0.25">
      <c r="E8232" s="5"/>
      <c r="F8232" s="5"/>
    </row>
    <row r="8233" spans="5:6" x14ac:dyDescent="0.25">
      <c r="E8233" s="5"/>
      <c r="F8233" s="5"/>
    </row>
    <row r="8234" spans="5:6" x14ac:dyDescent="0.25">
      <c r="E8234" s="5"/>
      <c r="F8234" s="5"/>
    </row>
    <row r="8235" spans="5:6" x14ac:dyDescent="0.25">
      <c r="E8235" s="5"/>
      <c r="F8235" s="5"/>
    </row>
    <row r="8236" spans="5:6" x14ac:dyDescent="0.25">
      <c r="E8236" s="5"/>
      <c r="F8236" s="5"/>
    </row>
    <row r="8237" spans="5:6" x14ac:dyDescent="0.25">
      <c r="E8237" s="5"/>
      <c r="F8237" s="5"/>
    </row>
    <row r="8238" spans="5:6" x14ac:dyDescent="0.25">
      <c r="E8238" s="5"/>
      <c r="F8238" s="5"/>
    </row>
    <row r="8239" spans="5:6" x14ac:dyDescent="0.25">
      <c r="E8239" s="5"/>
      <c r="F8239" s="5"/>
    </row>
    <row r="8240" spans="5:6" x14ac:dyDescent="0.25">
      <c r="E8240" s="5"/>
      <c r="F8240" s="5"/>
    </row>
    <row r="8241" spans="5:6" x14ac:dyDescent="0.25">
      <c r="E8241" s="5"/>
      <c r="F8241" s="5"/>
    </row>
    <row r="8242" spans="5:6" x14ac:dyDescent="0.25">
      <c r="E8242" s="5"/>
      <c r="F8242" s="5"/>
    </row>
    <row r="8243" spans="5:6" x14ac:dyDescent="0.25">
      <c r="E8243" s="5"/>
      <c r="F8243" s="5"/>
    </row>
    <row r="8244" spans="5:6" x14ac:dyDescent="0.25">
      <c r="E8244" s="5"/>
      <c r="F8244" s="5"/>
    </row>
    <row r="8245" spans="5:6" x14ac:dyDescent="0.25">
      <c r="E8245" s="5"/>
      <c r="F8245" s="5"/>
    </row>
    <row r="8246" spans="5:6" x14ac:dyDescent="0.25">
      <c r="E8246" s="5"/>
      <c r="F8246" s="5"/>
    </row>
    <row r="8247" spans="5:6" x14ac:dyDescent="0.25">
      <c r="E8247" s="5"/>
      <c r="F8247" s="5"/>
    </row>
    <row r="8248" spans="5:6" x14ac:dyDescent="0.25">
      <c r="E8248" s="5"/>
      <c r="F8248" s="5"/>
    </row>
    <row r="8249" spans="5:6" x14ac:dyDescent="0.25">
      <c r="E8249" s="5"/>
      <c r="F8249" s="5"/>
    </row>
    <row r="8250" spans="5:6" x14ac:dyDescent="0.25">
      <c r="E8250" s="5"/>
      <c r="F8250" s="5"/>
    </row>
    <row r="8251" spans="5:6" x14ac:dyDescent="0.25">
      <c r="E8251" s="5"/>
      <c r="F8251" s="5"/>
    </row>
    <row r="8252" spans="5:6" x14ac:dyDescent="0.25">
      <c r="E8252" s="5"/>
      <c r="F8252" s="5"/>
    </row>
    <row r="8253" spans="5:6" x14ac:dyDescent="0.25">
      <c r="E8253" s="5"/>
      <c r="F8253" s="5"/>
    </row>
    <row r="8254" spans="5:6" x14ac:dyDescent="0.25">
      <c r="E8254" s="5"/>
      <c r="F8254" s="5"/>
    </row>
    <row r="8255" spans="5:6" x14ac:dyDescent="0.25">
      <c r="E8255" s="5"/>
      <c r="F8255" s="5"/>
    </row>
    <row r="8256" spans="5:6" x14ac:dyDescent="0.25">
      <c r="E8256" s="5"/>
      <c r="F8256" s="5"/>
    </row>
    <row r="8257" spans="5:6" x14ac:dyDescent="0.25">
      <c r="E8257" s="5"/>
      <c r="F8257" s="5"/>
    </row>
    <row r="8258" spans="5:6" x14ac:dyDescent="0.25">
      <c r="E8258" s="5"/>
      <c r="F8258" s="5"/>
    </row>
    <row r="8259" spans="5:6" x14ac:dyDescent="0.25">
      <c r="E8259" s="5"/>
      <c r="F8259" s="5"/>
    </row>
    <row r="8260" spans="5:6" x14ac:dyDescent="0.25">
      <c r="E8260" s="5"/>
      <c r="F8260" s="5"/>
    </row>
    <row r="8261" spans="5:6" x14ac:dyDescent="0.25">
      <c r="E8261" s="5"/>
      <c r="F8261" s="5"/>
    </row>
    <row r="8262" spans="5:6" x14ac:dyDescent="0.25">
      <c r="E8262" s="5"/>
      <c r="F8262" s="5"/>
    </row>
    <row r="8263" spans="5:6" x14ac:dyDescent="0.25">
      <c r="E8263" s="5"/>
      <c r="F8263" s="5"/>
    </row>
    <row r="8264" spans="5:6" x14ac:dyDescent="0.25">
      <c r="E8264" s="5"/>
      <c r="F8264" s="5"/>
    </row>
    <row r="8265" spans="5:6" x14ac:dyDescent="0.25">
      <c r="E8265" s="5"/>
      <c r="F8265" s="5"/>
    </row>
    <row r="8266" spans="5:6" x14ac:dyDescent="0.25">
      <c r="E8266" s="5"/>
      <c r="F8266" s="5"/>
    </row>
    <row r="8267" spans="5:6" x14ac:dyDescent="0.25">
      <c r="E8267" s="5"/>
      <c r="F8267" s="5"/>
    </row>
    <row r="8268" spans="5:6" x14ac:dyDescent="0.25">
      <c r="E8268" s="5"/>
      <c r="F8268" s="5"/>
    </row>
    <row r="8269" spans="5:6" x14ac:dyDescent="0.25">
      <c r="E8269" s="5"/>
      <c r="F8269" s="5"/>
    </row>
    <row r="8270" spans="5:6" x14ac:dyDescent="0.25">
      <c r="E8270" s="5"/>
      <c r="F8270" s="5"/>
    </row>
    <row r="8271" spans="5:6" x14ac:dyDescent="0.25">
      <c r="E8271" s="5"/>
      <c r="F8271" s="5"/>
    </row>
    <row r="8272" spans="5:6" x14ac:dyDescent="0.25">
      <c r="E8272" s="5"/>
      <c r="F8272" s="5"/>
    </row>
    <row r="8273" spans="5:6" x14ac:dyDescent="0.25">
      <c r="E8273" s="5"/>
      <c r="F8273" s="5"/>
    </row>
    <row r="8274" spans="5:6" x14ac:dyDescent="0.25">
      <c r="E8274" s="5"/>
      <c r="F8274" s="5"/>
    </row>
    <row r="8275" spans="5:6" x14ac:dyDescent="0.25">
      <c r="E8275" s="5"/>
      <c r="F8275" s="5"/>
    </row>
    <row r="8276" spans="5:6" x14ac:dyDescent="0.25">
      <c r="E8276" s="5"/>
      <c r="F8276" s="5"/>
    </row>
    <row r="8277" spans="5:6" x14ac:dyDescent="0.25">
      <c r="E8277" s="5"/>
      <c r="F8277" s="5"/>
    </row>
    <row r="8278" spans="5:6" x14ac:dyDescent="0.25">
      <c r="E8278" s="5"/>
      <c r="F8278" s="5"/>
    </row>
    <row r="8279" spans="5:6" x14ac:dyDescent="0.25">
      <c r="E8279" s="5"/>
      <c r="F8279" s="5"/>
    </row>
    <row r="8280" spans="5:6" x14ac:dyDescent="0.25">
      <c r="E8280" s="5"/>
      <c r="F8280" s="5"/>
    </row>
    <row r="8281" spans="5:6" x14ac:dyDescent="0.25">
      <c r="E8281" s="5"/>
      <c r="F8281" s="5"/>
    </row>
    <row r="8282" spans="5:6" x14ac:dyDescent="0.25">
      <c r="E8282" s="5"/>
      <c r="F8282" s="5"/>
    </row>
    <row r="8283" spans="5:6" x14ac:dyDescent="0.25">
      <c r="E8283" s="5"/>
      <c r="F8283" s="5"/>
    </row>
    <row r="8284" spans="5:6" x14ac:dyDescent="0.25">
      <c r="E8284" s="5"/>
      <c r="F8284" s="5"/>
    </row>
    <row r="8285" spans="5:6" x14ac:dyDescent="0.25">
      <c r="E8285" s="5"/>
      <c r="F8285" s="5"/>
    </row>
    <row r="8286" spans="5:6" x14ac:dyDescent="0.25">
      <c r="E8286" s="5"/>
      <c r="F8286" s="5"/>
    </row>
    <row r="8287" spans="5:6" x14ac:dyDescent="0.25">
      <c r="E8287" s="5"/>
      <c r="F8287" s="5"/>
    </row>
    <row r="8288" spans="5:6" x14ac:dyDescent="0.25">
      <c r="E8288" s="5"/>
      <c r="F8288" s="5"/>
    </row>
    <row r="8289" spans="5:6" x14ac:dyDescent="0.25">
      <c r="E8289" s="5"/>
      <c r="F8289" s="5"/>
    </row>
    <row r="8290" spans="5:6" x14ac:dyDescent="0.25">
      <c r="E8290" s="5"/>
      <c r="F8290" s="5"/>
    </row>
    <row r="8291" spans="5:6" x14ac:dyDescent="0.25">
      <c r="E8291" s="5"/>
      <c r="F8291" s="5"/>
    </row>
    <row r="8292" spans="5:6" x14ac:dyDescent="0.25">
      <c r="E8292" s="5"/>
      <c r="F8292" s="5"/>
    </row>
    <row r="8293" spans="5:6" x14ac:dyDescent="0.25">
      <c r="E8293" s="5"/>
      <c r="F8293" s="5"/>
    </row>
    <row r="8294" spans="5:6" x14ac:dyDescent="0.25">
      <c r="E8294" s="5"/>
      <c r="F8294" s="5"/>
    </row>
    <row r="8295" spans="5:6" x14ac:dyDescent="0.25">
      <c r="E8295" s="5"/>
      <c r="F8295" s="5"/>
    </row>
    <row r="8296" spans="5:6" x14ac:dyDescent="0.25">
      <c r="E8296" s="5"/>
      <c r="F8296" s="5"/>
    </row>
    <row r="8297" spans="5:6" x14ac:dyDescent="0.25">
      <c r="E8297" s="5"/>
      <c r="F8297" s="5"/>
    </row>
    <row r="8298" spans="5:6" x14ac:dyDescent="0.25">
      <c r="E8298" s="5"/>
      <c r="F8298" s="5"/>
    </row>
    <row r="8299" spans="5:6" x14ac:dyDescent="0.25">
      <c r="E8299" s="5"/>
      <c r="F8299" s="5"/>
    </row>
    <row r="8300" spans="5:6" x14ac:dyDescent="0.25">
      <c r="E8300" s="5"/>
      <c r="F8300" s="5"/>
    </row>
    <row r="8301" spans="5:6" x14ac:dyDescent="0.25">
      <c r="E8301" s="5"/>
      <c r="F8301" s="5"/>
    </row>
    <row r="8302" spans="5:6" x14ac:dyDescent="0.25">
      <c r="E8302" s="5"/>
      <c r="F8302" s="5"/>
    </row>
    <row r="8303" spans="5:6" x14ac:dyDescent="0.25">
      <c r="E8303" s="5"/>
      <c r="F8303" s="5"/>
    </row>
    <row r="8304" spans="5:6" x14ac:dyDescent="0.25">
      <c r="E8304" s="5"/>
      <c r="F8304" s="5"/>
    </row>
    <row r="8305" spans="5:6" x14ac:dyDescent="0.25">
      <c r="E8305" s="5"/>
      <c r="F8305" s="5"/>
    </row>
    <row r="8306" spans="5:6" x14ac:dyDescent="0.25">
      <c r="E8306" s="5"/>
      <c r="F8306" s="5"/>
    </row>
    <row r="8307" spans="5:6" x14ac:dyDescent="0.25">
      <c r="E8307" s="5"/>
      <c r="F8307" s="5"/>
    </row>
    <row r="8308" spans="5:6" x14ac:dyDescent="0.25">
      <c r="E8308" s="5"/>
      <c r="F8308" s="5"/>
    </row>
    <row r="8309" spans="5:6" x14ac:dyDescent="0.25">
      <c r="E8309" s="5"/>
      <c r="F8309" s="5"/>
    </row>
    <row r="8310" spans="5:6" x14ac:dyDescent="0.25">
      <c r="E8310" s="5"/>
      <c r="F8310" s="5"/>
    </row>
    <row r="8311" spans="5:6" x14ac:dyDescent="0.25">
      <c r="E8311" s="5"/>
      <c r="F8311" s="5"/>
    </row>
    <row r="8312" spans="5:6" x14ac:dyDescent="0.25">
      <c r="E8312" s="5"/>
      <c r="F8312" s="5"/>
    </row>
    <row r="8313" spans="5:6" x14ac:dyDescent="0.25">
      <c r="E8313" s="5"/>
      <c r="F8313" s="5"/>
    </row>
    <row r="8314" spans="5:6" x14ac:dyDescent="0.25">
      <c r="E8314" s="5"/>
      <c r="F8314" s="5"/>
    </row>
    <row r="8315" spans="5:6" x14ac:dyDescent="0.25">
      <c r="E8315" s="5"/>
      <c r="F8315" s="5"/>
    </row>
    <row r="8316" spans="5:6" x14ac:dyDescent="0.25">
      <c r="E8316" s="5"/>
      <c r="F8316" s="5"/>
    </row>
    <row r="8317" spans="5:6" x14ac:dyDescent="0.25">
      <c r="E8317" s="5"/>
      <c r="F8317" s="5"/>
    </row>
    <row r="8318" spans="5:6" x14ac:dyDescent="0.25">
      <c r="E8318" s="5"/>
      <c r="F8318" s="5"/>
    </row>
    <row r="8319" spans="5:6" x14ac:dyDescent="0.25">
      <c r="E8319" s="5"/>
      <c r="F8319" s="5"/>
    </row>
    <row r="8320" spans="5:6" x14ac:dyDescent="0.25">
      <c r="E8320" s="5"/>
      <c r="F8320" s="5"/>
    </row>
    <row r="8321" spans="5:6" x14ac:dyDescent="0.25">
      <c r="E8321" s="5"/>
      <c r="F8321" s="5"/>
    </row>
    <row r="8322" spans="5:6" x14ac:dyDescent="0.25">
      <c r="E8322" s="5"/>
      <c r="F8322" s="5"/>
    </row>
    <row r="8323" spans="5:6" x14ac:dyDescent="0.25">
      <c r="E8323" s="5"/>
      <c r="F8323" s="5"/>
    </row>
    <row r="8324" spans="5:6" x14ac:dyDescent="0.25">
      <c r="E8324" s="5"/>
      <c r="F8324" s="5"/>
    </row>
    <row r="8325" spans="5:6" x14ac:dyDescent="0.25">
      <c r="E8325" s="5"/>
      <c r="F8325" s="5"/>
    </row>
    <row r="8326" spans="5:6" x14ac:dyDescent="0.25">
      <c r="E8326" s="5"/>
      <c r="F8326" s="5"/>
    </row>
    <row r="8327" spans="5:6" x14ac:dyDescent="0.25">
      <c r="E8327" s="5"/>
      <c r="F8327" s="5"/>
    </row>
    <row r="8328" spans="5:6" x14ac:dyDescent="0.25">
      <c r="E8328" s="5"/>
      <c r="F8328" s="5"/>
    </row>
    <row r="8329" spans="5:6" x14ac:dyDescent="0.25">
      <c r="E8329" s="5"/>
      <c r="F8329" s="5"/>
    </row>
    <row r="8330" spans="5:6" x14ac:dyDescent="0.25">
      <c r="E8330" s="5"/>
      <c r="F8330" s="5"/>
    </row>
    <row r="8331" spans="5:6" x14ac:dyDescent="0.25">
      <c r="E8331" s="5"/>
      <c r="F8331" s="5"/>
    </row>
    <row r="8332" spans="5:6" x14ac:dyDescent="0.25">
      <c r="E8332" s="5"/>
      <c r="F8332" s="5"/>
    </row>
    <row r="8333" spans="5:6" x14ac:dyDescent="0.25">
      <c r="E8333" s="5"/>
      <c r="F8333" s="5"/>
    </row>
    <row r="8334" spans="5:6" x14ac:dyDescent="0.25">
      <c r="E8334" s="5"/>
      <c r="F8334" s="5"/>
    </row>
    <row r="8335" spans="5:6" x14ac:dyDescent="0.25">
      <c r="E8335" s="5"/>
      <c r="F8335" s="5"/>
    </row>
    <row r="8336" spans="5:6" x14ac:dyDescent="0.25">
      <c r="E8336" s="5"/>
      <c r="F8336" s="5"/>
    </row>
    <row r="8337" spans="5:6" x14ac:dyDescent="0.25">
      <c r="E8337" s="5"/>
      <c r="F8337" s="5"/>
    </row>
    <row r="8338" spans="5:6" x14ac:dyDescent="0.25">
      <c r="E8338" s="5"/>
      <c r="F8338" s="5"/>
    </row>
    <row r="8339" spans="5:6" x14ac:dyDescent="0.25">
      <c r="E8339" s="5"/>
      <c r="F8339" s="5"/>
    </row>
    <row r="8340" spans="5:6" x14ac:dyDescent="0.25">
      <c r="E8340" s="5"/>
      <c r="F8340" s="5"/>
    </row>
    <row r="8341" spans="5:6" x14ac:dyDescent="0.25">
      <c r="E8341" s="5"/>
      <c r="F8341" s="5"/>
    </row>
    <row r="8342" spans="5:6" x14ac:dyDescent="0.25">
      <c r="E8342" s="5"/>
      <c r="F8342" s="5"/>
    </row>
    <row r="8343" spans="5:6" x14ac:dyDescent="0.25">
      <c r="E8343" s="5"/>
      <c r="F8343" s="5"/>
    </row>
    <row r="8344" spans="5:6" x14ac:dyDescent="0.25">
      <c r="E8344" s="5"/>
      <c r="F8344" s="5"/>
    </row>
    <row r="8345" spans="5:6" x14ac:dyDescent="0.25">
      <c r="E8345" s="5"/>
      <c r="F8345" s="5"/>
    </row>
    <row r="8346" spans="5:6" x14ac:dyDescent="0.25">
      <c r="E8346" s="5"/>
      <c r="F8346" s="5"/>
    </row>
    <row r="8347" spans="5:6" x14ac:dyDescent="0.25">
      <c r="E8347" s="5"/>
      <c r="F8347" s="5"/>
    </row>
    <row r="8348" spans="5:6" x14ac:dyDescent="0.25">
      <c r="E8348" s="5"/>
      <c r="F8348" s="5"/>
    </row>
    <row r="8349" spans="5:6" x14ac:dyDescent="0.25">
      <c r="E8349" s="5"/>
      <c r="F8349" s="5"/>
    </row>
    <row r="8350" spans="5:6" x14ac:dyDescent="0.25">
      <c r="E8350" s="5"/>
      <c r="F8350" s="5"/>
    </row>
    <row r="8351" spans="5:6" x14ac:dyDescent="0.25">
      <c r="E8351" s="5"/>
      <c r="F8351" s="5"/>
    </row>
    <row r="8352" spans="5:6" x14ac:dyDescent="0.25">
      <c r="E8352" s="5"/>
      <c r="F8352" s="5"/>
    </row>
    <row r="8353" spans="5:6" x14ac:dyDescent="0.25">
      <c r="E8353" s="5"/>
      <c r="F8353" s="5"/>
    </row>
    <row r="8354" spans="5:6" x14ac:dyDescent="0.25">
      <c r="E8354" s="5"/>
      <c r="F8354" s="5"/>
    </row>
    <row r="8355" spans="5:6" x14ac:dyDescent="0.25">
      <c r="E8355" s="5"/>
      <c r="F8355" s="5"/>
    </row>
    <row r="8356" spans="5:6" x14ac:dyDescent="0.25">
      <c r="E8356" s="5"/>
      <c r="F8356" s="5"/>
    </row>
    <row r="8357" spans="5:6" x14ac:dyDescent="0.25">
      <c r="E8357" s="5"/>
      <c r="F8357" s="5"/>
    </row>
    <row r="8358" spans="5:6" x14ac:dyDescent="0.25">
      <c r="E8358" s="5"/>
      <c r="F8358" s="5"/>
    </row>
    <row r="8359" spans="5:6" x14ac:dyDescent="0.25">
      <c r="E8359" s="5"/>
      <c r="F8359" s="5"/>
    </row>
    <row r="8360" spans="5:6" x14ac:dyDescent="0.25">
      <c r="E8360" s="5"/>
      <c r="F8360" s="5"/>
    </row>
    <row r="8361" spans="5:6" x14ac:dyDescent="0.25">
      <c r="E8361" s="5"/>
      <c r="F8361" s="5"/>
    </row>
    <row r="8362" spans="5:6" x14ac:dyDescent="0.25">
      <c r="E8362" s="5"/>
      <c r="F8362" s="5"/>
    </row>
    <row r="8363" spans="5:6" x14ac:dyDescent="0.25">
      <c r="E8363" s="5"/>
      <c r="F8363" s="5"/>
    </row>
    <row r="8364" spans="5:6" x14ac:dyDescent="0.25">
      <c r="E8364" s="5"/>
      <c r="F8364" s="5"/>
    </row>
    <row r="8365" spans="5:6" x14ac:dyDescent="0.25">
      <c r="E8365" s="5"/>
      <c r="F8365" s="5"/>
    </row>
    <row r="8366" spans="5:6" x14ac:dyDescent="0.25">
      <c r="E8366" s="5"/>
      <c r="F8366" s="5"/>
    </row>
    <row r="8367" spans="5:6" x14ac:dyDescent="0.25">
      <c r="E8367" s="5"/>
      <c r="F8367" s="5"/>
    </row>
    <row r="8368" spans="5:6" x14ac:dyDescent="0.25">
      <c r="E8368" s="5"/>
      <c r="F8368" s="5"/>
    </row>
    <row r="8369" spans="5:6" x14ac:dyDescent="0.25">
      <c r="E8369" s="5"/>
      <c r="F8369" s="5"/>
    </row>
    <row r="8370" spans="5:6" x14ac:dyDescent="0.25">
      <c r="E8370" s="5"/>
      <c r="F8370" s="5"/>
    </row>
    <row r="8371" spans="5:6" x14ac:dyDescent="0.25">
      <c r="E8371" s="5"/>
      <c r="F8371" s="5"/>
    </row>
    <row r="8372" spans="5:6" x14ac:dyDescent="0.25">
      <c r="E8372" s="5"/>
      <c r="F8372" s="5"/>
    </row>
    <row r="8373" spans="5:6" x14ac:dyDescent="0.25">
      <c r="E8373" s="5"/>
      <c r="F8373" s="5"/>
    </row>
    <row r="8374" spans="5:6" x14ac:dyDescent="0.25">
      <c r="E8374" s="5"/>
      <c r="F8374" s="5"/>
    </row>
    <row r="8375" spans="5:6" x14ac:dyDescent="0.25">
      <c r="E8375" s="5"/>
      <c r="F8375" s="5"/>
    </row>
    <row r="8376" spans="5:6" x14ac:dyDescent="0.25">
      <c r="E8376" s="5"/>
      <c r="F8376" s="5"/>
    </row>
    <row r="8377" spans="5:6" x14ac:dyDescent="0.25">
      <c r="E8377" s="5"/>
      <c r="F8377" s="5"/>
    </row>
    <row r="8378" spans="5:6" x14ac:dyDescent="0.25">
      <c r="E8378" s="5"/>
      <c r="F8378" s="5"/>
    </row>
    <row r="8379" spans="5:6" x14ac:dyDescent="0.25">
      <c r="E8379" s="5"/>
      <c r="F8379" s="5"/>
    </row>
    <row r="8380" spans="5:6" x14ac:dyDescent="0.25">
      <c r="E8380" s="5"/>
      <c r="F8380" s="5"/>
    </row>
    <row r="8381" spans="5:6" x14ac:dyDescent="0.25">
      <c r="E8381" s="5"/>
      <c r="F8381" s="5"/>
    </row>
    <row r="8382" spans="5:6" x14ac:dyDescent="0.25">
      <c r="E8382" s="5"/>
      <c r="F8382" s="5"/>
    </row>
    <row r="8383" spans="5:6" x14ac:dyDescent="0.25">
      <c r="E8383" s="5"/>
      <c r="F8383" s="5"/>
    </row>
    <row r="8384" spans="5:6" x14ac:dyDescent="0.25">
      <c r="E8384" s="5"/>
      <c r="F8384" s="5"/>
    </row>
    <row r="8385" spans="5:6" x14ac:dyDescent="0.25">
      <c r="E8385" s="5"/>
      <c r="F8385" s="5"/>
    </row>
    <row r="8386" spans="5:6" x14ac:dyDescent="0.25">
      <c r="E8386" s="5"/>
      <c r="F8386" s="5"/>
    </row>
    <row r="8387" spans="5:6" x14ac:dyDescent="0.25">
      <c r="E8387" s="5"/>
      <c r="F8387" s="5"/>
    </row>
    <row r="8388" spans="5:6" x14ac:dyDescent="0.25">
      <c r="E8388" s="5"/>
      <c r="F8388" s="5"/>
    </row>
    <row r="8389" spans="5:6" x14ac:dyDescent="0.25">
      <c r="E8389" s="5"/>
      <c r="F8389" s="5"/>
    </row>
    <row r="8390" spans="5:6" x14ac:dyDescent="0.25">
      <c r="E8390" s="5"/>
      <c r="F8390" s="5"/>
    </row>
    <row r="8391" spans="5:6" x14ac:dyDescent="0.25">
      <c r="E8391" s="5"/>
      <c r="F8391" s="5"/>
    </row>
    <row r="8392" spans="5:6" x14ac:dyDescent="0.25">
      <c r="E8392" s="5"/>
      <c r="F8392" s="5"/>
    </row>
    <row r="8393" spans="5:6" x14ac:dyDescent="0.25">
      <c r="E8393" s="5"/>
      <c r="F8393" s="5"/>
    </row>
    <row r="8394" spans="5:6" x14ac:dyDescent="0.25">
      <c r="E8394" s="5"/>
      <c r="F8394" s="5"/>
    </row>
    <row r="8395" spans="5:6" x14ac:dyDescent="0.25">
      <c r="E8395" s="5"/>
      <c r="F8395" s="5"/>
    </row>
    <row r="8396" spans="5:6" x14ac:dyDescent="0.25">
      <c r="E8396" s="5"/>
      <c r="F8396" s="5"/>
    </row>
    <row r="8397" spans="5:6" x14ac:dyDescent="0.25">
      <c r="E8397" s="5"/>
      <c r="F8397" s="5"/>
    </row>
    <row r="8398" spans="5:6" x14ac:dyDescent="0.25">
      <c r="E8398" s="5"/>
      <c r="F8398" s="5"/>
    </row>
    <row r="8399" spans="5:6" x14ac:dyDescent="0.25">
      <c r="E8399" s="5"/>
      <c r="F8399" s="5"/>
    </row>
    <row r="8400" spans="5:6" x14ac:dyDescent="0.25">
      <c r="E8400" s="5"/>
      <c r="F8400" s="5"/>
    </row>
    <row r="8401" spans="5:6" x14ac:dyDescent="0.25">
      <c r="E8401" s="5"/>
      <c r="F8401" s="5"/>
    </row>
    <row r="8402" spans="5:6" x14ac:dyDescent="0.25">
      <c r="E8402" s="5"/>
      <c r="F8402" s="5"/>
    </row>
    <row r="8403" spans="5:6" x14ac:dyDescent="0.25">
      <c r="E8403" s="5"/>
      <c r="F8403" s="5"/>
    </row>
    <row r="8404" spans="5:6" x14ac:dyDescent="0.25">
      <c r="E8404" s="5"/>
      <c r="F8404" s="5"/>
    </row>
    <row r="8405" spans="5:6" x14ac:dyDescent="0.25">
      <c r="E8405" s="5"/>
      <c r="F8405" s="5"/>
    </row>
    <row r="8406" spans="5:6" x14ac:dyDescent="0.25">
      <c r="E8406" s="5"/>
      <c r="F8406" s="5"/>
    </row>
    <row r="8407" spans="5:6" x14ac:dyDescent="0.25">
      <c r="E8407" s="5"/>
      <c r="F8407" s="5"/>
    </row>
    <row r="8408" spans="5:6" x14ac:dyDescent="0.25">
      <c r="E8408" s="5"/>
      <c r="F8408" s="5"/>
    </row>
    <row r="8409" spans="5:6" x14ac:dyDescent="0.25">
      <c r="E8409" s="5"/>
      <c r="F8409" s="5"/>
    </row>
    <row r="8410" spans="5:6" x14ac:dyDescent="0.25">
      <c r="E8410" s="5"/>
      <c r="F8410" s="5"/>
    </row>
    <row r="8411" spans="5:6" x14ac:dyDescent="0.25">
      <c r="E8411" s="5"/>
      <c r="F8411" s="5"/>
    </row>
    <row r="8412" spans="5:6" x14ac:dyDescent="0.25">
      <c r="E8412" s="5"/>
      <c r="F8412" s="5"/>
    </row>
    <row r="8413" spans="5:6" x14ac:dyDescent="0.25">
      <c r="E8413" s="5"/>
      <c r="F8413" s="5"/>
    </row>
    <row r="8414" spans="5:6" x14ac:dyDescent="0.25">
      <c r="E8414" s="5"/>
      <c r="F8414" s="5"/>
    </row>
    <row r="8415" spans="5:6" x14ac:dyDescent="0.25">
      <c r="E8415" s="5"/>
      <c r="F8415" s="5"/>
    </row>
    <row r="8416" spans="5:6" x14ac:dyDescent="0.25">
      <c r="E8416" s="5"/>
      <c r="F8416" s="5"/>
    </row>
    <row r="8417" spans="5:13" x14ac:dyDescent="0.25">
      <c r="E8417" s="5"/>
      <c r="F8417" s="5"/>
    </row>
    <row r="8418" spans="5:13" x14ac:dyDescent="0.25">
      <c r="E8418" s="5"/>
      <c r="F8418" s="5"/>
    </row>
    <row r="8419" spans="5:13" x14ac:dyDescent="0.25">
      <c r="E8419" s="5"/>
      <c r="F8419" s="5"/>
    </row>
    <row r="8420" spans="5:13" x14ac:dyDescent="0.25">
      <c r="E8420" s="5"/>
      <c r="F8420" s="5"/>
    </row>
    <row r="8421" spans="5:13" x14ac:dyDescent="0.25">
      <c r="E8421" s="5"/>
      <c r="F8421" s="5"/>
    </row>
    <row r="8422" spans="5:13" x14ac:dyDescent="0.25">
      <c r="E8422" s="5"/>
      <c r="F8422" s="5"/>
    </row>
    <row r="8423" spans="5:13" x14ac:dyDescent="0.25">
      <c r="E8423" s="5"/>
      <c r="F8423" s="5"/>
    </row>
    <row r="8424" spans="5:13" x14ac:dyDescent="0.25">
      <c r="E8424" s="5"/>
      <c r="F8424" s="5"/>
    </row>
    <row r="8425" spans="5:13" x14ac:dyDescent="0.25">
      <c r="E8425" s="5"/>
      <c r="F8425" s="5"/>
    </row>
    <row r="8426" spans="5:13" x14ac:dyDescent="0.25">
      <c r="E8426" s="5"/>
      <c r="F8426" s="5"/>
    </row>
    <row r="8427" spans="5:13" x14ac:dyDescent="0.25">
      <c r="E8427" s="5"/>
      <c r="F8427" s="5"/>
    </row>
    <row r="8428" spans="5:13" x14ac:dyDescent="0.25">
      <c r="E8428" s="5"/>
      <c r="F8428" s="5"/>
    </row>
    <row r="8429" spans="5:13" x14ac:dyDescent="0.25">
      <c r="E8429" s="5"/>
      <c r="F8429" s="5"/>
    </row>
    <row r="8430" spans="5:13" x14ac:dyDescent="0.25">
      <c r="E8430" s="5"/>
      <c r="F8430" s="5"/>
    </row>
    <row r="8431" spans="5:13" x14ac:dyDescent="0.25">
      <c r="E8431" s="5"/>
      <c r="F8431" s="5"/>
      <c r="M8431" s="5"/>
    </row>
    <row r="8432" spans="5:13" x14ac:dyDescent="0.25">
      <c r="E8432" s="5"/>
      <c r="F8432" s="5"/>
    </row>
    <row r="8433" spans="5:6" x14ac:dyDescent="0.25">
      <c r="E8433" s="5"/>
      <c r="F8433" s="5"/>
    </row>
    <row r="8434" spans="5:6" x14ac:dyDescent="0.25">
      <c r="E8434" s="5"/>
      <c r="F8434" s="5"/>
    </row>
    <row r="8435" spans="5:6" x14ac:dyDescent="0.25">
      <c r="E8435" s="5"/>
      <c r="F8435" s="5"/>
    </row>
    <row r="8436" spans="5:6" x14ac:dyDescent="0.25">
      <c r="E8436" s="5"/>
      <c r="F8436" s="5"/>
    </row>
    <row r="8437" spans="5:6" x14ac:dyDescent="0.25">
      <c r="E8437" s="5"/>
      <c r="F8437" s="5"/>
    </row>
    <row r="8438" spans="5:6" x14ac:dyDescent="0.25">
      <c r="E8438" s="5"/>
      <c r="F8438" s="5"/>
    </row>
    <row r="8439" spans="5:6" x14ac:dyDescent="0.25">
      <c r="E8439" s="5"/>
      <c r="F8439" s="5"/>
    </row>
    <row r="8440" spans="5:6" x14ac:dyDescent="0.25">
      <c r="E8440" s="5"/>
      <c r="F8440" s="5"/>
    </row>
    <row r="8441" spans="5:6" x14ac:dyDescent="0.25">
      <c r="E8441" s="5"/>
      <c r="F8441" s="5"/>
    </row>
    <row r="8442" spans="5:6" x14ac:dyDescent="0.25">
      <c r="E8442" s="5"/>
      <c r="F8442" s="5"/>
    </row>
    <row r="8443" spans="5:6" x14ac:dyDescent="0.25">
      <c r="E8443" s="5"/>
      <c r="F8443" s="5"/>
    </row>
    <row r="8444" spans="5:6" x14ac:dyDescent="0.25">
      <c r="E8444" s="5"/>
      <c r="F8444" s="5"/>
    </row>
    <row r="8445" spans="5:6" x14ac:dyDescent="0.25">
      <c r="E8445" s="5"/>
      <c r="F8445" s="5"/>
    </row>
    <row r="8446" spans="5:6" x14ac:dyDescent="0.25">
      <c r="E8446" s="5"/>
      <c r="F8446" s="5"/>
    </row>
    <row r="8447" spans="5:6" x14ac:dyDescent="0.25">
      <c r="E8447" s="5"/>
      <c r="F8447" s="5"/>
    </row>
    <row r="8448" spans="5:6" x14ac:dyDescent="0.25">
      <c r="E8448" s="5"/>
      <c r="F8448" s="5"/>
    </row>
    <row r="8449" spans="5:15" x14ac:dyDescent="0.25">
      <c r="E8449" s="5"/>
      <c r="F8449" s="5"/>
    </row>
    <row r="8450" spans="5:15" x14ac:dyDescent="0.25">
      <c r="E8450" s="5"/>
      <c r="F8450" s="5"/>
    </row>
    <row r="8451" spans="5:15" x14ac:dyDescent="0.25">
      <c r="E8451" s="5"/>
      <c r="F8451" s="5"/>
    </row>
    <row r="8452" spans="5:15" x14ac:dyDescent="0.25">
      <c r="E8452" s="5"/>
      <c r="F8452" s="5"/>
    </row>
    <row r="8453" spans="5:15" x14ac:dyDescent="0.25">
      <c r="E8453" s="5"/>
      <c r="F8453" s="5"/>
    </row>
    <row r="8454" spans="5:15" x14ac:dyDescent="0.25">
      <c r="E8454" s="5"/>
      <c r="F8454" s="5"/>
    </row>
    <row r="8455" spans="5:15" x14ac:dyDescent="0.25">
      <c r="E8455" s="5"/>
      <c r="F8455" s="5"/>
    </row>
    <row r="8456" spans="5:15" x14ac:dyDescent="0.25">
      <c r="E8456" s="5"/>
      <c r="F8456" s="5"/>
      <c r="O8456" s="5"/>
    </row>
    <row r="8457" spans="5:15" x14ac:dyDescent="0.25">
      <c r="E8457" s="5"/>
      <c r="F8457" s="5"/>
    </row>
    <row r="8458" spans="5:15" x14ac:dyDescent="0.25">
      <c r="E8458" s="5"/>
      <c r="F8458" s="5"/>
    </row>
    <row r="8459" spans="5:15" x14ac:dyDescent="0.25">
      <c r="E8459" s="5"/>
      <c r="F8459" s="5"/>
    </row>
    <row r="8460" spans="5:15" x14ac:dyDescent="0.25">
      <c r="E8460" s="5"/>
      <c r="F8460" s="5"/>
    </row>
    <row r="8461" spans="5:15" x14ac:dyDescent="0.25">
      <c r="E8461" s="5"/>
      <c r="F8461" s="5"/>
    </row>
    <row r="8462" spans="5:15" x14ac:dyDescent="0.25">
      <c r="E8462" s="5"/>
      <c r="F8462" s="5"/>
    </row>
    <row r="8463" spans="5:15" x14ac:dyDescent="0.25">
      <c r="E8463" s="5"/>
      <c r="F8463" s="5"/>
    </row>
    <row r="8464" spans="5:15" x14ac:dyDescent="0.25">
      <c r="E8464" s="5"/>
      <c r="F8464" s="5"/>
    </row>
    <row r="8465" spans="5:6" x14ac:dyDescent="0.25">
      <c r="E8465" s="5"/>
      <c r="F8465" s="5"/>
    </row>
    <row r="8466" spans="5:6" x14ac:dyDescent="0.25">
      <c r="E8466" s="5"/>
      <c r="F8466" s="5"/>
    </row>
    <row r="8467" spans="5:6" x14ac:dyDescent="0.25">
      <c r="E8467" s="5"/>
      <c r="F8467" s="5"/>
    </row>
    <row r="8468" spans="5:6" x14ac:dyDescent="0.25">
      <c r="E8468" s="5"/>
      <c r="F8468" s="5"/>
    </row>
    <row r="8469" spans="5:6" x14ac:dyDescent="0.25">
      <c r="E8469" s="5"/>
      <c r="F8469" s="5"/>
    </row>
    <row r="8470" spans="5:6" x14ac:dyDescent="0.25">
      <c r="E8470" s="5"/>
      <c r="F8470" s="5"/>
    </row>
    <row r="8471" spans="5:6" x14ac:dyDescent="0.25">
      <c r="E8471" s="5"/>
      <c r="F8471" s="5"/>
    </row>
    <row r="8472" spans="5:6" x14ac:dyDescent="0.25">
      <c r="E8472" s="5"/>
      <c r="F8472" s="5"/>
    </row>
    <row r="8473" spans="5:6" x14ac:dyDescent="0.25">
      <c r="E8473" s="5"/>
      <c r="F8473" s="5"/>
    </row>
    <row r="8474" spans="5:6" x14ac:dyDescent="0.25">
      <c r="E8474" s="5"/>
      <c r="F8474" s="5"/>
    </row>
    <row r="8475" spans="5:6" x14ac:dyDescent="0.25">
      <c r="E8475" s="5"/>
      <c r="F8475" s="5"/>
    </row>
    <row r="8476" spans="5:6" x14ac:dyDescent="0.25">
      <c r="E8476" s="5"/>
      <c r="F8476" s="5"/>
    </row>
    <row r="8477" spans="5:6" x14ac:dyDescent="0.25">
      <c r="E8477" s="5"/>
      <c r="F8477" s="5"/>
    </row>
    <row r="8478" spans="5:6" x14ac:dyDescent="0.25">
      <c r="E8478" s="5"/>
      <c r="F8478" s="5"/>
    </row>
    <row r="8479" spans="5:6" x14ac:dyDescent="0.25">
      <c r="E8479" s="5"/>
      <c r="F8479" s="5"/>
    </row>
    <row r="8480" spans="5:6" x14ac:dyDescent="0.25">
      <c r="E8480" s="5"/>
      <c r="F8480" s="5"/>
    </row>
    <row r="8481" spans="5:17" x14ac:dyDescent="0.25">
      <c r="E8481" s="5"/>
      <c r="F8481" s="5"/>
    </row>
    <row r="8482" spans="5:17" x14ac:dyDescent="0.25">
      <c r="E8482" s="5"/>
      <c r="F8482" s="5"/>
    </row>
    <row r="8483" spans="5:17" x14ac:dyDescent="0.25">
      <c r="E8483" s="5"/>
      <c r="F8483" s="5"/>
    </row>
    <row r="8484" spans="5:17" x14ac:dyDescent="0.25">
      <c r="E8484" s="5"/>
      <c r="F8484" s="5"/>
    </row>
    <row r="8485" spans="5:17" x14ac:dyDescent="0.25">
      <c r="E8485" s="5"/>
      <c r="F8485" s="5"/>
    </row>
    <row r="8486" spans="5:17" x14ac:dyDescent="0.25">
      <c r="E8486" s="5"/>
      <c r="F8486" s="5"/>
      <c r="K8486" s="5"/>
    </row>
    <row r="8487" spans="5:17" x14ac:dyDescent="0.25">
      <c r="E8487" s="5"/>
      <c r="F8487" s="5"/>
    </row>
    <row r="8488" spans="5:17" x14ac:dyDescent="0.25">
      <c r="E8488" s="5"/>
      <c r="F8488" s="5"/>
    </row>
    <row r="8489" spans="5:17" x14ac:dyDescent="0.25">
      <c r="E8489" s="5"/>
      <c r="F8489" s="5"/>
    </row>
    <row r="8490" spans="5:17" x14ac:dyDescent="0.25">
      <c r="E8490" s="5"/>
      <c r="F8490" s="5"/>
      <c r="H8490" s="5"/>
      <c r="I8490" s="5"/>
      <c r="Q8490" s="5"/>
    </row>
    <row r="8491" spans="5:17" x14ac:dyDescent="0.25">
      <c r="E8491" s="5"/>
      <c r="F8491" s="5"/>
    </row>
    <row r="8492" spans="5:17" x14ac:dyDescent="0.25">
      <c r="E8492" s="5"/>
      <c r="F8492" s="5"/>
    </row>
    <row r="8493" spans="5:17" x14ac:dyDescent="0.25">
      <c r="E8493" s="5"/>
      <c r="F8493" s="5"/>
    </row>
    <row r="8494" spans="5:17" x14ac:dyDescent="0.25">
      <c r="E8494" s="5"/>
      <c r="F8494" s="5"/>
    </row>
    <row r="8495" spans="5:17" x14ac:dyDescent="0.25">
      <c r="E8495" s="5"/>
      <c r="F8495" s="5"/>
    </row>
    <row r="8496" spans="5:17" x14ac:dyDescent="0.25">
      <c r="E8496" s="5"/>
      <c r="F8496" s="5"/>
    </row>
    <row r="8497" spans="5:6" x14ac:dyDescent="0.25">
      <c r="E8497" s="5"/>
      <c r="F8497" s="5"/>
    </row>
    <row r="8498" spans="5:6" x14ac:dyDescent="0.25">
      <c r="E8498" s="5"/>
      <c r="F8498" s="5"/>
    </row>
    <row r="8499" spans="5:6" x14ac:dyDescent="0.25">
      <c r="E8499" s="5"/>
      <c r="F8499" s="5"/>
    </row>
    <row r="8500" spans="5:6" x14ac:dyDescent="0.25">
      <c r="E8500" s="5"/>
      <c r="F8500" s="5"/>
    </row>
    <row r="8501" spans="5:6" x14ac:dyDescent="0.25">
      <c r="E8501" s="5"/>
      <c r="F8501" s="5"/>
    </row>
    <row r="8502" spans="5:6" x14ac:dyDescent="0.25">
      <c r="E8502" s="5"/>
      <c r="F8502" s="5"/>
    </row>
    <row r="8503" spans="5:6" x14ac:dyDescent="0.25">
      <c r="E8503" s="5"/>
      <c r="F8503" s="5"/>
    </row>
    <row r="8504" spans="5:6" x14ac:dyDescent="0.25">
      <c r="E8504" s="5"/>
      <c r="F8504" s="5"/>
    </row>
    <row r="8505" spans="5:6" x14ac:dyDescent="0.25">
      <c r="E8505" s="5"/>
      <c r="F8505" s="5"/>
    </row>
    <row r="8506" spans="5:6" x14ac:dyDescent="0.25">
      <c r="E8506" s="5"/>
      <c r="F8506" s="5"/>
    </row>
    <row r="8507" spans="5:6" x14ac:dyDescent="0.25">
      <c r="E8507" s="5"/>
      <c r="F8507" s="5"/>
    </row>
    <row r="8508" spans="5:6" x14ac:dyDescent="0.25">
      <c r="E8508" s="5"/>
      <c r="F8508" s="5"/>
    </row>
    <row r="8509" spans="5:6" x14ac:dyDescent="0.25">
      <c r="E8509" s="5"/>
      <c r="F8509" s="5"/>
    </row>
    <row r="8510" spans="5:6" x14ac:dyDescent="0.25">
      <c r="E8510" s="5"/>
      <c r="F8510" s="5"/>
    </row>
    <row r="8511" spans="5:6" x14ac:dyDescent="0.25">
      <c r="E8511" s="5"/>
      <c r="F8511" s="5"/>
    </row>
    <row r="8512" spans="5:6" x14ac:dyDescent="0.25">
      <c r="E8512" s="5"/>
      <c r="F8512" s="5"/>
    </row>
    <row r="8513" spans="5:6" x14ac:dyDescent="0.25">
      <c r="E8513" s="5"/>
      <c r="F8513" s="5"/>
    </row>
    <row r="8514" spans="5:6" x14ac:dyDescent="0.25">
      <c r="E8514" s="5"/>
      <c r="F8514" s="5"/>
    </row>
    <row r="8515" spans="5:6" x14ac:dyDescent="0.25">
      <c r="E8515" s="5"/>
      <c r="F8515" s="5"/>
    </row>
    <row r="8516" spans="5:6" x14ac:dyDescent="0.25">
      <c r="E8516" s="5"/>
      <c r="F8516" s="5"/>
    </row>
    <row r="8517" spans="5:6" x14ac:dyDescent="0.25">
      <c r="E8517" s="5"/>
      <c r="F8517" s="5"/>
    </row>
    <row r="8518" spans="5:6" x14ac:dyDescent="0.25">
      <c r="E8518" s="5"/>
      <c r="F8518" s="5"/>
    </row>
    <row r="8519" spans="5:6" x14ac:dyDescent="0.25">
      <c r="E8519" s="5"/>
      <c r="F8519" s="5"/>
    </row>
    <row r="8520" spans="5:6" x14ac:dyDescent="0.25">
      <c r="E8520" s="5"/>
      <c r="F8520" s="5"/>
    </row>
    <row r="8521" spans="5:6" x14ac:dyDescent="0.25">
      <c r="E8521" s="5"/>
      <c r="F8521" s="5"/>
    </row>
    <row r="8522" spans="5:6" x14ac:dyDescent="0.25">
      <c r="E8522" s="5"/>
      <c r="F8522" s="5"/>
    </row>
    <row r="8523" spans="5:6" x14ac:dyDescent="0.25">
      <c r="E8523" s="5"/>
      <c r="F8523" s="5"/>
    </row>
    <row r="8524" spans="5:6" x14ac:dyDescent="0.25">
      <c r="E8524" s="5"/>
      <c r="F8524" s="5"/>
    </row>
    <row r="8525" spans="5:6" x14ac:dyDescent="0.25">
      <c r="E8525" s="5"/>
      <c r="F8525" s="5"/>
    </row>
    <row r="8526" spans="5:6" x14ac:dyDescent="0.25">
      <c r="E8526" s="5"/>
      <c r="F8526" s="5"/>
    </row>
    <row r="8527" spans="5:6" x14ac:dyDescent="0.25">
      <c r="E8527" s="5"/>
      <c r="F8527" s="5"/>
    </row>
    <row r="8528" spans="5:6" x14ac:dyDescent="0.25">
      <c r="E8528" s="5"/>
      <c r="F8528" s="5"/>
    </row>
    <row r="8529" spans="5:6" x14ac:dyDescent="0.25">
      <c r="E8529" s="5"/>
      <c r="F8529" s="5"/>
    </row>
    <row r="8530" spans="5:6" x14ac:dyDescent="0.25">
      <c r="E8530" s="5"/>
      <c r="F8530" s="5"/>
    </row>
    <row r="8531" spans="5:6" x14ac:dyDescent="0.25">
      <c r="E8531" s="5"/>
      <c r="F8531" s="5"/>
    </row>
    <row r="8532" spans="5:6" x14ac:dyDescent="0.25">
      <c r="E8532" s="5"/>
      <c r="F8532" s="5"/>
    </row>
    <row r="8533" spans="5:6" x14ac:dyDescent="0.25">
      <c r="E8533" s="5"/>
      <c r="F8533" s="5"/>
    </row>
    <row r="8534" spans="5:6" x14ac:dyDescent="0.25">
      <c r="E8534" s="5"/>
      <c r="F8534" s="5"/>
    </row>
    <row r="8535" spans="5:6" x14ac:dyDescent="0.25">
      <c r="E8535" s="5"/>
      <c r="F8535" s="5"/>
    </row>
    <row r="8536" spans="5:6" x14ac:dyDescent="0.25">
      <c r="E8536" s="5"/>
      <c r="F8536" s="5"/>
    </row>
    <row r="8537" spans="5:6" x14ac:dyDescent="0.25">
      <c r="E8537" s="5"/>
      <c r="F8537" s="5"/>
    </row>
    <row r="8538" spans="5:6" x14ac:dyDescent="0.25">
      <c r="E8538" s="5"/>
      <c r="F8538" s="5"/>
    </row>
    <row r="8539" spans="5:6" x14ac:dyDescent="0.25">
      <c r="E8539" s="5"/>
      <c r="F8539" s="5"/>
    </row>
    <row r="8540" spans="5:6" x14ac:dyDescent="0.25">
      <c r="E8540" s="5"/>
      <c r="F8540" s="5"/>
    </row>
    <row r="8541" spans="5:6" x14ac:dyDescent="0.25">
      <c r="E8541" s="5"/>
      <c r="F8541" s="5"/>
    </row>
    <row r="8542" spans="5:6" x14ac:dyDescent="0.25">
      <c r="E8542" s="5"/>
      <c r="F8542" s="5"/>
    </row>
    <row r="8543" spans="5:6" x14ac:dyDescent="0.25">
      <c r="E8543" s="5"/>
      <c r="F8543" s="5"/>
    </row>
    <row r="8544" spans="5:6" x14ac:dyDescent="0.25">
      <c r="E8544" s="5"/>
      <c r="F8544" s="5"/>
    </row>
    <row r="8545" spans="5:6" x14ac:dyDescent="0.25">
      <c r="E8545" s="5"/>
      <c r="F8545" s="5"/>
    </row>
    <row r="8546" spans="5:6" x14ac:dyDescent="0.25">
      <c r="E8546" s="5"/>
      <c r="F8546" s="5"/>
    </row>
    <row r="8547" spans="5:6" x14ac:dyDescent="0.25">
      <c r="E8547" s="5"/>
      <c r="F8547" s="5"/>
    </row>
    <row r="8548" spans="5:6" x14ac:dyDescent="0.25">
      <c r="E8548" s="5"/>
      <c r="F8548" s="5"/>
    </row>
    <row r="8549" spans="5:6" x14ac:dyDescent="0.25">
      <c r="E8549" s="5"/>
      <c r="F8549" s="5"/>
    </row>
    <row r="8550" spans="5:6" x14ac:dyDescent="0.25">
      <c r="E8550" s="5"/>
      <c r="F8550" s="5"/>
    </row>
    <row r="8551" spans="5:6" x14ac:dyDescent="0.25">
      <c r="E8551" s="5"/>
      <c r="F8551" s="5"/>
    </row>
    <row r="8552" spans="5:6" x14ac:dyDescent="0.25">
      <c r="E8552" s="5"/>
      <c r="F8552" s="5"/>
    </row>
    <row r="8553" spans="5:6" x14ac:dyDescent="0.25">
      <c r="E8553" s="5"/>
      <c r="F8553" s="5"/>
    </row>
    <row r="8554" spans="5:6" x14ac:dyDescent="0.25">
      <c r="E8554" s="5"/>
      <c r="F8554" s="5"/>
    </row>
    <row r="8555" spans="5:6" x14ac:dyDescent="0.25">
      <c r="E8555" s="5"/>
      <c r="F8555" s="5"/>
    </row>
    <row r="8556" spans="5:6" x14ac:dyDescent="0.25">
      <c r="E8556" s="5"/>
      <c r="F8556" s="5"/>
    </row>
    <row r="8557" spans="5:6" x14ac:dyDescent="0.25">
      <c r="E8557" s="5"/>
      <c r="F8557" s="5"/>
    </row>
    <row r="8558" spans="5:6" x14ac:dyDescent="0.25">
      <c r="E8558" s="5"/>
      <c r="F8558" s="5"/>
    </row>
    <row r="8559" spans="5:6" x14ac:dyDescent="0.25">
      <c r="E8559" s="5"/>
      <c r="F8559" s="5"/>
    </row>
    <row r="8560" spans="5:6" x14ac:dyDescent="0.25">
      <c r="E8560" s="5"/>
      <c r="F8560" s="5"/>
    </row>
    <row r="8561" spans="5:6" x14ac:dyDescent="0.25">
      <c r="E8561" s="5"/>
      <c r="F8561" s="5"/>
    </row>
    <row r="8562" spans="5:6" x14ac:dyDescent="0.25">
      <c r="E8562" s="5"/>
      <c r="F8562" s="5"/>
    </row>
    <row r="8563" spans="5:6" x14ac:dyDescent="0.25">
      <c r="E8563" s="5"/>
      <c r="F8563" s="5"/>
    </row>
    <row r="8564" spans="5:6" x14ac:dyDescent="0.25">
      <c r="E8564" s="5"/>
      <c r="F8564" s="5"/>
    </row>
    <row r="8565" spans="5:6" x14ac:dyDescent="0.25">
      <c r="E8565" s="5"/>
      <c r="F8565" s="5"/>
    </row>
    <row r="8566" spans="5:6" x14ac:dyDescent="0.25">
      <c r="E8566" s="5"/>
      <c r="F8566" s="5"/>
    </row>
    <row r="8567" spans="5:6" x14ac:dyDescent="0.25">
      <c r="E8567" s="5"/>
      <c r="F8567" s="5"/>
    </row>
    <row r="8568" spans="5:6" x14ac:dyDescent="0.25">
      <c r="E8568" s="5"/>
      <c r="F8568" s="5"/>
    </row>
    <row r="8569" spans="5:6" x14ac:dyDescent="0.25">
      <c r="E8569" s="5"/>
      <c r="F8569" s="5"/>
    </row>
    <row r="8570" spans="5:6" x14ac:dyDescent="0.25">
      <c r="E8570" s="5"/>
      <c r="F8570" s="5"/>
    </row>
    <row r="8571" spans="5:6" x14ac:dyDescent="0.25">
      <c r="E8571" s="5"/>
      <c r="F8571" s="5"/>
    </row>
    <row r="8572" spans="5:6" x14ac:dyDescent="0.25">
      <c r="E8572" s="5"/>
      <c r="F8572" s="5"/>
    </row>
    <row r="8573" spans="5:6" x14ac:dyDescent="0.25">
      <c r="E8573" s="5"/>
      <c r="F8573" s="5"/>
    </row>
    <row r="8574" spans="5:6" x14ac:dyDescent="0.25">
      <c r="E8574" s="5"/>
      <c r="F8574" s="5"/>
    </row>
    <row r="8575" spans="5:6" x14ac:dyDescent="0.25">
      <c r="E8575" s="5"/>
      <c r="F8575" s="5"/>
    </row>
    <row r="8576" spans="5:6" x14ac:dyDescent="0.25">
      <c r="E8576" s="5"/>
      <c r="F8576" s="5"/>
    </row>
    <row r="8577" spans="5:6" x14ac:dyDescent="0.25">
      <c r="E8577" s="5"/>
      <c r="F8577" s="5"/>
    </row>
    <row r="8578" spans="5:6" x14ac:dyDescent="0.25">
      <c r="E8578" s="5"/>
      <c r="F8578" s="5"/>
    </row>
    <row r="8579" spans="5:6" x14ac:dyDescent="0.25">
      <c r="E8579" s="5"/>
      <c r="F8579" s="5"/>
    </row>
    <row r="8580" spans="5:6" x14ac:dyDescent="0.25">
      <c r="E8580" s="5"/>
      <c r="F8580" s="5"/>
    </row>
    <row r="8581" spans="5:6" x14ac:dyDescent="0.25">
      <c r="E8581" s="5"/>
      <c r="F8581" s="5"/>
    </row>
    <row r="8582" spans="5:6" x14ac:dyDescent="0.25">
      <c r="E8582" s="5"/>
      <c r="F8582" s="5"/>
    </row>
    <row r="8583" spans="5:6" x14ac:dyDescent="0.25">
      <c r="E8583" s="5"/>
      <c r="F8583" s="5"/>
    </row>
    <row r="8584" spans="5:6" x14ac:dyDescent="0.25">
      <c r="E8584" s="5"/>
      <c r="F8584" s="5"/>
    </row>
    <row r="8585" spans="5:6" x14ac:dyDescent="0.25">
      <c r="E8585" s="5"/>
      <c r="F8585" s="5"/>
    </row>
    <row r="8586" spans="5:6" x14ac:dyDescent="0.25">
      <c r="E8586" s="5"/>
      <c r="F8586" s="5"/>
    </row>
    <row r="8587" spans="5:6" x14ac:dyDescent="0.25">
      <c r="E8587" s="5"/>
      <c r="F8587" s="5"/>
    </row>
    <row r="8588" spans="5:6" x14ac:dyDescent="0.25">
      <c r="E8588" s="5"/>
      <c r="F8588" s="5"/>
    </row>
    <row r="8589" spans="5:6" x14ac:dyDescent="0.25">
      <c r="E8589" s="5"/>
      <c r="F8589" s="5"/>
    </row>
    <row r="8590" spans="5:6" x14ac:dyDescent="0.25">
      <c r="E8590" s="5"/>
      <c r="F8590" s="5"/>
    </row>
    <row r="8591" spans="5:6" x14ac:dyDescent="0.25">
      <c r="E8591" s="5"/>
      <c r="F8591" s="5"/>
    </row>
    <row r="8592" spans="5:6" x14ac:dyDescent="0.25">
      <c r="E8592" s="5"/>
      <c r="F8592" s="5"/>
    </row>
    <row r="8593" spans="5:6" x14ac:dyDescent="0.25">
      <c r="E8593" s="5"/>
      <c r="F8593" s="5"/>
    </row>
    <row r="8594" spans="5:6" x14ac:dyDescent="0.25">
      <c r="E8594" s="5"/>
      <c r="F8594" s="5"/>
    </row>
    <row r="8595" spans="5:6" x14ac:dyDescent="0.25">
      <c r="E8595" s="5"/>
      <c r="F8595" s="5"/>
    </row>
    <row r="8596" spans="5:6" x14ac:dyDescent="0.25">
      <c r="E8596" s="5"/>
      <c r="F8596" s="5"/>
    </row>
    <row r="8597" spans="5:6" x14ac:dyDescent="0.25">
      <c r="E8597" s="5"/>
      <c r="F8597" s="5"/>
    </row>
    <row r="8598" spans="5:6" x14ac:dyDescent="0.25">
      <c r="E8598" s="5"/>
      <c r="F8598" s="5"/>
    </row>
    <row r="8599" spans="5:6" x14ac:dyDescent="0.25">
      <c r="E8599" s="5"/>
      <c r="F8599" s="5"/>
    </row>
    <row r="8600" spans="5:6" x14ac:dyDescent="0.25">
      <c r="E8600" s="5"/>
      <c r="F8600" s="5"/>
    </row>
    <row r="8601" spans="5:6" x14ac:dyDescent="0.25">
      <c r="E8601" s="5"/>
      <c r="F8601" s="5"/>
    </row>
    <row r="8602" spans="5:6" x14ac:dyDescent="0.25">
      <c r="E8602" s="5"/>
      <c r="F8602" s="5"/>
    </row>
    <row r="8603" spans="5:6" x14ac:dyDescent="0.25">
      <c r="E8603" s="5"/>
      <c r="F8603" s="5"/>
    </row>
    <row r="8604" spans="5:6" x14ac:dyDescent="0.25">
      <c r="E8604" s="5"/>
      <c r="F8604" s="5"/>
    </row>
    <row r="8605" spans="5:6" x14ac:dyDescent="0.25">
      <c r="E8605" s="5"/>
      <c r="F8605" s="5"/>
    </row>
    <row r="8606" spans="5:6" x14ac:dyDescent="0.25">
      <c r="E8606" s="5"/>
      <c r="F8606" s="5"/>
    </row>
    <row r="8607" spans="5:6" x14ac:dyDescent="0.25">
      <c r="E8607" s="5"/>
      <c r="F8607" s="5"/>
    </row>
    <row r="8608" spans="5:6" x14ac:dyDescent="0.25">
      <c r="E8608" s="5"/>
      <c r="F8608" s="5"/>
    </row>
    <row r="8609" spans="5:6" x14ac:dyDescent="0.25">
      <c r="E8609" s="5"/>
      <c r="F8609" s="5"/>
    </row>
    <row r="8610" spans="5:6" x14ac:dyDescent="0.25">
      <c r="E8610" s="5"/>
      <c r="F8610" s="5"/>
    </row>
    <row r="8611" spans="5:6" x14ac:dyDescent="0.25">
      <c r="E8611" s="5"/>
      <c r="F8611" s="5"/>
    </row>
    <row r="8612" spans="5:6" x14ac:dyDescent="0.25">
      <c r="E8612" s="5"/>
      <c r="F8612" s="5"/>
    </row>
    <row r="8613" spans="5:6" x14ac:dyDescent="0.25">
      <c r="E8613" s="5"/>
      <c r="F8613" s="5"/>
    </row>
    <row r="8614" spans="5:6" x14ac:dyDescent="0.25">
      <c r="E8614" s="5"/>
      <c r="F8614" s="5"/>
    </row>
    <row r="8615" spans="5:6" x14ac:dyDescent="0.25">
      <c r="E8615" s="5"/>
      <c r="F8615" s="5"/>
    </row>
    <row r="8616" spans="5:6" x14ac:dyDescent="0.25">
      <c r="E8616" s="5"/>
      <c r="F8616" s="5"/>
    </row>
    <row r="8617" spans="5:6" x14ac:dyDescent="0.25">
      <c r="E8617" s="5"/>
      <c r="F8617" s="5"/>
    </row>
    <row r="8618" spans="5:6" x14ac:dyDescent="0.25">
      <c r="E8618" s="5"/>
      <c r="F8618" s="5"/>
    </row>
    <row r="8619" spans="5:6" x14ac:dyDescent="0.25">
      <c r="E8619" s="5"/>
      <c r="F8619" s="5"/>
    </row>
    <row r="8620" spans="5:6" x14ac:dyDescent="0.25">
      <c r="E8620" s="5"/>
      <c r="F8620" s="5"/>
    </row>
    <row r="8621" spans="5:6" x14ac:dyDescent="0.25">
      <c r="E8621" s="5"/>
      <c r="F8621" s="5"/>
    </row>
    <row r="8622" spans="5:6" x14ac:dyDescent="0.25">
      <c r="E8622" s="5"/>
      <c r="F8622" s="5"/>
    </row>
    <row r="8623" spans="5:6" x14ac:dyDescent="0.25">
      <c r="E8623" s="5"/>
      <c r="F8623" s="5"/>
    </row>
    <row r="8624" spans="5:6" x14ac:dyDescent="0.25">
      <c r="E8624" s="5"/>
      <c r="F8624" s="5"/>
    </row>
    <row r="8625" spans="5:6" x14ac:dyDescent="0.25">
      <c r="E8625" s="5"/>
      <c r="F8625" s="5"/>
    </row>
    <row r="8626" spans="5:6" x14ac:dyDescent="0.25">
      <c r="E8626" s="5"/>
      <c r="F8626" s="5"/>
    </row>
    <row r="8627" spans="5:6" x14ac:dyDescent="0.25">
      <c r="E8627" s="5"/>
      <c r="F8627" s="5"/>
    </row>
    <row r="8628" spans="5:6" x14ac:dyDescent="0.25">
      <c r="E8628" s="5"/>
      <c r="F8628" s="5"/>
    </row>
    <row r="8629" spans="5:6" x14ac:dyDescent="0.25">
      <c r="E8629" s="5"/>
      <c r="F8629" s="5"/>
    </row>
    <row r="8630" spans="5:6" x14ac:dyDescent="0.25">
      <c r="E8630" s="5"/>
      <c r="F8630" s="5"/>
    </row>
    <row r="8631" spans="5:6" x14ac:dyDescent="0.25">
      <c r="E8631" s="5"/>
      <c r="F8631" s="5"/>
    </row>
    <row r="8632" spans="5:6" x14ac:dyDescent="0.25">
      <c r="E8632" s="5"/>
      <c r="F8632" s="5"/>
    </row>
    <row r="8633" spans="5:6" x14ac:dyDescent="0.25">
      <c r="E8633" s="5"/>
      <c r="F8633" s="5"/>
    </row>
    <row r="8634" spans="5:6" x14ac:dyDescent="0.25">
      <c r="E8634" s="5"/>
      <c r="F8634" s="5"/>
    </row>
    <row r="8635" spans="5:6" x14ac:dyDescent="0.25">
      <c r="E8635" s="5"/>
      <c r="F8635" s="5"/>
    </row>
    <row r="8636" spans="5:6" x14ac:dyDescent="0.25">
      <c r="E8636" s="5"/>
      <c r="F8636" s="5"/>
    </row>
    <row r="8637" spans="5:6" x14ac:dyDescent="0.25">
      <c r="E8637" s="5"/>
      <c r="F8637" s="5"/>
    </row>
    <row r="8638" spans="5:6" x14ac:dyDescent="0.25">
      <c r="E8638" s="5"/>
      <c r="F8638" s="5"/>
    </row>
    <row r="8639" spans="5:6" x14ac:dyDescent="0.25">
      <c r="E8639" s="5"/>
      <c r="F8639" s="5"/>
    </row>
    <row r="8640" spans="5:6" x14ac:dyDescent="0.25">
      <c r="E8640" s="5"/>
      <c r="F8640" s="5"/>
    </row>
    <row r="8641" spans="5:6" x14ac:dyDescent="0.25">
      <c r="E8641" s="5"/>
      <c r="F8641" s="5"/>
    </row>
    <row r="8642" spans="5:6" x14ac:dyDescent="0.25">
      <c r="E8642" s="5"/>
      <c r="F8642" s="5"/>
    </row>
    <row r="8643" spans="5:6" x14ac:dyDescent="0.25">
      <c r="E8643" s="5"/>
      <c r="F8643" s="5"/>
    </row>
    <row r="8644" spans="5:6" x14ac:dyDescent="0.25">
      <c r="E8644" s="5"/>
      <c r="F8644" s="5"/>
    </row>
    <row r="8645" spans="5:6" x14ac:dyDescent="0.25">
      <c r="E8645" s="5"/>
      <c r="F8645" s="5"/>
    </row>
    <row r="8646" spans="5:6" x14ac:dyDescent="0.25">
      <c r="E8646" s="5"/>
      <c r="F8646" s="5"/>
    </row>
    <row r="8647" spans="5:6" x14ac:dyDescent="0.25">
      <c r="E8647" s="5"/>
      <c r="F8647" s="5"/>
    </row>
    <row r="8648" spans="5:6" x14ac:dyDescent="0.25">
      <c r="E8648" s="5"/>
      <c r="F8648" s="5"/>
    </row>
    <row r="8649" spans="5:6" x14ac:dyDescent="0.25">
      <c r="E8649" s="5"/>
      <c r="F8649" s="5"/>
    </row>
    <row r="8650" spans="5:6" x14ac:dyDescent="0.25">
      <c r="E8650" s="5"/>
      <c r="F8650" s="5"/>
    </row>
    <row r="8651" spans="5:6" x14ac:dyDescent="0.25">
      <c r="E8651" s="5"/>
      <c r="F8651" s="5"/>
    </row>
    <row r="8652" spans="5:6" x14ac:dyDescent="0.25">
      <c r="E8652" s="5"/>
      <c r="F8652" s="5"/>
    </row>
    <row r="8653" spans="5:6" x14ac:dyDescent="0.25">
      <c r="E8653" s="5"/>
      <c r="F8653" s="5"/>
    </row>
    <row r="8654" spans="5:6" x14ac:dyDescent="0.25">
      <c r="E8654" s="5"/>
      <c r="F8654" s="5"/>
    </row>
    <row r="8655" spans="5:6" x14ac:dyDescent="0.25">
      <c r="E8655" s="5"/>
      <c r="F8655" s="5"/>
    </row>
    <row r="8656" spans="5:6" x14ac:dyDescent="0.25">
      <c r="E8656" s="5"/>
      <c r="F8656" s="5"/>
    </row>
    <row r="8657" spans="5:6" x14ac:dyDescent="0.25">
      <c r="E8657" s="5"/>
      <c r="F8657" s="5"/>
    </row>
    <row r="8658" spans="5:6" x14ac:dyDescent="0.25">
      <c r="E8658" s="5"/>
      <c r="F8658" s="5"/>
    </row>
    <row r="8659" spans="5:6" x14ac:dyDescent="0.25">
      <c r="E8659" s="5"/>
      <c r="F8659" s="5"/>
    </row>
    <row r="8660" spans="5:6" x14ac:dyDescent="0.25">
      <c r="E8660" s="5"/>
      <c r="F8660" s="5"/>
    </row>
    <row r="8661" spans="5:6" x14ac:dyDescent="0.25">
      <c r="E8661" s="5"/>
      <c r="F8661" s="5"/>
    </row>
    <row r="8662" spans="5:6" x14ac:dyDescent="0.25">
      <c r="E8662" s="5"/>
      <c r="F8662" s="5"/>
    </row>
    <row r="8663" spans="5:6" x14ac:dyDescent="0.25">
      <c r="E8663" s="5"/>
      <c r="F8663" s="5"/>
    </row>
    <row r="8664" spans="5:6" x14ac:dyDescent="0.25">
      <c r="E8664" s="5"/>
      <c r="F8664" s="5"/>
    </row>
    <row r="8665" spans="5:6" x14ac:dyDescent="0.25">
      <c r="E8665" s="5"/>
      <c r="F8665" s="5"/>
    </row>
    <row r="8666" spans="5:6" x14ac:dyDescent="0.25">
      <c r="E8666" s="5"/>
      <c r="F8666" s="5"/>
    </row>
    <row r="8667" spans="5:6" x14ac:dyDescent="0.25">
      <c r="E8667" s="5"/>
      <c r="F8667" s="5"/>
    </row>
    <row r="8668" spans="5:6" x14ac:dyDescent="0.25">
      <c r="E8668" s="5"/>
      <c r="F8668" s="5"/>
    </row>
    <row r="8669" spans="5:6" x14ac:dyDescent="0.25">
      <c r="E8669" s="5"/>
      <c r="F8669" s="5"/>
    </row>
    <row r="8670" spans="5:6" x14ac:dyDescent="0.25">
      <c r="E8670" s="5"/>
      <c r="F8670" s="5"/>
    </row>
    <row r="8671" spans="5:6" x14ac:dyDescent="0.25">
      <c r="E8671" s="5"/>
      <c r="F8671" s="5"/>
    </row>
    <row r="8672" spans="5:6" x14ac:dyDescent="0.25">
      <c r="E8672" s="5"/>
      <c r="F8672" s="5"/>
    </row>
    <row r="8673" spans="5:6" x14ac:dyDescent="0.25">
      <c r="E8673" s="5"/>
      <c r="F8673" s="5"/>
    </row>
    <row r="8674" spans="5:6" x14ac:dyDescent="0.25">
      <c r="E8674" s="5"/>
      <c r="F8674" s="5"/>
    </row>
    <row r="8675" spans="5:6" x14ac:dyDescent="0.25">
      <c r="E8675" s="5"/>
      <c r="F8675" s="5"/>
    </row>
    <row r="8676" spans="5:6" x14ac:dyDescent="0.25">
      <c r="E8676" s="5"/>
      <c r="F8676" s="5"/>
    </row>
    <row r="8677" spans="5:6" x14ac:dyDescent="0.25">
      <c r="E8677" s="5"/>
      <c r="F8677" s="5"/>
    </row>
    <row r="8678" spans="5:6" x14ac:dyDescent="0.25">
      <c r="E8678" s="5"/>
      <c r="F8678" s="5"/>
    </row>
    <row r="8679" spans="5:6" x14ac:dyDescent="0.25">
      <c r="E8679" s="5"/>
      <c r="F8679" s="5"/>
    </row>
    <row r="8680" spans="5:6" x14ac:dyDescent="0.25">
      <c r="E8680" s="5"/>
      <c r="F8680" s="5"/>
    </row>
    <row r="8681" spans="5:6" x14ac:dyDescent="0.25">
      <c r="E8681" s="5"/>
      <c r="F8681" s="5"/>
    </row>
    <row r="8682" spans="5:6" x14ac:dyDescent="0.25">
      <c r="E8682" s="5"/>
      <c r="F8682" s="5"/>
    </row>
    <row r="8683" spans="5:6" x14ac:dyDescent="0.25">
      <c r="E8683" s="5"/>
      <c r="F8683" s="5"/>
    </row>
    <row r="8684" spans="5:6" x14ac:dyDescent="0.25">
      <c r="E8684" s="5"/>
      <c r="F8684" s="5"/>
    </row>
    <row r="8685" spans="5:6" x14ac:dyDescent="0.25">
      <c r="E8685" s="5"/>
      <c r="F8685" s="5"/>
    </row>
    <row r="8686" spans="5:6" x14ac:dyDescent="0.25">
      <c r="E8686" s="5"/>
      <c r="F8686" s="5"/>
    </row>
    <row r="8687" spans="5:6" x14ac:dyDescent="0.25">
      <c r="E8687" s="5"/>
      <c r="F8687" s="5"/>
    </row>
    <row r="8688" spans="5:6" x14ac:dyDescent="0.25">
      <c r="E8688" s="5"/>
      <c r="F8688" s="5"/>
    </row>
    <row r="8689" spans="5:6" x14ac:dyDescent="0.25">
      <c r="E8689" s="5"/>
      <c r="F8689" s="5"/>
    </row>
    <row r="8690" spans="5:6" x14ac:dyDescent="0.25">
      <c r="E8690" s="5"/>
      <c r="F8690" s="5"/>
    </row>
    <row r="8691" spans="5:6" x14ac:dyDescent="0.25">
      <c r="E8691" s="5"/>
      <c r="F8691" s="5"/>
    </row>
    <row r="8692" spans="5:6" x14ac:dyDescent="0.25">
      <c r="E8692" s="5"/>
      <c r="F8692" s="5"/>
    </row>
    <row r="8693" spans="5:6" x14ac:dyDescent="0.25">
      <c r="E8693" s="5"/>
      <c r="F8693" s="5"/>
    </row>
    <row r="8694" spans="5:6" x14ac:dyDescent="0.25">
      <c r="E8694" s="5"/>
      <c r="F8694" s="5"/>
    </row>
    <row r="8695" spans="5:6" x14ac:dyDescent="0.25">
      <c r="E8695" s="5"/>
      <c r="F8695" s="5"/>
    </row>
    <row r="8696" spans="5:6" x14ac:dyDescent="0.25">
      <c r="E8696" s="5"/>
      <c r="F8696" s="5"/>
    </row>
    <row r="8697" spans="5:6" x14ac:dyDescent="0.25">
      <c r="E8697" s="5"/>
      <c r="F8697" s="5"/>
    </row>
    <row r="8698" spans="5:6" x14ac:dyDescent="0.25">
      <c r="E8698" s="5"/>
      <c r="F8698" s="5"/>
    </row>
    <row r="8699" spans="5:6" x14ac:dyDescent="0.25">
      <c r="E8699" s="5"/>
      <c r="F8699" s="5"/>
    </row>
    <row r="8700" spans="5:6" x14ac:dyDescent="0.25">
      <c r="E8700" s="5"/>
      <c r="F8700" s="5"/>
    </row>
    <row r="8701" spans="5:6" x14ac:dyDescent="0.25">
      <c r="E8701" s="5"/>
      <c r="F8701" s="5"/>
    </row>
    <row r="8702" spans="5:6" x14ac:dyDescent="0.25">
      <c r="E8702" s="5"/>
      <c r="F8702" s="5"/>
    </row>
    <row r="8703" spans="5:6" x14ac:dyDescent="0.25">
      <c r="E8703" s="5"/>
      <c r="F8703" s="5"/>
    </row>
    <row r="8704" spans="5:6" x14ac:dyDescent="0.25">
      <c r="E8704" s="5"/>
      <c r="F8704" s="5"/>
    </row>
    <row r="8705" spans="5:6" x14ac:dyDescent="0.25">
      <c r="E8705" s="5"/>
      <c r="F8705" s="5"/>
    </row>
    <row r="8706" spans="5:6" x14ac:dyDescent="0.25">
      <c r="E8706" s="5"/>
      <c r="F8706" s="5"/>
    </row>
    <row r="8707" spans="5:6" x14ac:dyDescent="0.25">
      <c r="E8707" s="5"/>
      <c r="F8707" s="5"/>
    </row>
    <row r="8708" spans="5:6" x14ac:dyDescent="0.25">
      <c r="E8708" s="5"/>
      <c r="F8708" s="5"/>
    </row>
    <row r="8709" spans="5:6" x14ac:dyDescent="0.25">
      <c r="E8709" s="5"/>
      <c r="F8709" s="5"/>
    </row>
    <row r="8710" spans="5:6" x14ac:dyDescent="0.25">
      <c r="E8710" s="5"/>
      <c r="F8710" s="5"/>
    </row>
    <row r="8711" spans="5:6" x14ac:dyDescent="0.25">
      <c r="E8711" s="5"/>
      <c r="F8711" s="5"/>
    </row>
    <row r="8712" spans="5:6" x14ac:dyDescent="0.25">
      <c r="E8712" s="5"/>
      <c r="F8712" s="5"/>
    </row>
    <row r="8713" spans="5:6" x14ac:dyDescent="0.25">
      <c r="E8713" s="5"/>
      <c r="F8713" s="5"/>
    </row>
    <row r="8714" spans="5:6" x14ac:dyDescent="0.25">
      <c r="E8714" s="5"/>
      <c r="F8714" s="5"/>
    </row>
    <row r="8715" spans="5:6" x14ac:dyDescent="0.25">
      <c r="E8715" s="5"/>
      <c r="F8715" s="5"/>
    </row>
    <row r="8716" spans="5:6" x14ac:dyDescent="0.25">
      <c r="E8716" s="5"/>
      <c r="F8716" s="5"/>
    </row>
    <row r="8717" spans="5:6" x14ac:dyDescent="0.25">
      <c r="E8717" s="5"/>
      <c r="F8717" s="5"/>
    </row>
    <row r="8718" spans="5:6" x14ac:dyDescent="0.25">
      <c r="E8718" s="5"/>
      <c r="F8718" s="5"/>
    </row>
    <row r="8719" spans="5:6" x14ac:dyDescent="0.25">
      <c r="E8719" s="5"/>
      <c r="F8719" s="5"/>
    </row>
    <row r="8720" spans="5:6" x14ac:dyDescent="0.25">
      <c r="E8720" s="5"/>
      <c r="F8720" s="5"/>
    </row>
    <row r="8721" spans="5:6" x14ac:dyDescent="0.25">
      <c r="E8721" s="5"/>
      <c r="F8721" s="5"/>
    </row>
    <row r="8722" spans="5:6" x14ac:dyDescent="0.25">
      <c r="E8722" s="5"/>
      <c r="F8722" s="5"/>
    </row>
    <row r="8723" spans="5:6" x14ac:dyDescent="0.25">
      <c r="E8723" s="5"/>
      <c r="F8723" s="5"/>
    </row>
    <row r="8724" spans="5:6" x14ac:dyDescent="0.25">
      <c r="E8724" s="5"/>
      <c r="F8724" s="5"/>
    </row>
    <row r="8725" spans="5:6" x14ac:dyDescent="0.25">
      <c r="E8725" s="5"/>
      <c r="F8725" s="5"/>
    </row>
    <row r="8726" spans="5:6" x14ac:dyDescent="0.25">
      <c r="E8726" s="5"/>
      <c r="F8726" s="5"/>
    </row>
    <row r="8727" spans="5:6" x14ac:dyDescent="0.25">
      <c r="E8727" s="5"/>
      <c r="F8727" s="5"/>
    </row>
    <row r="8728" spans="5:6" x14ac:dyDescent="0.25">
      <c r="E8728" s="5"/>
      <c r="F8728" s="5"/>
    </row>
    <row r="8729" spans="5:6" x14ac:dyDescent="0.25">
      <c r="E8729" s="5"/>
      <c r="F8729" s="5"/>
    </row>
    <row r="8730" spans="5:6" x14ac:dyDescent="0.25">
      <c r="E8730" s="5"/>
      <c r="F8730" s="5"/>
    </row>
    <row r="8731" spans="5:6" x14ac:dyDescent="0.25">
      <c r="E8731" s="5"/>
      <c r="F8731" s="5"/>
    </row>
    <row r="8732" spans="5:6" x14ac:dyDescent="0.25">
      <c r="E8732" s="5"/>
      <c r="F8732" s="5"/>
    </row>
    <row r="8733" spans="5:6" x14ac:dyDescent="0.25">
      <c r="E8733" s="5"/>
      <c r="F8733" s="5"/>
    </row>
    <row r="8734" spans="5:6" x14ac:dyDescent="0.25">
      <c r="E8734" s="5"/>
      <c r="F8734" s="5"/>
    </row>
    <row r="8735" spans="5:6" x14ac:dyDescent="0.25">
      <c r="E8735" s="5"/>
      <c r="F8735" s="5"/>
    </row>
    <row r="8736" spans="5:6" x14ac:dyDescent="0.25">
      <c r="E8736" s="5"/>
      <c r="F8736" s="5"/>
    </row>
    <row r="8737" spans="5:13" x14ac:dyDescent="0.25">
      <c r="E8737" s="5"/>
      <c r="F8737" s="5"/>
    </row>
    <row r="8738" spans="5:13" x14ac:dyDescent="0.25">
      <c r="E8738" s="5"/>
      <c r="F8738" s="5"/>
    </row>
    <row r="8739" spans="5:13" x14ac:dyDescent="0.25">
      <c r="E8739" s="5"/>
      <c r="F8739" s="5"/>
    </row>
    <row r="8740" spans="5:13" x14ac:dyDescent="0.25">
      <c r="E8740" s="5"/>
      <c r="F8740" s="5"/>
    </row>
    <row r="8741" spans="5:13" x14ac:dyDescent="0.25">
      <c r="E8741" s="5"/>
      <c r="F8741" s="5"/>
      <c r="M8741" s="5"/>
    </row>
    <row r="8742" spans="5:13" x14ac:dyDescent="0.25">
      <c r="E8742" s="5"/>
      <c r="F8742" s="5"/>
    </row>
    <row r="8743" spans="5:13" x14ac:dyDescent="0.25">
      <c r="E8743" s="5"/>
      <c r="F8743" s="5"/>
    </row>
    <row r="8744" spans="5:13" x14ac:dyDescent="0.25">
      <c r="E8744" s="5"/>
      <c r="F8744" s="5"/>
    </row>
    <row r="8745" spans="5:13" x14ac:dyDescent="0.25">
      <c r="E8745" s="5"/>
      <c r="F8745" s="5"/>
    </row>
    <row r="8746" spans="5:13" x14ac:dyDescent="0.25">
      <c r="E8746" s="5"/>
      <c r="F8746" s="5"/>
    </row>
    <row r="8747" spans="5:13" x14ac:dyDescent="0.25">
      <c r="E8747" s="5"/>
      <c r="F8747" s="5"/>
    </row>
    <row r="8748" spans="5:13" x14ac:dyDescent="0.25">
      <c r="E8748" s="5"/>
      <c r="F8748" s="5"/>
    </row>
    <row r="8749" spans="5:13" x14ac:dyDescent="0.25">
      <c r="E8749" s="5"/>
      <c r="F8749" s="5"/>
    </row>
    <row r="8750" spans="5:13" x14ac:dyDescent="0.25">
      <c r="E8750" s="5"/>
      <c r="F8750" s="5"/>
    </row>
    <row r="8751" spans="5:13" x14ac:dyDescent="0.25">
      <c r="E8751" s="5"/>
      <c r="F8751" s="5"/>
    </row>
    <row r="8752" spans="5:13" x14ac:dyDescent="0.25">
      <c r="E8752" s="5"/>
      <c r="F8752" s="5"/>
    </row>
    <row r="8753" spans="5:6" x14ac:dyDescent="0.25">
      <c r="E8753" s="5"/>
      <c r="F8753" s="5"/>
    </row>
    <row r="8754" spans="5:6" x14ac:dyDescent="0.25">
      <c r="E8754" s="5"/>
      <c r="F8754" s="5"/>
    </row>
    <row r="8755" spans="5:6" x14ac:dyDescent="0.25">
      <c r="E8755" s="5"/>
      <c r="F8755" s="5"/>
    </row>
    <row r="8756" spans="5:6" x14ac:dyDescent="0.25">
      <c r="E8756" s="5"/>
      <c r="F8756" s="5"/>
    </row>
    <row r="8757" spans="5:6" x14ac:dyDescent="0.25">
      <c r="E8757" s="5"/>
      <c r="F8757" s="5"/>
    </row>
    <row r="8758" spans="5:6" x14ac:dyDescent="0.25">
      <c r="E8758" s="5"/>
      <c r="F8758" s="5"/>
    </row>
    <row r="8759" spans="5:6" x14ac:dyDescent="0.25">
      <c r="E8759" s="5"/>
      <c r="F8759" s="5"/>
    </row>
    <row r="8760" spans="5:6" x14ac:dyDescent="0.25">
      <c r="E8760" s="5"/>
      <c r="F8760" s="5"/>
    </row>
    <row r="8761" spans="5:6" x14ac:dyDescent="0.25">
      <c r="E8761" s="5"/>
      <c r="F8761" s="5"/>
    </row>
    <row r="8762" spans="5:6" x14ac:dyDescent="0.25">
      <c r="E8762" s="5"/>
      <c r="F8762" s="5"/>
    </row>
    <row r="8763" spans="5:6" x14ac:dyDescent="0.25">
      <c r="E8763" s="5"/>
      <c r="F8763" s="5"/>
    </row>
    <row r="8764" spans="5:6" x14ac:dyDescent="0.25">
      <c r="E8764" s="5"/>
      <c r="F8764" s="5"/>
    </row>
    <row r="8765" spans="5:6" x14ac:dyDescent="0.25">
      <c r="E8765" s="5"/>
      <c r="F8765" s="5"/>
    </row>
    <row r="8766" spans="5:6" x14ac:dyDescent="0.25">
      <c r="E8766" s="5"/>
      <c r="F8766" s="5"/>
    </row>
    <row r="8767" spans="5:6" x14ac:dyDescent="0.25">
      <c r="E8767" s="5"/>
      <c r="F8767" s="5"/>
    </row>
    <row r="8768" spans="5:6" x14ac:dyDescent="0.25">
      <c r="E8768" s="5"/>
      <c r="F8768" s="5"/>
    </row>
    <row r="8769" spans="5:6" x14ac:dyDescent="0.25">
      <c r="E8769" s="5"/>
      <c r="F8769" s="5"/>
    </row>
    <row r="8770" spans="5:6" x14ac:dyDescent="0.25">
      <c r="E8770" s="5"/>
      <c r="F8770" s="5"/>
    </row>
    <row r="8771" spans="5:6" x14ac:dyDescent="0.25">
      <c r="E8771" s="5"/>
      <c r="F8771" s="5"/>
    </row>
    <row r="8772" spans="5:6" x14ac:dyDescent="0.25">
      <c r="E8772" s="5"/>
      <c r="F8772" s="5"/>
    </row>
    <row r="8773" spans="5:6" x14ac:dyDescent="0.25">
      <c r="E8773" s="5"/>
      <c r="F8773" s="5"/>
    </row>
    <row r="8774" spans="5:6" x14ac:dyDescent="0.25">
      <c r="E8774" s="5"/>
      <c r="F8774" s="5"/>
    </row>
    <row r="8775" spans="5:6" x14ac:dyDescent="0.25">
      <c r="E8775" s="5"/>
      <c r="F8775" s="5"/>
    </row>
    <row r="8776" spans="5:6" x14ac:dyDescent="0.25">
      <c r="E8776" s="5"/>
      <c r="F8776" s="5"/>
    </row>
    <row r="8777" spans="5:6" x14ac:dyDescent="0.25">
      <c r="E8777" s="5"/>
      <c r="F8777" s="5"/>
    </row>
    <row r="8778" spans="5:6" x14ac:dyDescent="0.25">
      <c r="E8778" s="5"/>
      <c r="F8778" s="5"/>
    </row>
    <row r="8779" spans="5:6" x14ac:dyDescent="0.25">
      <c r="E8779" s="5"/>
      <c r="F8779" s="5"/>
    </row>
    <row r="8780" spans="5:6" x14ac:dyDescent="0.25">
      <c r="E8780" s="5"/>
      <c r="F8780" s="5"/>
    </row>
    <row r="8781" spans="5:6" x14ac:dyDescent="0.25">
      <c r="E8781" s="5"/>
      <c r="F8781" s="5"/>
    </row>
    <row r="8782" spans="5:6" x14ac:dyDescent="0.25">
      <c r="E8782" s="5"/>
      <c r="F8782" s="5"/>
    </row>
    <row r="8783" spans="5:6" x14ac:dyDescent="0.25">
      <c r="E8783" s="5"/>
      <c r="F8783" s="5"/>
    </row>
    <row r="8784" spans="5:6" x14ac:dyDescent="0.25">
      <c r="E8784" s="5"/>
      <c r="F8784" s="5"/>
    </row>
    <row r="8785" spans="5:15" x14ac:dyDescent="0.25">
      <c r="E8785" s="5"/>
      <c r="F8785" s="5"/>
    </row>
    <row r="8786" spans="5:15" x14ac:dyDescent="0.25">
      <c r="E8786" s="5"/>
      <c r="F8786" s="5"/>
    </row>
    <row r="8787" spans="5:15" x14ac:dyDescent="0.25">
      <c r="E8787" s="5"/>
      <c r="F8787" s="5"/>
    </row>
    <row r="8788" spans="5:15" x14ac:dyDescent="0.25">
      <c r="E8788" s="5"/>
      <c r="F8788" s="5"/>
    </row>
    <row r="8789" spans="5:15" x14ac:dyDescent="0.25">
      <c r="E8789" s="5"/>
      <c r="F8789" s="5"/>
    </row>
    <row r="8790" spans="5:15" x14ac:dyDescent="0.25">
      <c r="E8790" s="5"/>
      <c r="F8790" s="5"/>
    </row>
    <row r="8791" spans="5:15" x14ac:dyDescent="0.25">
      <c r="E8791" s="5"/>
      <c r="F8791" s="5"/>
    </row>
    <row r="8792" spans="5:15" x14ac:dyDescent="0.25">
      <c r="E8792" s="5"/>
      <c r="F8792" s="5"/>
    </row>
    <row r="8793" spans="5:15" x14ac:dyDescent="0.25">
      <c r="E8793" s="5"/>
      <c r="F8793" s="5"/>
    </row>
    <row r="8794" spans="5:15" x14ac:dyDescent="0.25">
      <c r="E8794" s="5"/>
      <c r="F8794" s="5"/>
    </row>
    <row r="8795" spans="5:15" x14ac:dyDescent="0.25">
      <c r="E8795" s="5"/>
      <c r="F8795" s="5"/>
    </row>
    <row r="8796" spans="5:15" x14ac:dyDescent="0.25">
      <c r="E8796" s="5"/>
      <c r="F8796" s="5"/>
      <c r="O8796" s="5"/>
    </row>
    <row r="8797" spans="5:15" x14ac:dyDescent="0.25">
      <c r="E8797" s="5"/>
      <c r="F8797" s="5"/>
    </row>
    <row r="8798" spans="5:15" x14ac:dyDescent="0.25">
      <c r="E8798" s="5"/>
      <c r="F8798" s="5"/>
    </row>
    <row r="8799" spans="5:15" x14ac:dyDescent="0.25">
      <c r="E8799" s="5"/>
      <c r="F8799" s="5"/>
    </row>
    <row r="8800" spans="5:15" x14ac:dyDescent="0.25">
      <c r="E8800" s="5"/>
      <c r="F8800" s="5"/>
    </row>
    <row r="8801" spans="5:6" x14ac:dyDescent="0.25">
      <c r="E8801" s="5"/>
      <c r="F8801" s="5"/>
    </row>
    <row r="8802" spans="5:6" x14ac:dyDescent="0.25">
      <c r="E8802" s="5"/>
      <c r="F8802" s="5"/>
    </row>
    <row r="8803" spans="5:6" x14ac:dyDescent="0.25">
      <c r="E8803" s="5"/>
      <c r="F8803" s="5"/>
    </row>
    <row r="8804" spans="5:6" x14ac:dyDescent="0.25">
      <c r="E8804" s="5"/>
      <c r="F8804" s="5"/>
    </row>
    <row r="8805" spans="5:6" x14ac:dyDescent="0.25">
      <c r="E8805" s="5"/>
      <c r="F8805" s="5"/>
    </row>
    <row r="8806" spans="5:6" x14ac:dyDescent="0.25">
      <c r="E8806" s="5"/>
      <c r="F8806" s="5"/>
    </row>
    <row r="8807" spans="5:6" x14ac:dyDescent="0.25">
      <c r="E8807" s="5"/>
      <c r="F8807" s="5"/>
    </row>
    <row r="8808" spans="5:6" x14ac:dyDescent="0.25">
      <c r="E8808" s="5"/>
      <c r="F8808" s="5"/>
    </row>
    <row r="8809" spans="5:6" x14ac:dyDescent="0.25">
      <c r="E8809" s="5"/>
      <c r="F8809" s="5"/>
    </row>
    <row r="8810" spans="5:6" x14ac:dyDescent="0.25">
      <c r="E8810" s="5"/>
      <c r="F8810" s="5"/>
    </row>
    <row r="8811" spans="5:6" x14ac:dyDescent="0.25">
      <c r="E8811" s="5"/>
      <c r="F8811" s="5"/>
    </row>
    <row r="8812" spans="5:6" x14ac:dyDescent="0.25">
      <c r="E8812" s="5"/>
      <c r="F8812" s="5"/>
    </row>
    <row r="8813" spans="5:6" x14ac:dyDescent="0.25">
      <c r="E8813" s="5"/>
      <c r="F8813" s="5"/>
    </row>
    <row r="8814" spans="5:6" x14ac:dyDescent="0.25">
      <c r="E8814" s="5"/>
      <c r="F8814" s="5"/>
    </row>
    <row r="8815" spans="5:6" x14ac:dyDescent="0.25">
      <c r="E8815" s="5"/>
      <c r="F8815" s="5"/>
    </row>
    <row r="8816" spans="5:6" x14ac:dyDescent="0.25">
      <c r="E8816" s="5"/>
      <c r="F8816" s="5"/>
    </row>
    <row r="8817" spans="5:6" x14ac:dyDescent="0.25">
      <c r="E8817" s="5"/>
      <c r="F8817" s="5"/>
    </row>
    <row r="8818" spans="5:6" x14ac:dyDescent="0.25">
      <c r="E8818" s="5"/>
      <c r="F8818" s="5"/>
    </row>
    <row r="8819" spans="5:6" x14ac:dyDescent="0.25">
      <c r="E8819" s="5"/>
      <c r="F8819" s="5"/>
    </row>
    <row r="8820" spans="5:6" x14ac:dyDescent="0.25">
      <c r="E8820" s="5"/>
      <c r="F8820" s="5"/>
    </row>
    <row r="8821" spans="5:6" x14ac:dyDescent="0.25">
      <c r="E8821" s="5"/>
      <c r="F8821" s="5"/>
    </row>
    <row r="8822" spans="5:6" x14ac:dyDescent="0.25">
      <c r="E8822" s="5"/>
      <c r="F8822" s="5"/>
    </row>
    <row r="8823" spans="5:6" x14ac:dyDescent="0.25">
      <c r="E8823" s="5"/>
      <c r="F8823" s="5"/>
    </row>
    <row r="8824" spans="5:6" x14ac:dyDescent="0.25">
      <c r="E8824" s="5"/>
      <c r="F8824" s="5"/>
    </row>
    <row r="8825" spans="5:6" x14ac:dyDescent="0.25">
      <c r="E8825" s="5"/>
      <c r="F8825" s="5"/>
    </row>
    <row r="8826" spans="5:6" x14ac:dyDescent="0.25">
      <c r="E8826" s="5"/>
      <c r="F8826" s="5"/>
    </row>
    <row r="8827" spans="5:6" x14ac:dyDescent="0.25">
      <c r="E8827" s="5"/>
      <c r="F8827" s="5"/>
    </row>
    <row r="8828" spans="5:6" x14ac:dyDescent="0.25">
      <c r="E8828" s="5"/>
      <c r="F8828" s="5"/>
    </row>
    <row r="8829" spans="5:6" x14ac:dyDescent="0.25">
      <c r="E8829" s="5"/>
      <c r="F8829" s="5"/>
    </row>
    <row r="8830" spans="5:6" x14ac:dyDescent="0.25">
      <c r="E8830" s="5"/>
      <c r="F8830" s="5"/>
    </row>
    <row r="8831" spans="5:6" x14ac:dyDescent="0.25">
      <c r="E8831" s="5"/>
      <c r="F8831" s="5"/>
    </row>
    <row r="8832" spans="5:6" x14ac:dyDescent="0.25">
      <c r="E8832" s="5"/>
      <c r="F8832" s="5"/>
    </row>
    <row r="8833" spans="5:11" x14ac:dyDescent="0.25">
      <c r="E8833" s="5"/>
      <c r="F8833" s="5"/>
    </row>
    <row r="8834" spans="5:11" x14ac:dyDescent="0.25">
      <c r="E8834" s="5"/>
      <c r="F8834" s="5"/>
    </row>
    <row r="8835" spans="5:11" x14ac:dyDescent="0.25">
      <c r="E8835" s="5"/>
      <c r="F8835" s="5"/>
    </row>
    <row r="8836" spans="5:11" x14ac:dyDescent="0.25">
      <c r="E8836" s="5"/>
      <c r="F8836" s="5"/>
    </row>
    <row r="8837" spans="5:11" x14ac:dyDescent="0.25">
      <c r="E8837" s="5"/>
      <c r="F8837" s="5"/>
    </row>
    <row r="8838" spans="5:11" x14ac:dyDescent="0.25">
      <c r="E8838" s="5"/>
      <c r="F8838" s="5"/>
    </row>
    <row r="8839" spans="5:11" x14ac:dyDescent="0.25">
      <c r="E8839" s="5"/>
      <c r="F8839" s="5"/>
    </row>
    <row r="8840" spans="5:11" x14ac:dyDescent="0.25">
      <c r="E8840" s="5"/>
      <c r="F8840" s="5"/>
    </row>
    <row r="8841" spans="5:11" x14ac:dyDescent="0.25">
      <c r="E8841" s="5"/>
      <c r="F8841" s="5"/>
    </row>
    <row r="8842" spans="5:11" x14ac:dyDescent="0.25">
      <c r="E8842" s="5"/>
      <c r="F8842" s="5"/>
    </row>
    <row r="8843" spans="5:11" x14ac:dyDescent="0.25">
      <c r="E8843" s="5"/>
      <c r="F8843" s="5"/>
    </row>
    <row r="8844" spans="5:11" x14ac:dyDescent="0.25">
      <c r="E8844" s="5"/>
      <c r="F8844" s="5"/>
    </row>
    <row r="8845" spans="5:11" x14ac:dyDescent="0.25">
      <c r="E8845" s="5"/>
      <c r="F8845" s="5"/>
    </row>
    <row r="8846" spans="5:11" x14ac:dyDescent="0.25">
      <c r="E8846" s="5"/>
      <c r="F8846" s="5"/>
    </row>
    <row r="8847" spans="5:11" x14ac:dyDescent="0.25">
      <c r="E8847" s="5"/>
      <c r="F8847" s="5"/>
      <c r="K8847" s="5"/>
    </row>
    <row r="8848" spans="5:11" x14ac:dyDescent="0.25">
      <c r="E8848" s="5"/>
      <c r="F8848" s="5"/>
    </row>
    <row r="8849" spans="5:17" x14ac:dyDescent="0.25">
      <c r="E8849" s="5"/>
      <c r="F8849" s="5"/>
    </row>
    <row r="8850" spans="5:17" x14ac:dyDescent="0.25">
      <c r="E8850" s="5"/>
      <c r="F8850" s="5"/>
    </row>
    <row r="8851" spans="5:17" x14ac:dyDescent="0.25">
      <c r="E8851" s="5"/>
      <c r="F8851" s="5"/>
    </row>
    <row r="8852" spans="5:17" x14ac:dyDescent="0.25">
      <c r="E8852" s="5"/>
      <c r="F8852" s="5"/>
    </row>
    <row r="8853" spans="5:17" x14ac:dyDescent="0.25">
      <c r="E8853" s="5"/>
      <c r="F8853" s="5"/>
    </row>
    <row r="8854" spans="5:17" x14ac:dyDescent="0.25">
      <c r="E8854" s="5"/>
      <c r="F8854" s="5"/>
    </row>
    <row r="8855" spans="5:17" x14ac:dyDescent="0.25">
      <c r="E8855" s="5"/>
      <c r="F8855" s="5"/>
    </row>
    <row r="8856" spans="5:17" x14ac:dyDescent="0.25">
      <c r="E8856" s="5"/>
      <c r="F8856" s="5"/>
      <c r="H8856" s="5"/>
      <c r="I8856" s="5"/>
      <c r="Q8856" s="5"/>
    </row>
    <row r="8857" spans="5:17" x14ac:dyDescent="0.25">
      <c r="E8857" s="5"/>
      <c r="F8857" s="5"/>
      <c r="M8857" s="5"/>
    </row>
    <row r="8858" spans="5:17" x14ac:dyDescent="0.25">
      <c r="E8858" s="5"/>
      <c r="F8858" s="5"/>
    </row>
    <row r="8859" spans="5:17" x14ac:dyDescent="0.25">
      <c r="E8859" s="5"/>
      <c r="F8859" s="5"/>
    </row>
    <row r="8860" spans="5:17" x14ac:dyDescent="0.25">
      <c r="E8860" s="5"/>
      <c r="F8860" s="5"/>
    </row>
    <row r="8861" spans="5:17" x14ac:dyDescent="0.25">
      <c r="E8861" s="5"/>
      <c r="F8861" s="5"/>
    </row>
    <row r="8862" spans="5:17" x14ac:dyDescent="0.25">
      <c r="E8862" s="5"/>
      <c r="F8862" s="5"/>
    </row>
    <row r="8863" spans="5:17" x14ac:dyDescent="0.25">
      <c r="E8863" s="5"/>
      <c r="F8863" s="5"/>
    </row>
    <row r="8864" spans="5:17" x14ac:dyDescent="0.25">
      <c r="E8864" s="5"/>
      <c r="F8864" s="5"/>
    </row>
    <row r="8865" spans="5:6" x14ac:dyDescent="0.25">
      <c r="E8865" s="5"/>
      <c r="F8865" s="5"/>
    </row>
    <row r="8866" spans="5:6" x14ac:dyDescent="0.25">
      <c r="E8866" s="5"/>
      <c r="F8866" s="5"/>
    </row>
    <row r="8867" spans="5:6" x14ac:dyDescent="0.25">
      <c r="E8867" s="5"/>
      <c r="F8867" s="5"/>
    </row>
    <row r="8868" spans="5:6" x14ac:dyDescent="0.25">
      <c r="E8868" s="5"/>
      <c r="F8868" s="5"/>
    </row>
    <row r="8869" spans="5:6" x14ac:dyDescent="0.25">
      <c r="E8869" s="5"/>
      <c r="F8869" s="5"/>
    </row>
    <row r="8870" spans="5:6" x14ac:dyDescent="0.25">
      <c r="E8870" s="5"/>
      <c r="F8870" s="5"/>
    </row>
    <row r="8871" spans="5:6" x14ac:dyDescent="0.25">
      <c r="E8871" s="5"/>
      <c r="F8871" s="5"/>
    </row>
    <row r="8872" spans="5:6" x14ac:dyDescent="0.25">
      <c r="E8872" s="5"/>
      <c r="F8872" s="5"/>
    </row>
    <row r="8873" spans="5:6" x14ac:dyDescent="0.25">
      <c r="E8873" s="5"/>
      <c r="F8873" s="5"/>
    </row>
    <row r="8874" spans="5:6" x14ac:dyDescent="0.25">
      <c r="E8874" s="5"/>
      <c r="F8874" s="5"/>
    </row>
    <row r="8875" spans="5:6" x14ac:dyDescent="0.25">
      <c r="E8875" s="5"/>
      <c r="F8875" s="5"/>
    </row>
    <row r="8876" spans="5:6" x14ac:dyDescent="0.25">
      <c r="E8876" s="5"/>
      <c r="F8876" s="5"/>
    </row>
    <row r="8877" spans="5:6" x14ac:dyDescent="0.25">
      <c r="E8877" s="5"/>
      <c r="F8877" s="5"/>
    </row>
    <row r="8878" spans="5:6" x14ac:dyDescent="0.25">
      <c r="E8878" s="5"/>
      <c r="F8878" s="5"/>
    </row>
    <row r="8879" spans="5:6" x14ac:dyDescent="0.25">
      <c r="E8879" s="5"/>
      <c r="F8879" s="5"/>
    </row>
    <row r="8880" spans="5:6" x14ac:dyDescent="0.25">
      <c r="E8880" s="5"/>
      <c r="F8880" s="5"/>
    </row>
    <row r="8881" spans="5:6" x14ac:dyDescent="0.25">
      <c r="E8881" s="5"/>
      <c r="F8881" s="5"/>
    </row>
    <row r="8882" spans="5:6" x14ac:dyDescent="0.25">
      <c r="E8882" s="5"/>
      <c r="F8882" s="5"/>
    </row>
    <row r="8883" spans="5:6" x14ac:dyDescent="0.25">
      <c r="E8883" s="5"/>
      <c r="F8883" s="5"/>
    </row>
    <row r="8884" spans="5:6" x14ac:dyDescent="0.25">
      <c r="E8884" s="5"/>
      <c r="F8884" s="5"/>
    </row>
    <row r="8885" spans="5:6" x14ac:dyDescent="0.25">
      <c r="E8885" s="5"/>
      <c r="F8885" s="5"/>
    </row>
    <row r="8886" spans="5:6" x14ac:dyDescent="0.25">
      <c r="E8886" s="5"/>
      <c r="F8886" s="5"/>
    </row>
    <row r="8887" spans="5:6" x14ac:dyDescent="0.25">
      <c r="E8887" s="5"/>
      <c r="F8887" s="5"/>
    </row>
    <row r="8888" spans="5:6" x14ac:dyDescent="0.25">
      <c r="E8888" s="5"/>
      <c r="F8888" s="5"/>
    </row>
    <row r="8889" spans="5:6" x14ac:dyDescent="0.25">
      <c r="E8889" s="5"/>
      <c r="F8889" s="5"/>
    </row>
    <row r="8890" spans="5:6" x14ac:dyDescent="0.25">
      <c r="E8890" s="5"/>
      <c r="F8890" s="5"/>
    </row>
    <row r="8891" spans="5:6" x14ac:dyDescent="0.25">
      <c r="E8891" s="5"/>
      <c r="F8891" s="5"/>
    </row>
    <row r="8892" spans="5:6" x14ac:dyDescent="0.25">
      <c r="E8892" s="5"/>
      <c r="F8892" s="5"/>
    </row>
    <row r="8893" spans="5:6" x14ac:dyDescent="0.25">
      <c r="E8893" s="5"/>
      <c r="F8893" s="5"/>
    </row>
    <row r="8894" spans="5:6" x14ac:dyDescent="0.25">
      <c r="E8894" s="5"/>
      <c r="F8894" s="5"/>
    </row>
    <row r="8895" spans="5:6" x14ac:dyDescent="0.25">
      <c r="E8895" s="5"/>
      <c r="F8895" s="5"/>
    </row>
    <row r="8896" spans="5:6" x14ac:dyDescent="0.25">
      <c r="E8896" s="5"/>
      <c r="F8896" s="5"/>
    </row>
    <row r="8897" spans="5:6" x14ac:dyDescent="0.25">
      <c r="E8897" s="5"/>
      <c r="F8897" s="5"/>
    </row>
    <row r="8898" spans="5:6" x14ac:dyDescent="0.25">
      <c r="E8898" s="5"/>
      <c r="F8898" s="5"/>
    </row>
    <row r="8899" spans="5:6" x14ac:dyDescent="0.25">
      <c r="E8899" s="5"/>
      <c r="F8899" s="5"/>
    </row>
    <row r="8900" spans="5:6" x14ac:dyDescent="0.25">
      <c r="E8900" s="5"/>
      <c r="F8900" s="5"/>
    </row>
    <row r="8901" spans="5:6" x14ac:dyDescent="0.25">
      <c r="E8901" s="5"/>
      <c r="F8901" s="5"/>
    </row>
    <row r="8902" spans="5:6" x14ac:dyDescent="0.25">
      <c r="E8902" s="5"/>
      <c r="F8902" s="5"/>
    </row>
    <row r="8903" spans="5:6" x14ac:dyDescent="0.25">
      <c r="E8903" s="5"/>
      <c r="F8903" s="5"/>
    </row>
    <row r="8904" spans="5:6" x14ac:dyDescent="0.25">
      <c r="E8904" s="5"/>
      <c r="F8904" s="5"/>
    </row>
    <row r="8905" spans="5:6" x14ac:dyDescent="0.25">
      <c r="E8905" s="5"/>
      <c r="F8905" s="5"/>
    </row>
    <row r="8906" spans="5:6" x14ac:dyDescent="0.25">
      <c r="E8906" s="5"/>
      <c r="F8906" s="5"/>
    </row>
    <row r="8907" spans="5:6" x14ac:dyDescent="0.25">
      <c r="E8907" s="5"/>
      <c r="F8907" s="5"/>
    </row>
    <row r="8908" spans="5:6" x14ac:dyDescent="0.25">
      <c r="E8908" s="5"/>
      <c r="F8908" s="5"/>
    </row>
    <row r="8909" spans="5:6" x14ac:dyDescent="0.25">
      <c r="E8909" s="5"/>
      <c r="F8909" s="5"/>
    </row>
    <row r="8910" spans="5:6" x14ac:dyDescent="0.25">
      <c r="E8910" s="5"/>
      <c r="F8910" s="5"/>
    </row>
    <row r="8911" spans="5:6" x14ac:dyDescent="0.25">
      <c r="E8911" s="5"/>
      <c r="F8911" s="5"/>
    </row>
    <row r="8912" spans="5:6" x14ac:dyDescent="0.25">
      <c r="E8912" s="5"/>
      <c r="F8912" s="5"/>
    </row>
    <row r="8913" spans="5:6" x14ac:dyDescent="0.25">
      <c r="E8913" s="5"/>
      <c r="F8913" s="5"/>
    </row>
    <row r="8914" spans="5:6" x14ac:dyDescent="0.25">
      <c r="E8914" s="5"/>
      <c r="F8914" s="5"/>
    </row>
    <row r="8915" spans="5:6" x14ac:dyDescent="0.25">
      <c r="E8915" s="5"/>
      <c r="F8915" s="5"/>
    </row>
    <row r="8916" spans="5:6" x14ac:dyDescent="0.25">
      <c r="E8916" s="5"/>
      <c r="F8916" s="5"/>
    </row>
    <row r="8917" spans="5:6" x14ac:dyDescent="0.25">
      <c r="E8917" s="5"/>
      <c r="F8917" s="5"/>
    </row>
    <row r="8918" spans="5:6" x14ac:dyDescent="0.25">
      <c r="E8918" s="5"/>
      <c r="F8918" s="5"/>
    </row>
    <row r="8919" spans="5:6" x14ac:dyDescent="0.25">
      <c r="E8919" s="5"/>
      <c r="F8919" s="5"/>
    </row>
    <row r="8920" spans="5:6" x14ac:dyDescent="0.25">
      <c r="E8920" s="5"/>
      <c r="F8920" s="5"/>
    </row>
    <row r="8921" spans="5:6" x14ac:dyDescent="0.25">
      <c r="E8921" s="5"/>
      <c r="F8921" s="5"/>
    </row>
    <row r="8922" spans="5:6" x14ac:dyDescent="0.25">
      <c r="E8922" s="5"/>
      <c r="F8922" s="5"/>
    </row>
    <row r="8923" spans="5:6" x14ac:dyDescent="0.25">
      <c r="E8923" s="5"/>
      <c r="F8923" s="5"/>
    </row>
    <row r="8924" spans="5:6" x14ac:dyDescent="0.25">
      <c r="E8924" s="5"/>
      <c r="F8924" s="5"/>
    </row>
    <row r="8925" spans="5:6" x14ac:dyDescent="0.25">
      <c r="E8925" s="5"/>
      <c r="F8925" s="5"/>
    </row>
    <row r="8926" spans="5:6" x14ac:dyDescent="0.25">
      <c r="E8926" s="5"/>
      <c r="F8926" s="5"/>
    </row>
    <row r="8927" spans="5:6" x14ac:dyDescent="0.25">
      <c r="E8927" s="5"/>
      <c r="F8927" s="5"/>
    </row>
    <row r="8928" spans="5:6" x14ac:dyDescent="0.25">
      <c r="E8928" s="5"/>
      <c r="F8928" s="5"/>
    </row>
    <row r="8929" spans="5:6" x14ac:dyDescent="0.25">
      <c r="E8929" s="5"/>
      <c r="F8929" s="5"/>
    </row>
    <row r="8930" spans="5:6" x14ac:dyDescent="0.25">
      <c r="E8930" s="5"/>
      <c r="F8930" s="5"/>
    </row>
    <row r="8931" spans="5:6" x14ac:dyDescent="0.25">
      <c r="E8931" s="5"/>
      <c r="F8931" s="5"/>
    </row>
    <row r="8932" spans="5:6" x14ac:dyDescent="0.25">
      <c r="E8932" s="5"/>
      <c r="F8932" s="5"/>
    </row>
    <row r="8933" spans="5:6" x14ac:dyDescent="0.25">
      <c r="E8933" s="5"/>
      <c r="F8933" s="5"/>
    </row>
    <row r="8934" spans="5:6" x14ac:dyDescent="0.25">
      <c r="E8934" s="5"/>
      <c r="F8934" s="5"/>
    </row>
    <row r="8935" spans="5:6" x14ac:dyDescent="0.25">
      <c r="E8935" s="5"/>
      <c r="F8935" s="5"/>
    </row>
    <row r="8936" spans="5:6" x14ac:dyDescent="0.25">
      <c r="E8936" s="5"/>
      <c r="F8936" s="5"/>
    </row>
    <row r="8937" spans="5:6" x14ac:dyDescent="0.25">
      <c r="E8937" s="5"/>
      <c r="F8937" s="5"/>
    </row>
    <row r="8938" spans="5:6" x14ac:dyDescent="0.25">
      <c r="E8938" s="5"/>
      <c r="F8938" s="5"/>
    </row>
    <row r="8939" spans="5:6" x14ac:dyDescent="0.25">
      <c r="E8939" s="5"/>
      <c r="F8939" s="5"/>
    </row>
    <row r="8940" spans="5:6" x14ac:dyDescent="0.25">
      <c r="E8940" s="5"/>
      <c r="F8940" s="5"/>
    </row>
    <row r="8941" spans="5:6" x14ac:dyDescent="0.25">
      <c r="E8941" s="5"/>
      <c r="F8941" s="5"/>
    </row>
    <row r="8942" spans="5:6" x14ac:dyDescent="0.25">
      <c r="E8942" s="5"/>
      <c r="F8942" s="5"/>
    </row>
    <row r="8943" spans="5:6" x14ac:dyDescent="0.25">
      <c r="E8943" s="5"/>
      <c r="F8943" s="5"/>
    </row>
    <row r="8944" spans="5:6" x14ac:dyDescent="0.25">
      <c r="E8944" s="5"/>
      <c r="F8944" s="5"/>
    </row>
    <row r="8945" spans="5:6" x14ac:dyDescent="0.25">
      <c r="E8945" s="5"/>
      <c r="F8945" s="5"/>
    </row>
    <row r="8946" spans="5:6" x14ac:dyDescent="0.25">
      <c r="E8946" s="5"/>
      <c r="F8946" s="5"/>
    </row>
    <row r="8947" spans="5:6" x14ac:dyDescent="0.25">
      <c r="E8947" s="5"/>
      <c r="F8947" s="5"/>
    </row>
    <row r="8948" spans="5:6" x14ac:dyDescent="0.25">
      <c r="E8948" s="5"/>
      <c r="F8948" s="5"/>
    </row>
    <row r="8949" spans="5:6" x14ac:dyDescent="0.25">
      <c r="E8949" s="5"/>
      <c r="F8949" s="5"/>
    </row>
    <row r="8950" spans="5:6" x14ac:dyDescent="0.25">
      <c r="E8950" s="5"/>
      <c r="F8950" s="5"/>
    </row>
    <row r="8951" spans="5:6" x14ac:dyDescent="0.25">
      <c r="E8951" s="5"/>
      <c r="F8951" s="5"/>
    </row>
    <row r="8952" spans="5:6" x14ac:dyDescent="0.25">
      <c r="E8952" s="5"/>
      <c r="F8952" s="5"/>
    </row>
    <row r="8953" spans="5:6" x14ac:dyDescent="0.25">
      <c r="E8953" s="5"/>
      <c r="F8953" s="5"/>
    </row>
    <row r="8954" spans="5:6" x14ac:dyDescent="0.25">
      <c r="E8954" s="5"/>
      <c r="F8954" s="5"/>
    </row>
    <row r="8955" spans="5:6" x14ac:dyDescent="0.25">
      <c r="E8955" s="5"/>
      <c r="F8955" s="5"/>
    </row>
    <row r="8956" spans="5:6" x14ac:dyDescent="0.25">
      <c r="E8956" s="5"/>
      <c r="F8956" s="5"/>
    </row>
    <row r="8957" spans="5:6" x14ac:dyDescent="0.25">
      <c r="E8957" s="5"/>
      <c r="F8957" s="5"/>
    </row>
    <row r="8958" spans="5:6" x14ac:dyDescent="0.25">
      <c r="E8958" s="5"/>
      <c r="F8958" s="5"/>
    </row>
    <row r="8959" spans="5:6" x14ac:dyDescent="0.25">
      <c r="E8959" s="5"/>
      <c r="F8959" s="5"/>
    </row>
    <row r="8960" spans="5:6" x14ac:dyDescent="0.25">
      <c r="E8960" s="5"/>
      <c r="F8960" s="5"/>
    </row>
    <row r="8961" spans="5:6" x14ac:dyDescent="0.25">
      <c r="E8961" s="5"/>
      <c r="F8961" s="5"/>
    </row>
    <row r="8962" spans="5:6" x14ac:dyDescent="0.25">
      <c r="E8962" s="5"/>
      <c r="F8962" s="5"/>
    </row>
    <row r="8963" spans="5:6" x14ac:dyDescent="0.25">
      <c r="E8963" s="5"/>
      <c r="F8963" s="5"/>
    </row>
    <row r="8964" spans="5:6" x14ac:dyDescent="0.25">
      <c r="E8964" s="5"/>
      <c r="F8964" s="5"/>
    </row>
    <row r="8965" spans="5:6" x14ac:dyDescent="0.25">
      <c r="E8965" s="5"/>
      <c r="F8965" s="5"/>
    </row>
    <row r="8966" spans="5:6" x14ac:dyDescent="0.25">
      <c r="E8966" s="5"/>
      <c r="F8966" s="5"/>
    </row>
    <row r="8967" spans="5:6" x14ac:dyDescent="0.25">
      <c r="E8967" s="5"/>
      <c r="F8967" s="5"/>
    </row>
    <row r="8968" spans="5:6" x14ac:dyDescent="0.25">
      <c r="E8968" s="5"/>
      <c r="F8968" s="5"/>
    </row>
    <row r="8969" spans="5:6" x14ac:dyDescent="0.25">
      <c r="E8969" s="5"/>
      <c r="F8969" s="5"/>
    </row>
    <row r="8970" spans="5:6" x14ac:dyDescent="0.25">
      <c r="E8970" s="5"/>
      <c r="F8970" s="5"/>
    </row>
    <row r="8971" spans="5:6" x14ac:dyDescent="0.25">
      <c r="E8971" s="5"/>
      <c r="F8971" s="5"/>
    </row>
    <row r="8972" spans="5:6" x14ac:dyDescent="0.25">
      <c r="E8972" s="5"/>
      <c r="F8972" s="5"/>
    </row>
    <row r="8973" spans="5:6" x14ac:dyDescent="0.25">
      <c r="E8973" s="5"/>
      <c r="F8973" s="5"/>
    </row>
    <row r="8974" spans="5:6" x14ac:dyDescent="0.25">
      <c r="E8974" s="5"/>
      <c r="F8974" s="5"/>
    </row>
    <row r="8975" spans="5:6" x14ac:dyDescent="0.25">
      <c r="E8975" s="5"/>
      <c r="F8975" s="5"/>
    </row>
    <row r="8976" spans="5:6" x14ac:dyDescent="0.25">
      <c r="E8976" s="5"/>
      <c r="F8976" s="5"/>
    </row>
    <row r="8977" spans="5:6" x14ac:dyDescent="0.25">
      <c r="E8977" s="5"/>
      <c r="F8977" s="5"/>
    </row>
    <row r="8978" spans="5:6" x14ac:dyDescent="0.25">
      <c r="E8978" s="5"/>
      <c r="F8978" s="5"/>
    </row>
    <row r="8979" spans="5:6" x14ac:dyDescent="0.25">
      <c r="E8979" s="5"/>
      <c r="F8979" s="5"/>
    </row>
    <row r="8980" spans="5:6" x14ac:dyDescent="0.25">
      <c r="E8980" s="5"/>
      <c r="F8980" s="5"/>
    </row>
    <row r="8981" spans="5:6" x14ac:dyDescent="0.25">
      <c r="E8981" s="5"/>
      <c r="F8981" s="5"/>
    </row>
    <row r="8982" spans="5:6" x14ac:dyDescent="0.25">
      <c r="E8982" s="5"/>
      <c r="F8982" s="5"/>
    </row>
    <row r="8983" spans="5:6" x14ac:dyDescent="0.25">
      <c r="E8983" s="5"/>
      <c r="F8983" s="5"/>
    </row>
    <row r="8984" spans="5:6" x14ac:dyDescent="0.25">
      <c r="E8984" s="5"/>
      <c r="F8984" s="5"/>
    </row>
    <row r="8985" spans="5:6" x14ac:dyDescent="0.25">
      <c r="E8985" s="5"/>
      <c r="F8985" s="5"/>
    </row>
    <row r="8986" spans="5:6" x14ac:dyDescent="0.25">
      <c r="E8986" s="5"/>
      <c r="F8986" s="5"/>
    </row>
    <row r="8987" spans="5:6" x14ac:dyDescent="0.25">
      <c r="E8987" s="5"/>
      <c r="F8987" s="5"/>
    </row>
    <row r="8988" spans="5:6" x14ac:dyDescent="0.25">
      <c r="E8988" s="5"/>
      <c r="F8988" s="5"/>
    </row>
    <row r="8989" spans="5:6" x14ac:dyDescent="0.25">
      <c r="E8989" s="5"/>
      <c r="F8989" s="5"/>
    </row>
    <row r="8990" spans="5:6" x14ac:dyDescent="0.25">
      <c r="E8990" s="5"/>
      <c r="F8990" s="5"/>
    </row>
    <row r="8991" spans="5:6" x14ac:dyDescent="0.25">
      <c r="E8991" s="5"/>
      <c r="F8991" s="5"/>
    </row>
    <row r="8992" spans="5:6" x14ac:dyDescent="0.25">
      <c r="E8992" s="5"/>
      <c r="F8992" s="5"/>
    </row>
    <row r="8993" spans="5:15" x14ac:dyDescent="0.25">
      <c r="E8993" s="5"/>
      <c r="F8993" s="5"/>
    </row>
    <row r="8994" spans="5:15" x14ac:dyDescent="0.25">
      <c r="E8994" s="5"/>
      <c r="F8994" s="5"/>
    </row>
    <row r="8995" spans="5:15" x14ac:dyDescent="0.25">
      <c r="E8995" s="5"/>
      <c r="F8995" s="5"/>
    </row>
    <row r="8996" spans="5:15" x14ac:dyDescent="0.25">
      <c r="E8996" s="5"/>
      <c r="F8996" s="5"/>
    </row>
    <row r="8997" spans="5:15" x14ac:dyDescent="0.25">
      <c r="E8997" s="5"/>
      <c r="F8997" s="5"/>
    </row>
    <row r="8998" spans="5:15" x14ac:dyDescent="0.25">
      <c r="E8998" s="5"/>
      <c r="F8998" s="5"/>
    </row>
    <row r="8999" spans="5:15" x14ac:dyDescent="0.25">
      <c r="E8999" s="5"/>
      <c r="F8999" s="5"/>
    </row>
    <row r="9000" spans="5:15" x14ac:dyDescent="0.25">
      <c r="E9000" s="5"/>
      <c r="F9000" s="5"/>
    </row>
    <row r="9001" spans="5:15" x14ac:dyDescent="0.25">
      <c r="E9001" s="5"/>
      <c r="F9001" s="5"/>
    </row>
    <row r="9002" spans="5:15" x14ac:dyDescent="0.25">
      <c r="E9002" s="5"/>
      <c r="F9002" s="5"/>
    </row>
    <row r="9003" spans="5:15" x14ac:dyDescent="0.25">
      <c r="E9003" s="5"/>
      <c r="F9003" s="5"/>
    </row>
    <row r="9004" spans="5:15" x14ac:dyDescent="0.25">
      <c r="E9004" s="5"/>
      <c r="F9004" s="5"/>
    </row>
    <row r="9005" spans="5:15" x14ac:dyDescent="0.25">
      <c r="E9005" s="5"/>
      <c r="F9005" s="5"/>
    </row>
    <row r="9006" spans="5:15" x14ac:dyDescent="0.25">
      <c r="E9006" s="5"/>
      <c r="F9006" s="5"/>
      <c r="O9006" s="5"/>
    </row>
    <row r="9007" spans="5:15" x14ac:dyDescent="0.25">
      <c r="E9007" s="5"/>
      <c r="F9007" s="5"/>
    </row>
    <row r="9008" spans="5:15" x14ac:dyDescent="0.25">
      <c r="E9008" s="5"/>
      <c r="F9008" s="5"/>
    </row>
    <row r="9009" spans="5:6" x14ac:dyDescent="0.25">
      <c r="E9009" s="5"/>
      <c r="F9009" s="5"/>
    </row>
    <row r="9010" spans="5:6" x14ac:dyDescent="0.25">
      <c r="E9010" s="5"/>
      <c r="F9010" s="5"/>
    </row>
    <row r="9011" spans="5:6" x14ac:dyDescent="0.25">
      <c r="E9011" s="5"/>
      <c r="F9011" s="5"/>
    </row>
    <row r="9012" spans="5:6" x14ac:dyDescent="0.25">
      <c r="E9012" s="5"/>
      <c r="F9012" s="5"/>
    </row>
    <row r="9013" spans="5:6" x14ac:dyDescent="0.25">
      <c r="E9013" s="5"/>
      <c r="F9013" s="5"/>
    </row>
    <row r="9014" spans="5:6" x14ac:dyDescent="0.25">
      <c r="E9014" s="5"/>
      <c r="F9014" s="5"/>
    </row>
    <row r="9015" spans="5:6" x14ac:dyDescent="0.25">
      <c r="E9015" s="5"/>
      <c r="F9015" s="5"/>
    </row>
    <row r="9016" spans="5:6" x14ac:dyDescent="0.25">
      <c r="E9016" s="5"/>
      <c r="F9016" s="5"/>
    </row>
    <row r="9017" spans="5:6" x14ac:dyDescent="0.25">
      <c r="E9017" s="5"/>
      <c r="F9017" s="5"/>
    </row>
    <row r="9018" spans="5:6" x14ac:dyDescent="0.25">
      <c r="E9018" s="5"/>
      <c r="F9018" s="5"/>
    </row>
    <row r="9019" spans="5:6" x14ac:dyDescent="0.25">
      <c r="E9019" s="5"/>
      <c r="F9019" s="5"/>
    </row>
    <row r="9020" spans="5:6" x14ac:dyDescent="0.25">
      <c r="E9020" s="5"/>
      <c r="F9020" s="5"/>
    </row>
    <row r="9021" spans="5:6" x14ac:dyDescent="0.25">
      <c r="E9021" s="5"/>
      <c r="F9021" s="5"/>
    </row>
    <row r="9022" spans="5:6" x14ac:dyDescent="0.25">
      <c r="E9022" s="5"/>
      <c r="F9022" s="5"/>
    </row>
    <row r="9023" spans="5:6" x14ac:dyDescent="0.25">
      <c r="E9023" s="5"/>
      <c r="F9023" s="5"/>
    </row>
    <row r="9024" spans="5:6" x14ac:dyDescent="0.25">
      <c r="E9024" s="5"/>
      <c r="F9024" s="5"/>
    </row>
    <row r="9025" spans="5:6" x14ac:dyDescent="0.25">
      <c r="E9025" s="5"/>
      <c r="F9025" s="5"/>
    </row>
    <row r="9026" spans="5:6" x14ac:dyDescent="0.25">
      <c r="E9026" s="5"/>
      <c r="F9026" s="5"/>
    </row>
    <row r="9027" spans="5:6" x14ac:dyDescent="0.25">
      <c r="E9027" s="5"/>
      <c r="F9027" s="5"/>
    </row>
    <row r="9028" spans="5:6" x14ac:dyDescent="0.25">
      <c r="E9028" s="5"/>
      <c r="F9028" s="5"/>
    </row>
    <row r="9029" spans="5:6" x14ac:dyDescent="0.25">
      <c r="E9029" s="5"/>
      <c r="F9029" s="5"/>
    </row>
    <row r="9030" spans="5:6" x14ac:dyDescent="0.25">
      <c r="E9030" s="5"/>
      <c r="F9030" s="5"/>
    </row>
    <row r="9031" spans="5:6" x14ac:dyDescent="0.25">
      <c r="E9031" s="5"/>
      <c r="F9031" s="5"/>
    </row>
    <row r="9032" spans="5:6" x14ac:dyDescent="0.25">
      <c r="E9032" s="5"/>
      <c r="F9032" s="5"/>
    </row>
    <row r="9033" spans="5:6" x14ac:dyDescent="0.25">
      <c r="E9033" s="5"/>
      <c r="F9033" s="5"/>
    </row>
    <row r="9034" spans="5:6" x14ac:dyDescent="0.25">
      <c r="E9034" s="5"/>
      <c r="F9034" s="5"/>
    </row>
    <row r="9035" spans="5:6" x14ac:dyDescent="0.25">
      <c r="E9035" s="5"/>
      <c r="F9035" s="5"/>
    </row>
    <row r="9036" spans="5:6" x14ac:dyDescent="0.25">
      <c r="E9036" s="5"/>
      <c r="F9036" s="5"/>
    </row>
    <row r="9037" spans="5:6" x14ac:dyDescent="0.25">
      <c r="E9037" s="5"/>
      <c r="F9037" s="5"/>
    </row>
    <row r="9038" spans="5:6" x14ac:dyDescent="0.25">
      <c r="E9038" s="5"/>
      <c r="F9038" s="5"/>
    </row>
    <row r="9039" spans="5:6" x14ac:dyDescent="0.25">
      <c r="E9039" s="5"/>
      <c r="F9039" s="5"/>
    </row>
    <row r="9040" spans="5:6" x14ac:dyDescent="0.25">
      <c r="E9040" s="5"/>
      <c r="F9040" s="5"/>
    </row>
    <row r="9041" spans="5:6" x14ac:dyDescent="0.25">
      <c r="E9041" s="5"/>
      <c r="F9041" s="5"/>
    </row>
    <row r="9042" spans="5:6" x14ac:dyDescent="0.25">
      <c r="E9042" s="5"/>
      <c r="F9042" s="5"/>
    </row>
    <row r="9043" spans="5:6" x14ac:dyDescent="0.25">
      <c r="E9043" s="5"/>
      <c r="F9043" s="5"/>
    </row>
    <row r="9044" spans="5:6" x14ac:dyDescent="0.25">
      <c r="E9044" s="5"/>
      <c r="F9044" s="5"/>
    </row>
    <row r="9045" spans="5:6" x14ac:dyDescent="0.25">
      <c r="E9045" s="5"/>
      <c r="F9045" s="5"/>
    </row>
    <row r="9046" spans="5:6" x14ac:dyDescent="0.25">
      <c r="E9046" s="5"/>
      <c r="F9046" s="5"/>
    </row>
    <row r="9047" spans="5:6" x14ac:dyDescent="0.25">
      <c r="E9047" s="5"/>
      <c r="F9047" s="5"/>
    </row>
    <row r="9048" spans="5:6" x14ac:dyDescent="0.25">
      <c r="E9048" s="5"/>
      <c r="F9048" s="5"/>
    </row>
    <row r="9049" spans="5:6" x14ac:dyDescent="0.25">
      <c r="E9049" s="5"/>
      <c r="F9049" s="5"/>
    </row>
    <row r="9050" spans="5:6" x14ac:dyDescent="0.25">
      <c r="E9050" s="5"/>
      <c r="F9050" s="5"/>
    </row>
    <row r="9051" spans="5:6" x14ac:dyDescent="0.25">
      <c r="E9051" s="5"/>
      <c r="F9051" s="5"/>
    </row>
    <row r="9052" spans="5:6" x14ac:dyDescent="0.25">
      <c r="E9052" s="5"/>
      <c r="F9052" s="5"/>
    </row>
    <row r="9053" spans="5:6" x14ac:dyDescent="0.25">
      <c r="E9053" s="5"/>
      <c r="F9053" s="5"/>
    </row>
    <row r="9054" spans="5:6" x14ac:dyDescent="0.25">
      <c r="E9054" s="5"/>
      <c r="F9054" s="5"/>
    </row>
    <row r="9055" spans="5:6" x14ac:dyDescent="0.25">
      <c r="E9055" s="5"/>
      <c r="F9055" s="5"/>
    </row>
    <row r="9056" spans="5:6" x14ac:dyDescent="0.25">
      <c r="E9056" s="5"/>
      <c r="F9056" s="5"/>
    </row>
    <row r="9057" spans="5:6" x14ac:dyDescent="0.25">
      <c r="E9057" s="5"/>
      <c r="F9057" s="5"/>
    </row>
    <row r="9058" spans="5:6" x14ac:dyDescent="0.25">
      <c r="E9058" s="5"/>
      <c r="F9058" s="5"/>
    </row>
    <row r="9059" spans="5:6" x14ac:dyDescent="0.25">
      <c r="E9059" s="5"/>
      <c r="F9059" s="5"/>
    </row>
    <row r="9060" spans="5:6" x14ac:dyDescent="0.25">
      <c r="E9060" s="5"/>
      <c r="F9060" s="5"/>
    </row>
    <row r="9061" spans="5:6" x14ac:dyDescent="0.25">
      <c r="E9061" s="5"/>
      <c r="F9061" s="5"/>
    </row>
    <row r="9062" spans="5:6" x14ac:dyDescent="0.25">
      <c r="E9062" s="5"/>
      <c r="F9062" s="5"/>
    </row>
    <row r="9063" spans="5:6" x14ac:dyDescent="0.25">
      <c r="E9063" s="5"/>
      <c r="F9063" s="5"/>
    </row>
    <row r="9064" spans="5:6" x14ac:dyDescent="0.25">
      <c r="E9064" s="5"/>
      <c r="F9064" s="5"/>
    </row>
    <row r="9065" spans="5:6" x14ac:dyDescent="0.25">
      <c r="E9065" s="5"/>
      <c r="F9065" s="5"/>
    </row>
    <row r="9066" spans="5:6" x14ac:dyDescent="0.25">
      <c r="E9066" s="5"/>
      <c r="F9066" s="5"/>
    </row>
    <row r="9067" spans="5:6" x14ac:dyDescent="0.25">
      <c r="E9067" s="5"/>
      <c r="F9067" s="5"/>
    </row>
    <row r="9068" spans="5:6" x14ac:dyDescent="0.25">
      <c r="E9068" s="5"/>
      <c r="F9068" s="5"/>
    </row>
    <row r="9069" spans="5:6" x14ac:dyDescent="0.25">
      <c r="E9069" s="5"/>
      <c r="F9069" s="5"/>
    </row>
    <row r="9070" spans="5:6" x14ac:dyDescent="0.25">
      <c r="E9070" s="5"/>
      <c r="F9070" s="5"/>
    </row>
    <row r="9071" spans="5:6" x14ac:dyDescent="0.25">
      <c r="E9071" s="5"/>
      <c r="F9071" s="5"/>
    </row>
    <row r="9072" spans="5:6" x14ac:dyDescent="0.25">
      <c r="E9072" s="5"/>
      <c r="F9072" s="5"/>
    </row>
    <row r="9073" spans="5:6" x14ac:dyDescent="0.25">
      <c r="E9073" s="5"/>
      <c r="F9073" s="5"/>
    </row>
    <row r="9074" spans="5:6" x14ac:dyDescent="0.25">
      <c r="E9074" s="5"/>
      <c r="F9074" s="5"/>
    </row>
    <row r="9075" spans="5:6" x14ac:dyDescent="0.25">
      <c r="E9075" s="5"/>
      <c r="F9075" s="5"/>
    </row>
    <row r="9076" spans="5:6" x14ac:dyDescent="0.25">
      <c r="E9076" s="5"/>
      <c r="F9076" s="5"/>
    </row>
    <row r="9077" spans="5:6" x14ac:dyDescent="0.25">
      <c r="E9077" s="5"/>
      <c r="F9077" s="5"/>
    </row>
    <row r="9078" spans="5:6" x14ac:dyDescent="0.25">
      <c r="E9078" s="5"/>
      <c r="F9078" s="5"/>
    </row>
    <row r="9079" spans="5:6" x14ac:dyDescent="0.25">
      <c r="E9079" s="5"/>
      <c r="F9079" s="5"/>
    </row>
    <row r="9080" spans="5:6" x14ac:dyDescent="0.25">
      <c r="E9080" s="5"/>
      <c r="F9080" s="5"/>
    </row>
    <row r="9081" spans="5:6" x14ac:dyDescent="0.25">
      <c r="E9081" s="5"/>
      <c r="F9081" s="5"/>
    </row>
    <row r="9082" spans="5:6" x14ac:dyDescent="0.25">
      <c r="E9082" s="5"/>
      <c r="F9082" s="5"/>
    </row>
    <row r="9083" spans="5:6" x14ac:dyDescent="0.25">
      <c r="E9083" s="5"/>
      <c r="F9083" s="5"/>
    </row>
    <row r="9084" spans="5:6" x14ac:dyDescent="0.25">
      <c r="E9084" s="5"/>
      <c r="F9084" s="5"/>
    </row>
    <row r="9085" spans="5:6" x14ac:dyDescent="0.25">
      <c r="E9085" s="5"/>
      <c r="F9085" s="5"/>
    </row>
    <row r="9086" spans="5:6" x14ac:dyDescent="0.25">
      <c r="E9086" s="5"/>
      <c r="F9086" s="5"/>
    </row>
    <row r="9087" spans="5:6" x14ac:dyDescent="0.25">
      <c r="E9087" s="5"/>
      <c r="F9087" s="5"/>
    </row>
    <row r="9088" spans="5:6" x14ac:dyDescent="0.25">
      <c r="E9088" s="5"/>
      <c r="F9088" s="5"/>
    </row>
    <row r="9089" spans="5:6" x14ac:dyDescent="0.25">
      <c r="E9089" s="5"/>
      <c r="F9089" s="5"/>
    </row>
    <row r="9090" spans="5:6" x14ac:dyDescent="0.25">
      <c r="E9090" s="5"/>
      <c r="F9090" s="5"/>
    </row>
    <row r="9091" spans="5:6" x14ac:dyDescent="0.25">
      <c r="E9091" s="5"/>
      <c r="F9091" s="5"/>
    </row>
    <row r="9092" spans="5:6" x14ac:dyDescent="0.25">
      <c r="E9092" s="5"/>
      <c r="F9092" s="5"/>
    </row>
    <row r="9093" spans="5:6" x14ac:dyDescent="0.25">
      <c r="E9093" s="5"/>
      <c r="F9093" s="5"/>
    </row>
    <row r="9094" spans="5:6" x14ac:dyDescent="0.25">
      <c r="E9094" s="5"/>
      <c r="F9094" s="5"/>
    </row>
    <row r="9095" spans="5:6" x14ac:dyDescent="0.25">
      <c r="E9095" s="5"/>
      <c r="F9095" s="5"/>
    </row>
    <row r="9096" spans="5:6" x14ac:dyDescent="0.25">
      <c r="E9096" s="5"/>
      <c r="F9096" s="5"/>
    </row>
    <row r="9097" spans="5:6" x14ac:dyDescent="0.25">
      <c r="E9097" s="5"/>
      <c r="F9097" s="5"/>
    </row>
    <row r="9098" spans="5:6" x14ac:dyDescent="0.25">
      <c r="E9098" s="5"/>
      <c r="F9098" s="5"/>
    </row>
    <row r="9099" spans="5:6" x14ac:dyDescent="0.25">
      <c r="E9099" s="5"/>
      <c r="F9099" s="5"/>
    </row>
    <row r="9100" spans="5:6" x14ac:dyDescent="0.25">
      <c r="E9100" s="5"/>
      <c r="F9100" s="5"/>
    </row>
    <row r="9101" spans="5:6" x14ac:dyDescent="0.25">
      <c r="E9101" s="5"/>
      <c r="F9101" s="5"/>
    </row>
    <row r="9102" spans="5:6" x14ac:dyDescent="0.25">
      <c r="E9102" s="5"/>
      <c r="F9102" s="5"/>
    </row>
    <row r="9103" spans="5:6" x14ac:dyDescent="0.25">
      <c r="E9103" s="5"/>
      <c r="F9103" s="5"/>
    </row>
    <row r="9104" spans="5:6" x14ac:dyDescent="0.25">
      <c r="E9104" s="5"/>
      <c r="F9104" s="5"/>
    </row>
    <row r="9105" spans="5:6" x14ac:dyDescent="0.25">
      <c r="E9105" s="5"/>
      <c r="F9105" s="5"/>
    </row>
    <row r="9106" spans="5:6" x14ac:dyDescent="0.25">
      <c r="E9106" s="5"/>
      <c r="F9106" s="5"/>
    </row>
    <row r="9107" spans="5:6" x14ac:dyDescent="0.25">
      <c r="E9107" s="5"/>
      <c r="F9107" s="5"/>
    </row>
    <row r="9108" spans="5:6" x14ac:dyDescent="0.25">
      <c r="E9108" s="5"/>
      <c r="F9108" s="5"/>
    </row>
    <row r="9109" spans="5:6" x14ac:dyDescent="0.25">
      <c r="E9109" s="5"/>
      <c r="F9109" s="5"/>
    </row>
    <row r="9110" spans="5:6" x14ac:dyDescent="0.25">
      <c r="E9110" s="5"/>
      <c r="F9110" s="5"/>
    </row>
    <row r="9111" spans="5:6" x14ac:dyDescent="0.25">
      <c r="E9111" s="5"/>
      <c r="F9111" s="5"/>
    </row>
    <row r="9112" spans="5:6" x14ac:dyDescent="0.25">
      <c r="E9112" s="5"/>
      <c r="F9112" s="5"/>
    </row>
    <row r="9113" spans="5:6" x14ac:dyDescent="0.25">
      <c r="E9113" s="5"/>
      <c r="F9113" s="5"/>
    </row>
    <row r="9114" spans="5:6" x14ac:dyDescent="0.25">
      <c r="E9114" s="5"/>
      <c r="F9114" s="5"/>
    </row>
    <row r="9115" spans="5:6" x14ac:dyDescent="0.25">
      <c r="E9115" s="5"/>
      <c r="F9115" s="5"/>
    </row>
    <row r="9116" spans="5:6" x14ac:dyDescent="0.25">
      <c r="E9116" s="5"/>
      <c r="F9116" s="5"/>
    </row>
    <row r="9117" spans="5:6" x14ac:dyDescent="0.25">
      <c r="E9117" s="5"/>
      <c r="F9117" s="5"/>
    </row>
    <row r="9118" spans="5:6" x14ac:dyDescent="0.25">
      <c r="E9118" s="5"/>
      <c r="F9118" s="5"/>
    </row>
    <row r="9119" spans="5:6" x14ac:dyDescent="0.25">
      <c r="E9119" s="5"/>
      <c r="F9119" s="5"/>
    </row>
    <row r="9120" spans="5:6" x14ac:dyDescent="0.25">
      <c r="E9120" s="5"/>
      <c r="F9120" s="5"/>
    </row>
    <row r="9121" spans="5:6" x14ac:dyDescent="0.25">
      <c r="E9121" s="5"/>
      <c r="F9121" s="5"/>
    </row>
    <row r="9122" spans="5:6" x14ac:dyDescent="0.25">
      <c r="E9122" s="5"/>
      <c r="F9122" s="5"/>
    </row>
    <row r="9123" spans="5:6" x14ac:dyDescent="0.25">
      <c r="E9123" s="5"/>
      <c r="F9123" s="5"/>
    </row>
    <row r="9124" spans="5:6" x14ac:dyDescent="0.25">
      <c r="E9124" s="5"/>
      <c r="F9124" s="5"/>
    </row>
    <row r="9125" spans="5:6" x14ac:dyDescent="0.25">
      <c r="E9125" s="5"/>
      <c r="F9125" s="5"/>
    </row>
    <row r="9126" spans="5:6" x14ac:dyDescent="0.25">
      <c r="E9126" s="5"/>
      <c r="F9126" s="5"/>
    </row>
    <row r="9127" spans="5:6" x14ac:dyDescent="0.25">
      <c r="E9127" s="5"/>
      <c r="F9127" s="5"/>
    </row>
    <row r="9128" spans="5:6" x14ac:dyDescent="0.25">
      <c r="E9128" s="5"/>
      <c r="F9128" s="5"/>
    </row>
    <row r="9129" spans="5:6" x14ac:dyDescent="0.25">
      <c r="E9129" s="5"/>
      <c r="F9129" s="5"/>
    </row>
    <row r="9130" spans="5:6" x14ac:dyDescent="0.25">
      <c r="E9130" s="5"/>
      <c r="F9130" s="5"/>
    </row>
    <row r="9131" spans="5:6" x14ac:dyDescent="0.25">
      <c r="E9131" s="5"/>
      <c r="F9131" s="5"/>
    </row>
    <row r="9132" spans="5:6" x14ac:dyDescent="0.25">
      <c r="E9132" s="5"/>
      <c r="F9132" s="5"/>
    </row>
    <row r="9133" spans="5:6" x14ac:dyDescent="0.25">
      <c r="E9133" s="5"/>
      <c r="F9133" s="5"/>
    </row>
    <row r="9134" spans="5:6" x14ac:dyDescent="0.25">
      <c r="E9134" s="5"/>
      <c r="F9134" s="5"/>
    </row>
    <row r="9135" spans="5:6" x14ac:dyDescent="0.25">
      <c r="E9135" s="5"/>
      <c r="F9135" s="5"/>
    </row>
    <row r="9136" spans="5:6" x14ac:dyDescent="0.25">
      <c r="E9136" s="5"/>
      <c r="F9136" s="5"/>
    </row>
    <row r="9137" spans="5:6" x14ac:dyDescent="0.25">
      <c r="E9137" s="5"/>
      <c r="F9137" s="5"/>
    </row>
    <row r="9138" spans="5:6" x14ac:dyDescent="0.25">
      <c r="E9138" s="5"/>
      <c r="F9138" s="5"/>
    </row>
    <row r="9139" spans="5:6" x14ac:dyDescent="0.25">
      <c r="E9139" s="5"/>
      <c r="F9139" s="5"/>
    </row>
    <row r="9140" spans="5:6" x14ac:dyDescent="0.25">
      <c r="E9140" s="5"/>
      <c r="F9140" s="5"/>
    </row>
    <row r="9141" spans="5:6" x14ac:dyDescent="0.25">
      <c r="E9141" s="5"/>
      <c r="F9141" s="5"/>
    </row>
    <row r="9142" spans="5:6" x14ac:dyDescent="0.25">
      <c r="E9142" s="5"/>
      <c r="F9142" s="5"/>
    </row>
    <row r="9143" spans="5:6" x14ac:dyDescent="0.25">
      <c r="E9143" s="5"/>
      <c r="F9143" s="5"/>
    </row>
    <row r="9144" spans="5:6" x14ac:dyDescent="0.25">
      <c r="E9144" s="5"/>
      <c r="F9144" s="5"/>
    </row>
    <row r="9145" spans="5:6" x14ac:dyDescent="0.25">
      <c r="E9145" s="5"/>
      <c r="F9145" s="5"/>
    </row>
    <row r="9146" spans="5:6" x14ac:dyDescent="0.25">
      <c r="E9146" s="5"/>
      <c r="F9146" s="5"/>
    </row>
    <row r="9147" spans="5:6" x14ac:dyDescent="0.25">
      <c r="E9147" s="5"/>
      <c r="F9147" s="5"/>
    </row>
    <row r="9148" spans="5:6" x14ac:dyDescent="0.25">
      <c r="E9148" s="5"/>
      <c r="F9148" s="5"/>
    </row>
    <row r="9149" spans="5:6" x14ac:dyDescent="0.25">
      <c r="E9149" s="5"/>
      <c r="F9149" s="5"/>
    </row>
    <row r="9150" spans="5:6" x14ac:dyDescent="0.25">
      <c r="E9150" s="5"/>
      <c r="F9150" s="5"/>
    </row>
    <row r="9151" spans="5:6" x14ac:dyDescent="0.25">
      <c r="E9151" s="5"/>
      <c r="F9151" s="5"/>
    </row>
    <row r="9152" spans="5:6" x14ac:dyDescent="0.25">
      <c r="E9152" s="5"/>
      <c r="F9152" s="5"/>
    </row>
    <row r="9153" spans="5:6" x14ac:dyDescent="0.25">
      <c r="E9153" s="5"/>
      <c r="F9153" s="5"/>
    </row>
    <row r="9154" spans="5:6" x14ac:dyDescent="0.25">
      <c r="E9154" s="5"/>
      <c r="F9154" s="5"/>
    </row>
    <row r="9155" spans="5:6" x14ac:dyDescent="0.25">
      <c r="E9155" s="5"/>
      <c r="F9155" s="5"/>
    </row>
    <row r="9156" spans="5:6" x14ac:dyDescent="0.25">
      <c r="E9156" s="5"/>
      <c r="F9156" s="5"/>
    </row>
    <row r="9157" spans="5:6" x14ac:dyDescent="0.25">
      <c r="E9157" s="5"/>
      <c r="F9157" s="5"/>
    </row>
    <row r="9158" spans="5:6" x14ac:dyDescent="0.25">
      <c r="E9158" s="5"/>
      <c r="F9158" s="5"/>
    </row>
    <row r="9159" spans="5:6" x14ac:dyDescent="0.25">
      <c r="E9159" s="5"/>
      <c r="F9159" s="5"/>
    </row>
    <row r="9160" spans="5:6" x14ac:dyDescent="0.25">
      <c r="E9160" s="5"/>
      <c r="F9160" s="5"/>
    </row>
    <row r="9161" spans="5:6" x14ac:dyDescent="0.25">
      <c r="E9161" s="5"/>
      <c r="F9161" s="5"/>
    </row>
    <row r="9162" spans="5:6" x14ac:dyDescent="0.25">
      <c r="E9162" s="5"/>
      <c r="F9162" s="5"/>
    </row>
    <row r="9163" spans="5:6" x14ac:dyDescent="0.25">
      <c r="E9163" s="5"/>
      <c r="F9163" s="5"/>
    </row>
    <row r="9164" spans="5:6" x14ac:dyDescent="0.25">
      <c r="E9164" s="5"/>
      <c r="F9164" s="5"/>
    </row>
    <row r="9165" spans="5:6" x14ac:dyDescent="0.25">
      <c r="E9165" s="5"/>
      <c r="F9165" s="5"/>
    </row>
    <row r="9166" spans="5:6" x14ac:dyDescent="0.25">
      <c r="E9166" s="5"/>
      <c r="F9166" s="5"/>
    </row>
    <row r="9167" spans="5:6" x14ac:dyDescent="0.25">
      <c r="E9167" s="5"/>
      <c r="F9167" s="5"/>
    </row>
    <row r="9168" spans="5:6" x14ac:dyDescent="0.25">
      <c r="E9168" s="5"/>
      <c r="F9168" s="5"/>
    </row>
    <row r="9169" spans="5:6" x14ac:dyDescent="0.25">
      <c r="E9169" s="5"/>
      <c r="F9169" s="5"/>
    </row>
    <row r="9170" spans="5:6" x14ac:dyDescent="0.25">
      <c r="E9170" s="5"/>
      <c r="F9170" s="5"/>
    </row>
    <row r="9171" spans="5:6" x14ac:dyDescent="0.25">
      <c r="E9171" s="5"/>
      <c r="F9171" s="5"/>
    </row>
    <row r="9172" spans="5:6" x14ac:dyDescent="0.25">
      <c r="E9172" s="5"/>
      <c r="F9172" s="5"/>
    </row>
    <row r="9173" spans="5:6" x14ac:dyDescent="0.25">
      <c r="E9173" s="5"/>
      <c r="F9173" s="5"/>
    </row>
    <row r="9174" spans="5:6" x14ac:dyDescent="0.25">
      <c r="E9174" s="5"/>
      <c r="F9174" s="5"/>
    </row>
    <row r="9175" spans="5:6" x14ac:dyDescent="0.25">
      <c r="E9175" s="5"/>
      <c r="F9175" s="5"/>
    </row>
    <row r="9176" spans="5:6" x14ac:dyDescent="0.25">
      <c r="E9176" s="5"/>
      <c r="F9176" s="5"/>
    </row>
    <row r="9177" spans="5:6" x14ac:dyDescent="0.25">
      <c r="E9177" s="5"/>
      <c r="F9177" s="5"/>
    </row>
    <row r="9178" spans="5:6" x14ac:dyDescent="0.25">
      <c r="E9178" s="5"/>
      <c r="F9178" s="5"/>
    </row>
    <row r="9179" spans="5:6" x14ac:dyDescent="0.25">
      <c r="E9179" s="5"/>
      <c r="F9179" s="5"/>
    </row>
    <row r="9180" spans="5:6" x14ac:dyDescent="0.25">
      <c r="E9180" s="5"/>
      <c r="F9180" s="5"/>
    </row>
    <row r="9181" spans="5:6" x14ac:dyDescent="0.25">
      <c r="E9181" s="5"/>
      <c r="F9181" s="5"/>
    </row>
    <row r="9182" spans="5:6" x14ac:dyDescent="0.25">
      <c r="E9182" s="5"/>
      <c r="F9182" s="5"/>
    </row>
    <row r="9183" spans="5:6" x14ac:dyDescent="0.25">
      <c r="E9183" s="5"/>
      <c r="F9183" s="5"/>
    </row>
    <row r="9184" spans="5:6" x14ac:dyDescent="0.25">
      <c r="E9184" s="5"/>
      <c r="F9184" s="5"/>
    </row>
    <row r="9185" spans="5:6" x14ac:dyDescent="0.25">
      <c r="E9185" s="5"/>
      <c r="F9185" s="5"/>
    </row>
    <row r="9186" spans="5:6" x14ac:dyDescent="0.25">
      <c r="E9186" s="5"/>
      <c r="F9186" s="5"/>
    </row>
    <row r="9187" spans="5:6" x14ac:dyDescent="0.25">
      <c r="E9187" s="5"/>
      <c r="F9187" s="5"/>
    </row>
    <row r="9188" spans="5:6" x14ac:dyDescent="0.25">
      <c r="E9188" s="5"/>
      <c r="F9188" s="5"/>
    </row>
    <row r="9189" spans="5:6" x14ac:dyDescent="0.25">
      <c r="E9189" s="5"/>
      <c r="F9189" s="5"/>
    </row>
    <row r="9190" spans="5:6" x14ac:dyDescent="0.25">
      <c r="E9190" s="5"/>
      <c r="F9190" s="5"/>
    </row>
    <row r="9191" spans="5:6" x14ac:dyDescent="0.25">
      <c r="E9191" s="5"/>
      <c r="F9191" s="5"/>
    </row>
    <row r="9192" spans="5:6" x14ac:dyDescent="0.25">
      <c r="E9192" s="5"/>
      <c r="F9192" s="5"/>
    </row>
    <row r="9193" spans="5:6" x14ac:dyDescent="0.25">
      <c r="E9193" s="5"/>
      <c r="F9193" s="5"/>
    </row>
    <row r="9194" spans="5:6" x14ac:dyDescent="0.25">
      <c r="E9194" s="5"/>
      <c r="F9194" s="5"/>
    </row>
    <row r="9195" spans="5:6" x14ac:dyDescent="0.25">
      <c r="E9195" s="5"/>
      <c r="F9195" s="5"/>
    </row>
    <row r="9196" spans="5:6" x14ac:dyDescent="0.25">
      <c r="E9196" s="5"/>
      <c r="F9196" s="5"/>
    </row>
    <row r="9197" spans="5:6" x14ac:dyDescent="0.25">
      <c r="E9197" s="5"/>
      <c r="F9197" s="5"/>
    </row>
    <row r="9198" spans="5:6" x14ac:dyDescent="0.25">
      <c r="E9198" s="5"/>
      <c r="F9198" s="5"/>
    </row>
    <row r="9199" spans="5:6" x14ac:dyDescent="0.25">
      <c r="E9199" s="5"/>
      <c r="F9199" s="5"/>
    </row>
    <row r="9200" spans="5:6" x14ac:dyDescent="0.25">
      <c r="E9200" s="5"/>
      <c r="F9200" s="5"/>
    </row>
    <row r="9201" spans="5:11" x14ac:dyDescent="0.25">
      <c r="E9201" s="5"/>
      <c r="F9201" s="5"/>
    </row>
    <row r="9202" spans="5:11" x14ac:dyDescent="0.25">
      <c r="E9202" s="5"/>
      <c r="F9202" s="5"/>
    </row>
    <row r="9203" spans="5:11" x14ac:dyDescent="0.25">
      <c r="E9203" s="5"/>
      <c r="F9203" s="5"/>
    </row>
    <row r="9204" spans="5:11" x14ac:dyDescent="0.25">
      <c r="E9204" s="5"/>
      <c r="F9204" s="5"/>
    </row>
    <row r="9205" spans="5:11" x14ac:dyDescent="0.25">
      <c r="E9205" s="5"/>
      <c r="F9205" s="5"/>
    </row>
    <row r="9206" spans="5:11" x14ac:dyDescent="0.25">
      <c r="E9206" s="5"/>
      <c r="F9206" s="5"/>
    </row>
    <row r="9207" spans="5:11" x14ac:dyDescent="0.25">
      <c r="E9207" s="5"/>
      <c r="F9207" s="5"/>
    </row>
    <row r="9208" spans="5:11" x14ac:dyDescent="0.25">
      <c r="E9208" s="5"/>
      <c r="F9208" s="5"/>
    </row>
    <row r="9209" spans="5:11" x14ac:dyDescent="0.25">
      <c r="E9209" s="5"/>
      <c r="F9209" s="5"/>
    </row>
    <row r="9210" spans="5:11" x14ac:dyDescent="0.25">
      <c r="E9210" s="5"/>
      <c r="F9210" s="5"/>
      <c r="K9210" s="5"/>
    </row>
    <row r="9211" spans="5:11" x14ac:dyDescent="0.25">
      <c r="E9211" s="5"/>
      <c r="F9211" s="5"/>
    </row>
    <row r="9212" spans="5:11" x14ac:dyDescent="0.25">
      <c r="E9212" s="5"/>
      <c r="F9212" s="5"/>
    </row>
    <row r="9213" spans="5:11" x14ac:dyDescent="0.25">
      <c r="E9213" s="5"/>
      <c r="F9213" s="5"/>
    </row>
    <row r="9214" spans="5:11" x14ac:dyDescent="0.25">
      <c r="E9214" s="5"/>
      <c r="F9214" s="5"/>
    </row>
    <row r="9215" spans="5:11" x14ac:dyDescent="0.25">
      <c r="E9215" s="5"/>
      <c r="F9215" s="5"/>
    </row>
    <row r="9216" spans="5:11" x14ac:dyDescent="0.25">
      <c r="E9216" s="5"/>
      <c r="F9216" s="5"/>
    </row>
    <row r="9217" spans="5:17" x14ac:dyDescent="0.25">
      <c r="E9217" s="5"/>
      <c r="F9217" s="5"/>
    </row>
    <row r="9218" spans="5:17" x14ac:dyDescent="0.25">
      <c r="E9218" s="5"/>
      <c r="F9218" s="5"/>
    </row>
    <row r="9219" spans="5:17" x14ac:dyDescent="0.25">
      <c r="E9219" s="5"/>
      <c r="F9219" s="5"/>
    </row>
    <row r="9220" spans="5:17" x14ac:dyDescent="0.25">
      <c r="E9220" s="5"/>
      <c r="F9220" s="5"/>
    </row>
    <row r="9221" spans="5:17" x14ac:dyDescent="0.25">
      <c r="E9221" s="5"/>
      <c r="F9221" s="5"/>
    </row>
    <row r="9222" spans="5:17" x14ac:dyDescent="0.25">
      <c r="E9222" s="5"/>
      <c r="F9222" s="5"/>
      <c r="H9222" s="5"/>
      <c r="I9222" s="5"/>
      <c r="Q9222" s="5"/>
    </row>
  </sheetData>
  <dataValidations count="2">
    <dataValidation type="list" allowBlank="1" showInputMessage="1" showErrorMessage="1" sqref="C6" xr:uid="{936603F3-60AE-430D-BE3B-BB9552D703C2}">
      <formula1>$G$26:$G$30</formula1>
    </dataValidation>
    <dataValidation type="list" allowBlank="1" showInputMessage="1" showErrorMessage="1" sqref="C7" xr:uid="{80493A91-2F41-4644-801E-457F700A6DFD}">
      <formula1>"Ascending, Descending"</formula1>
    </dataValidation>
  </dataValidations>
  <pageMargins left="0.7" right="0.7" top="0.75" bottom="0.75" header="0.3" footer="0.3"/>
  <pageSetup orientation="portrait" r:id="rId1"/>
  <drawing r:id="rId2"/>
  <extLst>
    <ext xmlns:x14="http://schemas.microsoft.com/office/spreadsheetml/2009/9/main" uri="{05C60535-1F16-4fd2-B633-F4F36F0B64E0}">
      <x14:sparklineGroups xmlns:xm="http://schemas.microsoft.com/office/excel/2006/main">
        <x14:sparklineGroup displayEmptyCellsAs="gap" xr2:uid="{2172B3CD-33BC-4AAF-A869-6EB900A2F041}">
          <x14:colorSeries rgb="FF376092"/>
          <x14:colorNegative rgb="FFD00000"/>
          <x14:colorAxis rgb="FF000000"/>
          <x14:colorMarkers rgb="FFD00000"/>
          <x14:colorFirst rgb="FFD00000"/>
          <x14:colorLast rgb="FFD00000"/>
          <x14:colorHigh rgb="FFD00000"/>
          <x14:colorLow rgb="FFD00000"/>
          <x14:sparklines>
            <x14:sparkline>
              <xm:f>'Adv BQL Changes in borrow cost'!$AF$48:$OG$48</xm:f>
              <xm:sqref>J48</xm:sqref>
            </x14:sparkline>
            <x14:sparkline>
              <xm:f>'Adv BQL Changes in borrow cost'!$AF$49:$OG$49</xm:f>
              <xm:sqref>J49</xm:sqref>
            </x14:sparkline>
            <x14:sparkline>
              <xm:f>'Adv BQL Changes in borrow cost'!$AF$50:$OG$50</xm:f>
              <xm:sqref>J50</xm:sqref>
            </x14:sparkline>
            <x14:sparkline>
              <xm:f>'Adv BQL Changes in borrow cost'!$AF$51:$OG$51</xm:f>
              <xm:sqref>J51</xm:sqref>
            </x14:sparkline>
            <x14:sparkline>
              <xm:f>'Adv BQL Changes in borrow cost'!$AF$52:$OG$52</xm:f>
              <xm:sqref>J52</xm:sqref>
            </x14:sparkline>
            <x14:sparkline>
              <xm:f>'Adv BQL Changes in borrow cost'!$AF$53:$OG$53</xm:f>
              <xm:sqref>J53</xm:sqref>
            </x14:sparkline>
            <x14:sparkline>
              <xm:f>'Adv BQL Changes in borrow cost'!$AF$54:$OG$54</xm:f>
              <xm:sqref>J54</xm:sqref>
            </x14:sparkline>
            <x14:sparkline>
              <xm:f>'Adv BQL Changes in borrow cost'!$AF$55:$OG$55</xm:f>
              <xm:sqref>J55</xm:sqref>
            </x14:sparkline>
            <x14:sparkline>
              <xm:f>'Adv BQL Changes in borrow cost'!$AF$56:$OG$56</xm:f>
              <xm:sqref>J56</xm:sqref>
            </x14:sparkline>
            <x14:sparkline>
              <xm:f>'Adv BQL Changes in borrow cost'!$AF$57:$OG$57</xm:f>
              <xm:sqref>J57</xm:sqref>
            </x14:sparkline>
            <x14:sparkline>
              <xm:f>'Adv BQL Changes in borrow cost'!$AF$58:$OG$58</xm:f>
              <xm:sqref>J58</xm:sqref>
            </x14:sparkline>
            <x14:sparkline>
              <xm:f>'Adv BQL Changes in borrow cost'!$AF$59:$OG$59</xm:f>
              <xm:sqref>J59</xm:sqref>
            </x14:sparkline>
            <x14:sparkline>
              <xm:f>'Adv BQL Changes in borrow cost'!$AF$60:$OG$60</xm:f>
              <xm:sqref>J60</xm:sqref>
            </x14:sparkline>
            <x14:sparkline>
              <xm:f>'Adv BQL Changes in borrow cost'!$AF$61:$OG$61</xm:f>
              <xm:sqref>J61</xm:sqref>
            </x14:sparkline>
            <x14:sparkline>
              <xm:f>'Adv BQL Changes in borrow cost'!$AF$62:$OG$62</xm:f>
              <xm:sqref>J62</xm:sqref>
            </x14:sparkline>
            <x14:sparkline>
              <xm:f>'Adv BQL Changes in borrow cost'!$AF$63:$OG$63</xm:f>
              <xm:sqref>J63</xm:sqref>
            </x14:sparkline>
            <x14:sparkline>
              <xm:f>'Adv BQL Changes in borrow cost'!$AF$64:$OG$64</xm:f>
              <xm:sqref>J64</xm:sqref>
            </x14:sparkline>
            <x14:sparkline>
              <xm:f>'Adv BQL Changes in borrow cost'!$AF$65:$OG$65</xm:f>
              <xm:sqref>J65</xm:sqref>
            </x14:sparkline>
            <x14:sparkline>
              <xm:f>'Adv BQL Changes in borrow cost'!$AF$66:$OG$66</xm:f>
              <xm:sqref>J66</xm:sqref>
            </x14:sparkline>
            <x14:sparkline>
              <xm:f>'Adv BQL Changes in borrow cost'!$AF$67:$OG$67</xm:f>
              <xm:sqref>J67</xm:sqref>
            </x14:sparkline>
            <x14:sparkline>
              <xm:f>'Adv BQL Changes in borrow cost'!$AF$68:$OG$68</xm:f>
              <xm:sqref>J68</xm:sqref>
            </x14:sparkline>
            <x14:sparkline>
              <xm:f>'Adv BQL Changes in borrow cost'!$AF$69:$OG$69</xm:f>
              <xm:sqref>J69</xm:sqref>
            </x14:sparkline>
            <x14:sparkline>
              <xm:f>'Adv BQL Changes in borrow cost'!$AF$70:$OG$70</xm:f>
              <xm:sqref>J70</xm:sqref>
            </x14:sparkline>
            <x14:sparkline>
              <xm:f>'Adv BQL Changes in borrow cost'!$AF$71:$OG$71</xm:f>
              <xm:sqref>J71</xm:sqref>
            </x14:sparkline>
            <x14:sparkline>
              <xm:f>'Adv BQL Changes in borrow cost'!$AF$72:$OG$72</xm:f>
              <xm:sqref>J72</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BF406-813A-40B6-B63F-1932EBBD4118}">
  <sheetPr>
    <tabColor rgb="FF92D050"/>
  </sheetPr>
  <dimension ref="A1:K28"/>
  <sheetViews>
    <sheetView zoomScaleNormal="100" workbookViewId="0">
      <pane xSplit="4" ySplit="2" topLeftCell="E3" activePane="bottomRight" state="frozen"/>
      <selection pane="topRight" activeCell="D1" sqref="D1"/>
      <selection pane="bottomLeft" activeCell="A3" sqref="A3"/>
      <selection pane="bottomRight" activeCell="A3" sqref="A3"/>
    </sheetView>
  </sheetViews>
  <sheetFormatPr defaultColWidth="46.42578125" defaultRowHeight="15.75" x14ac:dyDescent="0.25"/>
  <cols>
    <col min="1" max="1" width="18.28515625" style="111" bestFit="1" customWidth="1"/>
    <col min="2" max="2" width="46.28515625" bestFit="1" customWidth="1"/>
    <col min="3" max="3" width="46.28515625" hidden="1" customWidth="1"/>
    <col min="4" max="4" width="2.7109375" style="109" customWidth="1"/>
    <col min="5" max="5" width="45.42578125" bestFit="1" customWidth="1"/>
    <col min="6" max="6" width="46.28515625" bestFit="1" customWidth="1"/>
    <col min="7" max="7" width="28.85546875" style="111" bestFit="1" customWidth="1"/>
    <col min="8" max="8" width="31" bestFit="1" customWidth="1"/>
    <col min="11" max="11" width="17.85546875" customWidth="1"/>
  </cols>
  <sheetData>
    <row r="1" spans="1:9" ht="61.5" x14ac:dyDescent="0.25">
      <c r="A1" s="116" t="s">
        <v>192</v>
      </c>
      <c r="B1" s="116"/>
      <c r="C1" s="116"/>
      <c r="D1" s="116"/>
      <c r="E1" s="116"/>
      <c r="F1" s="116"/>
      <c r="G1" s="116"/>
      <c r="H1" s="116"/>
    </row>
    <row r="2" spans="1:9" s="121" customFormat="1" ht="21" x14ac:dyDescent="0.25">
      <c r="A2" s="117" t="s">
        <v>197</v>
      </c>
      <c r="B2" s="118" t="s">
        <v>198</v>
      </c>
      <c r="C2" s="137" t="s">
        <v>260</v>
      </c>
      <c r="D2" s="119"/>
      <c r="E2" s="118" t="s">
        <v>193</v>
      </c>
      <c r="F2" s="118" t="s">
        <v>194</v>
      </c>
      <c r="G2" s="120" t="s">
        <v>195</v>
      </c>
      <c r="H2" s="118" t="s">
        <v>196</v>
      </c>
      <c r="I2" s="142"/>
    </row>
    <row r="3" spans="1:9" ht="45" x14ac:dyDescent="0.25">
      <c r="A3" s="122" t="s">
        <v>199</v>
      </c>
      <c r="B3" s="108" t="s">
        <v>200</v>
      </c>
      <c r="C3" s="132" cm="1">
        <f t="array" ref="C3">_xll.S3Data("TSLA US EQUITY",$A3,_xll.BTODAY())</f>
        <v>72781230</v>
      </c>
      <c r="D3" s="107"/>
      <c r="E3" s="122" t="s">
        <v>32</v>
      </c>
      <c r="F3" s="110" t="s">
        <v>35</v>
      </c>
      <c r="G3" s="132" cm="1">
        <f t="array" ref="G3">_xll.BQL("TSLA US EQUITY",$E3,H3,"source=S3","fill=prev")</f>
        <v>72781230</v>
      </c>
      <c r="H3" s="61"/>
    </row>
    <row r="4" spans="1:9" ht="45" x14ac:dyDescent="0.25">
      <c r="A4" s="122" t="s">
        <v>202</v>
      </c>
      <c r="B4" s="108" t="s">
        <v>201</v>
      </c>
      <c r="C4" s="138" cm="1">
        <f t="array" ref="C4">_xll.S3Data("TSLA US EQUITY",$A4,_xll.BTODAY())</f>
        <v>9.5229442155165297E-4</v>
      </c>
      <c r="D4" s="107"/>
      <c r="E4" s="122" t="str">
        <f>_xlfn.CONCAT("&lt;See ",A4," BQL Calculation in cell ", ADDRESS(ROW(),COLUMN()+2,4,1),"&gt;")</f>
        <v>&lt;See SIDaily BQL Calculation in cell G4&gt;</v>
      </c>
      <c r="F4" s="110" t="s">
        <v>201</v>
      </c>
      <c r="G4" s="133" cm="1">
        <f t="array" ref="G4">_xll.BQL("TSLA US Equity", "PCT_CHG(SHORT_INT(dates=range(-1D,0D),source=s3,fill=prev))")</f>
        <v>9.5229140141638552E-2</v>
      </c>
      <c r="H4" s="125"/>
    </row>
    <row r="5" spans="1:9" ht="45" x14ac:dyDescent="0.25">
      <c r="A5" s="122" t="s">
        <v>204</v>
      </c>
      <c r="B5" s="108" t="s">
        <v>203</v>
      </c>
      <c r="C5" s="139" cm="1">
        <f t="array" ref="C5">_xll.S3Data("TSLA US EQUITY",$A5,_xll.BTODAY())</f>
        <v>2.8414612077534741E-3</v>
      </c>
      <c r="D5" s="107"/>
      <c r="E5" s="122" t="str">
        <f>_xlfn.CONCAT("&lt;See ",A5," BQL Calculation in cell ", ADDRESS(ROW(),COLUMN()+2,4,1),"&gt;")</f>
        <v>&lt;See SIWeekly BQL Calculation in cell G5&gt;</v>
      </c>
      <c r="F5" s="110" t="s">
        <v>203</v>
      </c>
      <c r="G5" s="133" cm="1">
        <f t="array" ref="G5">_xll.BQL("TSLA US Equity", "PCT_CHG(SHORT_INT(dates=range(-1W,0D),source=s3,fill=prev))")</f>
        <v>0.28414601273708384</v>
      </c>
      <c r="H5" s="125"/>
    </row>
    <row r="6" spans="1:9" ht="75" x14ac:dyDescent="0.25">
      <c r="A6" s="122" t="s">
        <v>205</v>
      </c>
      <c r="B6" s="108" t="s">
        <v>206</v>
      </c>
      <c r="C6" s="132" cm="1">
        <f t="array" ref="C6">_xll.S3Data("TSLA US EQUITY",$A6,_xll.BTODAY())</f>
        <v>32927684076.599998</v>
      </c>
      <c r="D6" s="107"/>
      <c r="E6" s="122" t="s">
        <v>36</v>
      </c>
      <c r="F6" s="110" t="s">
        <v>38</v>
      </c>
      <c r="G6" s="134" cm="1">
        <f t="array" ref="G6">_xll.BQL("TSLA US EQUITY",$E6,H6,"source=S3","fill=prev")</f>
        <v>32927684076.599998</v>
      </c>
      <c r="H6" s="125"/>
    </row>
    <row r="7" spans="1:9" ht="120" x14ac:dyDescent="0.25">
      <c r="A7" s="122" t="s">
        <v>208</v>
      </c>
      <c r="B7" s="108" t="s">
        <v>209</v>
      </c>
      <c r="C7" s="139" cm="1">
        <f t="array" ref="C7">_xll.S3Data("TSLA US EQUITY",$A7,_xll.BTODAY())</f>
        <v>2.5999999999999999E-2</v>
      </c>
      <c r="D7" s="107"/>
      <c r="E7" s="122" t="s">
        <v>39</v>
      </c>
      <c r="F7" s="110" t="s">
        <v>41</v>
      </c>
      <c r="G7" s="135" cm="1">
        <f t="array" ref="G7">_xll.BQL("TSLA US EQUITY",$E7,H7,"source=S3","fill=prev")</f>
        <v>2.6</v>
      </c>
      <c r="H7" s="125" t="s">
        <v>207</v>
      </c>
    </row>
    <row r="8" spans="1:9" ht="75" x14ac:dyDescent="0.25">
      <c r="A8" s="122" t="s">
        <v>210</v>
      </c>
      <c r="B8" s="108" t="s">
        <v>211</v>
      </c>
      <c r="C8" s="139" cm="1">
        <f t="array" ref="C8">_xll.S3Data("TSLA US EQUITY",$A8,_xll.BTODAY())</f>
        <v>2.5399999999999999E-2</v>
      </c>
      <c r="D8" s="107"/>
      <c r="E8" s="122" t="s">
        <v>39</v>
      </c>
      <c r="F8" s="110" t="s">
        <v>42</v>
      </c>
      <c r="G8" s="135" cm="1">
        <f t="array" ref="G8">_xll.BQL("TSLA US EQUITY",$E8,H8,"source=S3","fill=prev")</f>
        <v>2.54</v>
      </c>
      <c r="H8" s="125"/>
    </row>
    <row r="9" spans="1:9" ht="60" x14ac:dyDescent="0.25">
      <c r="A9" s="122" t="s">
        <v>212</v>
      </c>
      <c r="B9" s="108" t="s">
        <v>213</v>
      </c>
      <c r="C9" s="140" cm="1">
        <f t="array" ref="C9">_xll.S3Data("TSLA US EQUITY",$A9,_xll.BTODAY())</f>
        <v>2869030071.6399999</v>
      </c>
      <c r="D9" s="107"/>
      <c r="E9" s="122" t="s">
        <v>43</v>
      </c>
      <c r="F9" s="110" t="s">
        <v>45</v>
      </c>
      <c r="G9" s="134" cm="1">
        <f t="array" ref="G9">_xll.BQL("TSLA US EQUITY",$E9,H9,"source=S3","fill=prev")</f>
        <v>2869026745.6399999</v>
      </c>
      <c r="H9" s="125"/>
    </row>
    <row r="10" spans="1:9" ht="90" x14ac:dyDescent="0.25">
      <c r="A10" s="122" t="s">
        <v>214</v>
      </c>
      <c r="B10" s="108" t="s">
        <v>215</v>
      </c>
      <c r="C10" s="140" cm="1">
        <f t="array" ref="C10">_xll.S3Data("TSLA US EQUITY",$A10,_xll.BTODAY())</f>
        <v>25</v>
      </c>
      <c r="D10" s="107"/>
      <c r="E10" s="122" t="s">
        <v>46</v>
      </c>
      <c r="F10" s="110" t="s">
        <v>47</v>
      </c>
      <c r="G10" s="135" cm="1">
        <f t="array" ref="G10">_xll.BQL("TSLA US EQUITY",$E10,H10,"source=S3","fill=prev")</f>
        <v>25</v>
      </c>
      <c r="H10" s="125"/>
    </row>
    <row r="11" spans="1:9" ht="75" x14ac:dyDescent="0.25">
      <c r="A11" s="122" t="s">
        <v>216</v>
      </c>
      <c r="B11" s="108" t="s">
        <v>217</v>
      </c>
      <c r="C11" s="140" cm="1">
        <f t="array" ref="C11">_xll.S3Data("TSLA US EQUITY",$A11,_xll.BTODAY())</f>
        <v>25</v>
      </c>
      <c r="D11" s="107"/>
      <c r="E11" s="122" t="s">
        <v>48</v>
      </c>
      <c r="F11" s="110" t="s">
        <v>49</v>
      </c>
      <c r="G11" s="135" cm="1">
        <f t="array" ref="G11">_xll.BQL("TSLA US EQUITY",$E11,H11,"source=S3","fill=prev")</f>
        <v>25</v>
      </c>
      <c r="H11" s="125"/>
    </row>
    <row r="12" spans="1:9" ht="30" x14ac:dyDescent="0.25">
      <c r="A12" s="122" t="s">
        <v>218</v>
      </c>
      <c r="B12" s="108" t="s">
        <v>219</v>
      </c>
      <c r="C12" s="132"/>
      <c r="D12" s="107"/>
      <c r="E12" s="122" t="s">
        <v>50</v>
      </c>
      <c r="F12" s="110" t="s">
        <v>51</v>
      </c>
      <c r="G12" s="136" cm="1">
        <f t="array" ref="G12">_xll.BQL("TSLA US Equity", "NET_CHG(SHORT_INT_NOTIONAL(dates=range(-1D,0D),source=s3,fill=prev))")</f>
        <v>1391041074.9599991</v>
      </c>
      <c r="H12" s="125"/>
    </row>
    <row r="13" spans="1:9" ht="30" x14ac:dyDescent="0.25">
      <c r="A13" s="122" t="s">
        <v>218</v>
      </c>
      <c r="B13" s="108" t="s">
        <v>219</v>
      </c>
      <c r="C13" s="132"/>
      <c r="D13" s="107"/>
      <c r="E13" s="122" t="s">
        <v>52</v>
      </c>
      <c r="F13" s="110" t="s">
        <v>53</v>
      </c>
      <c r="G13" s="136" cm="1">
        <f t="array" ref="G13">_xll.BQL("TSLA US Equity", "NET_CHG(SHORT_INT_NOTIONAL(dates=range(-1D,0D),source=s3,fill=prev))")</f>
        <v>1391041074.9599991</v>
      </c>
      <c r="H13" s="125"/>
    </row>
    <row r="14" spans="1:9" ht="60" x14ac:dyDescent="0.25">
      <c r="A14" s="122" t="s">
        <v>220</v>
      </c>
      <c r="B14" s="108" t="s">
        <v>221</v>
      </c>
      <c r="C14" s="141" cm="1">
        <f t="array" ref="C14">_xll.S3Data("TSLA US EQUITY",$A14,_xll.BTODAY())</f>
        <v>0</v>
      </c>
      <c r="D14" s="107"/>
      <c r="E14" s="122" t="s">
        <v>54</v>
      </c>
      <c r="F14" s="110" t="s">
        <v>55</v>
      </c>
      <c r="G14" s="135" cm="1">
        <f t="array" ref="G14">_xll.BQL("TSLA US EQUITY",$E14,H14,"source=S3","fill=prev")</f>
        <v>0</v>
      </c>
      <c r="H14" s="125"/>
    </row>
    <row r="15" spans="1:9" ht="30" x14ac:dyDescent="0.25">
      <c r="A15" s="122" t="s">
        <v>222</v>
      </c>
      <c r="B15" s="108" t="s">
        <v>223</v>
      </c>
      <c r="C15" s="140" cm="1">
        <f t="array" ref="C15">_xll.S3Data("TSLA US EQUITY",$A15,_xll.BTODAY())</f>
        <v>593065078</v>
      </c>
      <c r="D15" s="107"/>
      <c r="E15" s="122" t="s">
        <v>56</v>
      </c>
      <c r="F15" s="110" t="s">
        <v>57</v>
      </c>
      <c r="G15" s="134" cm="1">
        <f t="array" ref="G15">_xll.BQL("TSLA US EQUITY",$E15,H15,"source=S3","fill=prev")</f>
        <v>600635539</v>
      </c>
      <c r="H15" s="125"/>
    </row>
    <row r="16" spans="1:9" ht="45" x14ac:dyDescent="0.25">
      <c r="A16" s="122" t="s">
        <v>224</v>
      </c>
      <c r="B16" s="108" t="s">
        <v>225</v>
      </c>
      <c r="C16" s="140" cm="1">
        <f t="array" ref="C16">_xll.S3Data("TSLA US EQUITY",$A16,_xll.BTODAY())</f>
        <v>10.930635147419631</v>
      </c>
      <c r="D16" s="107"/>
      <c r="E16" s="122" t="s">
        <v>58</v>
      </c>
      <c r="F16" s="110" t="s">
        <v>59</v>
      </c>
      <c r="G16" s="135" cm="1">
        <f t="array" ref="G16">_xll.BQL("TSLA US EQUITY",$E16,H16,"source=S3","fill=prev")</f>
        <v>10.8078</v>
      </c>
      <c r="H16" s="125"/>
    </row>
    <row r="17" spans="1:11" ht="60" x14ac:dyDescent="0.25">
      <c r="A17" s="122" t="s">
        <v>226</v>
      </c>
      <c r="B17" s="108" t="s">
        <v>227</v>
      </c>
      <c r="C17" s="140" cm="1">
        <f t="array" ref="C17">_xll.S3Data("TSLA US EQUITY",$A17,_xll.BTODAY())</f>
        <v>0.86622793332661829</v>
      </c>
      <c r="D17" s="107"/>
      <c r="E17" s="122" t="s">
        <v>60</v>
      </c>
      <c r="F17" s="110" t="s">
        <v>62</v>
      </c>
      <c r="G17" s="135" cm="1">
        <f t="array" ref="G17">_xll.BQL("TSLA US EQUITY",$E17,H17,"source=S3","fill=prev")</f>
        <v>0.87</v>
      </c>
      <c r="H17" s="125" t="s">
        <v>61</v>
      </c>
      <c r="I17" s="135" cm="1">
        <f t="array" ref="I17">_xll.BQL("TSLA US EQUITY",$E17,J17,"source=S3","dates=range(-1D,-1D)","fill=prev")</f>
        <v>0.89</v>
      </c>
      <c r="J17" s="125" t="s">
        <v>61</v>
      </c>
      <c r="K17" s="143">
        <f>(G17-I17)/I17</f>
        <v>-2.2471910112359571E-2</v>
      </c>
    </row>
    <row r="18" spans="1:11" ht="60" x14ac:dyDescent="0.25">
      <c r="A18" s="122" t="s">
        <v>229</v>
      </c>
      <c r="B18" s="108" t="s">
        <v>230</v>
      </c>
      <c r="C18" s="140" cm="1">
        <f t="array" ref="C18">_xll.S3Data("TSLA US EQUITY",$A18,_xll.BTODAY())</f>
        <v>0.7944867290975528</v>
      </c>
      <c r="D18" s="107"/>
      <c r="E18" s="122" t="s">
        <v>60</v>
      </c>
      <c r="F18" s="110" t="s">
        <v>228</v>
      </c>
      <c r="G18" s="135" cm="1">
        <f t="array" ref="G18">_xll.BQL("TSLA US EQUITY",$E18,H18,"source=S3","fill=prev")</f>
        <v>0.79</v>
      </c>
      <c r="H18" s="125" t="s">
        <v>63</v>
      </c>
    </row>
    <row r="19" spans="1:11" ht="60" x14ac:dyDescent="0.25">
      <c r="A19" s="122" t="s">
        <v>232</v>
      </c>
      <c r="B19" s="108" t="s">
        <v>233</v>
      </c>
      <c r="C19" s="140" cm="1">
        <f t="array" ref="C19">_xll.S3Data("TSLA US EQUITY",$A19,_xll.BTODAY())</f>
        <v>0.81041237177456493</v>
      </c>
      <c r="D19" s="107"/>
      <c r="E19" s="122" t="s">
        <v>60</v>
      </c>
      <c r="F19" s="110" t="s">
        <v>231</v>
      </c>
      <c r="G19" s="135" cm="1">
        <f t="array" ref="G19">_xll.BQL("TSLA US EQUITY",$E19,H19,"source=S3","fill=prev")</f>
        <v>0.81</v>
      </c>
      <c r="H19" s="125" t="s">
        <v>64</v>
      </c>
    </row>
    <row r="20" spans="1:11" ht="45" x14ac:dyDescent="0.25">
      <c r="A20" s="122" t="s">
        <v>235</v>
      </c>
      <c r="B20" s="108" t="s">
        <v>234</v>
      </c>
      <c r="C20" s="138" cm="1">
        <f t="array" ref="C20">_xll.S3Data("TSLA US EQUITY",$A20,_xll.BTODAY())</f>
        <v>-0.03</v>
      </c>
      <c r="D20" s="107"/>
      <c r="E20" s="122" t="str">
        <f>_xlfn.CONCAT("&lt;See ",A20," BQL Calculation in cell ", ADDRESS(ROW(),COLUMN()+2,4,1),"&gt;")</f>
        <v>&lt;See DTCDaily BQL Calculation in cell G20&gt;</v>
      </c>
      <c r="F20" s="110" t="s">
        <v>234</v>
      </c>
      <c r="G20" s="133" cm="1">
        <f t="array" ref="G20">_xll.BQL("TSLA US Equity", "PCT_CHG(SHORT_INT_RATIO(dates=range(-1D,0D),source=s3,adv_days=10,fill=prev))")</f>
        <v>-2.247191011235957</v>
      </c>
      <c r="H20" s="125"/>
    </row>
    <row r="21" spans="1:11" ht="45" x14ac:dyDescent="0.25">
      <c r="A21" s="122" t="s">
        <v>237</v>
      </c>
      <c r="B21" s="108" t="s">
        <v>236</v>
      </c>
      <c r="C21" s="138" cm="1">
        <f t="array" ref="C21">_xll.S3Data("TSLA US EQUITY",$A21,_xll.BTODAY())</f>
        <v>-3.4000000000000002E-2</v>
      </c>
      <c r="D21" s="107"/>
      <c r="E21" s="122" t="str">
        <f>_xlfn.CONCAT("&lt;See ",A21," BQL Calculation in cell ", ADDRESS(ROW(),COLUMN()+2,4,1),"&gt;")</f>
        <v>&lt;See DTCWeekly BQL Calculation in cell G21&gt;</v>
      </c>
      <c r="F21" s="110" t="s">
        <v>236</v>
      </c>
      <c r="G21" s="133" cm="1">
        <f t="array" ref="G21">_xll.BQL("TSLA US Equity", "PCT_CHG(SHORT_INT_RATIO(dates=range(-1W,0D),source=s3, adv_days=10,fill=prev))")</f>
        <v>-3.3333333333333361</v>
      </c>
      <c r="H21" s="125"/>
    </row>
    <row r="22" spans="1:11" ht="45" x14ac:dyDescent="0.25">
      <c r="A22" s="122" t="s">
        <v>238</v>
      </c>
      <c r="B22" s="108" t="s">
        <v>239</v>
      </c>
      <c r="C22" s="135" cm="1">
        <f t="array" ref="C22">_xll.S3Data("TSLA US EQUITY",$A22,_xll.BTODAY())</f>
        <v>0.15</v>
      </c>
      <c r="D22" s="107"/>
      <c r="E22" s="122" t="s">
        <v>65</v>
      </c>
      <c r="F22" s="110" t="s">
        <v>67</v>
      </c>
      <c r="G22" s="135" cm="1">
        <f t="array" ref="G22">_xll.BQL("TSLA US EQUITY",$E22,H22,"source=S3","fill=prev")</f>
        <v>0.15</v>
      </c>
      <c r="H22" s="125" t="s">
        <v>66</v>
      </c>
    </row>
    <row r="23" spans="1:11" s="126" customFormat="1" ht="30" x14ac:dyDescent="0.25">
      <c r="A23" s="122" t="s">
        <v>240</v>
      </c>
      <c r="B23" s="123" t="s">
        <v>241</v>
      </c>
      <c r="C23" s="135" cm="1">
        <f t="array" ref="C23">_xll.S3Data("TSLA US EQUITY",$A23,_xll.BTODAY())</f>
        <v>0.3</v>
      </c>
      <c r="D23" s="124"/>
      <c r="E23" s="122" t="s">
        <v>65</v>
      </c>
      <c r="F23" s="110" t="s">
        <v>69</v>
      </c>
      <c r="G23" s="135" cm="1">
        <f t="array" ref="G23">_xll.BQL("TSLA US EQUITY",$E23,H23,"source=S3","fill=prev")</f>
        <v>0.3</v>
      </c>
      <c r="H23" s="125" t="s">
        <v>68</v>
      </c>
    </row>
    <row r="24" spans="1:11" s="126" customFormat="1" ht="30" x14ac:dyDescent="0.25">
      <c r="A24" s="122" t="s">
        <v>242</v>
      </c>
      <c r="B24" s="123" t="s">
        <v>243</v>
      </c>
      <c r="C24" s="135" cm="1">
        <f t="array" ref="C24">_xll.S3Data("TSLA US EQUITY",$A24,_xll.BTODAY())</f>
        <v>0.3</v>
      </c>
      <c r="D24" s="127"/>
      <c r="E24" s="122" t="s">
        <v>65</v>
      </c>
      <c r="F24" s="110" t="s">
        <v>71</v>
      </c>
      <c r="G24" s="135" cm="1">
        <f t="array" ref="G24">_xll.BQL("TSLA US EQUITY",$E24,H24,"source=S3","fill=prev")</f>
        <v>0.3</v>
      </c>
      <c r="H24" s="125" t="s">
        <v>70</v>
      </c>
    </row>
    <row r="28" spans="1:11" x14ac:dyDescent="0.25">
      <c r="H28" s="1"/>
    </row>
  </sheetData>
  <mergeCells count="1">
    <mergeCell ref="A1:H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48406-D1B5-4005-8BCB-2C3F40C69ED9}">
  <sheetPr codeName="Sheet6"/>
  <dimension ref="C2:M21"/>
  <sheetViews>
    <sheetView topLeftCell="C1" workbookViewId="0">
      <selection activeCell="F3" sqref="F3"/>
    </sheetView>
  </sheetViews>
  <sheetFormatPr defaultRowHeight="15" x14ac:dyDescent="0.25"/>
  <cols>
    <col min="3" max="3" width="28.28515625" bestFit="1" customWidth="1"/>
    <col min="4" max="4" width="21.7109375" bestFit="1" customWidth="1"/>
    <col min="5" max="5" width="26.140625" bestFit="1" customWidth="1"/>
    <col min="6" max="6" width="17.5703125" bestFit="1" customWidth="1"/>
    <col min="7" max="7" width="22.140625" bestFit="1" customWidth="1"/>
    <col min="8" max="8" width="23.5703125" bestFit="1" customWidth="1"/>
    <col min="9" max="9" width="24" bestFit="1" customWidth="1"/>
    <col min="10" max="10" width="23.28515625" bestFit="1" customWidth="1"/>
    <col min="11" max="11" width="28.28515625" bestFit="1" customWidth="1"/>
    <col min="12" max="12" width="26.85546875" bestFit="1" customWidth="1"/>
    <col min="13" max="13" width="21.7109375" bestFit="1" customWidth="1"/>
  </cols>
  <sheetData>
    <row r="2" spans="3:10" x14ac:dyDescent="0.25">
      <c r="C2" t="s">
        <v>244</v>
      </c>
      <c r="F2" t="s">
        <v>245</v>
      </c>
      <c r="I2" t="s">
        <v>246</v>
      </c>
      <c r="J2" t="s">
        <v>247</v>
      </c>
    </row>
    <row r="3" spans="3:10" x14ac:dyDescent="0.25">
      <c r="C3" t="s">
        <v>32</v>
      </c>
      <c r="D3" t="str">
        <f>_xll.BFieldInfo(C3)</f>
        <v>Short Interest</v>
      </c>
      <c r="F3" t="s">
        <v>22</v>
      </c>
    </row>
    <row r="4" spans="3:10" x14ac:dyDescent="0.25">
      <c r="C4" t="s">
        <v>65</v>
      </c>
      <c r="D4" t="s">
        <v>248</v>
      </c>
      <c r="F4" t="s">
        <v>249</v>
      </c>
      <c r="I4" t="s">
        <v>250</v>
      </c>
      <c r="J4" s="1" t="b">
        <v>1</v>
      </c>
    </row>
    <row r="5" spans="3:10" x14ac:dyDescent="0.25">
      <c r="C5" t="s">
        <v>60</v>
      </c>
      <c r="D5" t="s">
        <v>251</v>
      </c>
      <c r="F5" t="s">
        <v>252</v>
      </c>
      <c r="I5" t="s">
        <v>253</v>
      </c>
      <c r="J5" t="b">
        <v>0</v>
      </c>
    </row>
    <row r="6" spans="3:10" x14ac:dyDescent="0.25">
      <c r="C6" t="s">
        <v>39</v>
      </c>
      <c r="D6" t="s">
        <v>254</v>
      </c>
      <c r="I6" t="s">
        <v>255</v>
      </c>
    </row>
    <row r="7" spans="3:10" x14ac:dyDescent="0.25">
      <c r="C7" t="s">
        <v>54</v>
      </c>
      <c r="D7" t="s">
        <v>256</v>
      </c>
    </row>
    <row r="8" spans="3:10" x14ac:dyDescent="0.25">
      <c r="C8" t="s">
        <v>56</v>
      </c>
      <c r="D8" t="s">
        <v>222</v>
      </c>
    </row>
    <row r="9" spans="3:10" x14ac:dyDescent="0.25">
      <c r="C9" t="s">
        <v>58</v>
      </c>
      <c r="D9" t="s">
        <v>224</v>
      </c>
    </row>
    <row r="10" spans="3:10" x14ac:dyDescent="0.25">
      <c r="C10" t="s">
        <v>48</v>
      </c>
      <c r="D10" t="s">
        <v>257</v>
      </c>
    </row>
    <row r="11" spans="3:10" x14ac:dyDescent="0.25">
      <c r="C11" t="s">
        <v>46</v>
      </c>
      <c r="D11" t="s">
        <v>258</v>
      </c>
    </row>
    <row r="12" spans="3:10" x14ac:dyDescent="0.25">
      <c r="C12" t="s">
        <v>36</v>
      </c>
      <c r="D12" t="str">
        <f>_xll.BFieldInfo(C12)</f>
        <v>Short Interest Notional</v>
      </c>
    </row>
    <row r="18" spans="3:13" x14ac:dyDescent="0.25">
      <c r="C18" t="s">
        <v>244</v>
      </c>
      <c r="D18" t="s">
        <v>32</v>
      </c>
      <c r="E18" t="s">
        <v>65</v>
      </c>
      <c r="F18" t="s">
        <v>60</v>
      </c>
      <c r="G18" t="s">
        <v>39</v>
      </c>
      <c r="H18" t="s">
        <v>54</v>
      </c>
      <c r="I18" t="s">
        <v>56</v>
      </c>
      <c r="J18" t="s">
        <v>58</v>
      </c>
      <c r="K18" t="s">
        <v>48</v>
      </c>
      <c r="L18" t="s">
        <v>46</v>
      </c>
      <c r="M18" t="s">
        <v>36</v>
      </c>
    </row>
    <row r="19" spans="3:13" x14ac:dyDescent="0.25">
      <c r="E19" t="s">
        <v>250</v>
      </c>
      <c r="F19">
        <v>10</v>
      </c>
      <c r="G19" t="b">
        <v>1</v>
      </c>
    </row>
    <row r="20" spans="3:13" x14ac:dyDescent="0.25">
      <c r="E20" t="s">
        <v>253</v>
      </c>
      <c r="F20">
        <v>30</v>
      </c>
      <c r="G20" t="b">
        <v>0</v>
      </c>
    </row>
    <row r="21" spans="3:13" x14ac:dyDescent="0.25">
      <c r="E21" t="s">
        <v>255</v>
      </c>
      <c r="F21">
        <v>90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6d45bf1-1737-4df5-b84a-dcecc2eca8f0" xsi:nil="true"/>
    <TaxKeywordTaxHTField xmlns="d6d45bf1-1737-4df5-b84a-dcecc2eca8f0">
      <Terms xmlns="http://schemas.microsoft.com/office/infopath/2007/PartnerControls"/>
    </TaxKeywordTaxHTField>
    <FlowmodifiedBy xmlns="3b5be393-5584-4052-b56d-830d0de56fc3">No</FlowmodifiedBy>
    <Tag xmlns="3b5be393-5584-4052-b56d-830d0de56fc3" xsi:nil="true"/>
    <Theme xmlns="3b5be393-5584-4052-b56d-830d0de56fc3" xsi:nil="true"/>
    <PublishingExpirationDate xmlns="http://schemas.microsoft.com/sharepoint/v3" xsi:nil="true"/>
    <DateCreated xmlns="3b5be393-5584-4052-b56d-830d0de56fc3" xsi:nil="true"/>
    <PublishingStartDate xmlns="http://schemas.microsoft.com/sharepoint/v3" xsi:nil="true"/>
    <Ticker xmlns="3b5be393-5584-4052-b56d-830d0de56fc3" xsi:nil="true"/>
    <lcf76f155ced4ddcb4097134ff3c332f xmlns="3b5be393-5584-4052-b56d-830d0de56fc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78247B0DC860141A8EF74592B184496" ma:contentTypeVersion="34" ma:contentTypeDescription="Create a new document." ma:contentTypeScope="" ma:versionID="3e1f8e0f8fba45861e629ebaea97071b">
  <xsd:schema xmlns:xsd="http://www.w3.org/2001/XMLSchema" xmlns:xs="http://www.w3.org/2001/XMLSchema" xmlns:p="http://schemas.microsoft.com/office/2006/metadata/properties" xmlns:ns1="http://schemas.microsoft.com/sharepoint/v3" xmlns:ns2="3b5be393-5584-4052-b56d-830d0de56fc3" xmlns:ns3="d6d45bf1-1737-4df5-b84a-dcecc2eca8f0" targetNamespace="http://schemas.microsoft.com/office/2006/metadata/properties" ma:root="true" ma:fieldsID="60b41164c94575c5f8fe3561b0dd0bac" ns1:_="" ns2:_="" ns3:_="">
    <xsd:import namespace="http://schemas.microsoft.com/sharepoint/v3"/>
    <xsd:import namespace="3b5be393-5584-4052-b56d-830d0de56fc3"/>
    <xsd:import namespace="d6d45bf1-1737-4df5-b84a-dcecc2eca8f0"/>
    <xsd:element name="properties">
      <xsd:complexType>
        <xsd:sequence>
          <xsd:element name="documentManagement">
            <xsd:complexType>
              <xsd:all>
                <xsd:element ref="ns2:Tag" minOccurs="0"/>
                <xsd:element ref="ns3:TaxCatchAll" minOccurs="0"/>
                <xsd:element ref="ns2:Ticker" minOccurs="0"/>
                <xsd:element ref="ns2:Theme" minOccurs="0"/>
                <xsd:element ref="ns2:DateCreated" minOccurs="0"/>
                <xsd:element ref="ns2:FlowmodifiedBy" minOccurs="0"/>
                <xsd:element ref="ns1:PublishingStartDate" minOccurs="0"/>
                <xsd:element ref="ns1:PublishingExpirationDate" minOccurs="0"/>
                <xsd:element ref="ns3:TaxKeywordTaxHTField"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5"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6"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b5be393-5584-4052-b56d-830d0de56fc3" elementFormDefault="qualified">
    <xsd:import namespace="http://schemas.microsoft.com/office/2006/documentManagement/types"/>
    <xsd:import namespace="http://schemas.microsoft.com/office/infopath/2007/PartnerControls"/>
    <xsd:element name="Tag" ma:index="2" nillable="true" ma:displayName="Tag (Use Grid View To Edit)" ma:description="Tag For Description (Enter your own)" ma:internalName="Tag" ma:readOnly="false">
      <xsd:complexType>
        <xsd:complexContent>
          <xsd:extension base="dms:MultiChoiceFillIn">
            <xsd:sequence>
              <xsd:element name="Value" maxOccurs="unbounded" minOccurs="0" nillable="true">
                <xsd:simpleType>
                  <xsd:union memberTypes="dms:Text">
                    <xsd:simpleType>
                      <xsd:restriction base="dms:Choice">
                        <xsd:enumeration value="Data"/>
                        <xsd:enumeration value="Snowflake"/>
                        <xsd:enumeration value="AWS"/>
                        <xsd:enumeration value="MAP"/>
                        <xsd:enumeration value="S3"/>
                        <xsd:enumeration value="FAQ"/>
                        <xsd:enumeration value="Blacklight"/>
                        <xsd:enumeration value="BLACK APP"/>
                        <xsd:enumeration value="Regulation"/>
                        <xsd:enumeration value="Research"/>
                        <xsd:enumeration value="Matt"/>
                        <xsd:enumeration value="Ihor"/>
                        <xsd:enumeration value="13f-2"/>
                        <xsd:enumeration value="Marketing Material"/>
                        <xsd:enumeration value="Script"/>
                        <xsd:enumeration value="URLs"/>
                        <xsd:enumeration value="10c-1"/>
                        <xsd:enumeration value="Sector"/>
                        <xsd:enumeration value="Short Covering"/>
                        <xsd:enumeration value="RECAP"/>
                        <xsd:enumeration value="US"/>
                        <xsd:enumeration value="EU"/>
                        <xsd:enumeration value="Case Study"/>
                        <xsd:enumeration value="Customer Testimonial"/>
                        <xsd:enumeration value="Sellside"/>
                      </xsd:restriction>
                    </xsd:simpleType>
                  </xsd:union>
                </xsd:simpleType>
              </xsd:element>
            </xsd:sequence>
          </xsd:extension>
        </xsd:complexContent>
      </xsd:complexType>
    </xsd:element>
    <xsd:element name="Ticker" ma:index="11" nillable="true" ma:displayName="Ticker/Industry/Country" ma:description="Equity Ticker/ Industry/ Country to describe document" ma:internalName="Ticker" ma:readOnly="false">
      <xsd:complexType>
        <xsd:complexContent>
          <xsd:extension base="dms:MultiChoiceFillIn">
            <xsd:sequence>
              <xsd:element name="Value" maxOccurs="unbounded" minOccurs="0" nillable="true">
                <xsd:simpleType>
                  <xsd:union memberTypes="dms:Text">
                    <xsd:simpleType>
                      <xsd:restriction base="dms:Choice">
                        <xsd:enumeration value="Biotech"/>
                        <xsd:enumeration value="Transportation"/>
                        <xsd:enumeration value="Casino"/>
                        <xsd:enumeration value="ETF"/>
                        <xsd:enumeration value="SPAC"/>
                        <xsd:enumeration value="GOGO"/>
                        <xsd:enumeration value="GME"/>
                        <xsd:enumeration value="TRN LN"/>
                        <xsd:enumeration value="RIVN"/>
                        <xsd:enumeration value="CBT"/>
                        <xsd:enumeration value="FSR"/>
                        <xsd:enumeration value="WEBR"/>
                        <xsd:enumeration value="NDX1 GR"/>
                        <xsd:enumeration value="AWE LN"/>
                        <xsd:enumeration value="ARKK"/>
                        <xsd:enumeration value="SANT GR"/>
                        <xsd:enumeration value="ASAN"/>
                        <xsd:enumeration value="VTNR"/>
                        <xsd:enumeration value="NTGY SM"/>
                      </xsd:restriction>
                    </xsd:simpleType>
                  </xsd:union>
                </xsd:simpleType>
              </xsd:element>
            </xsd:sequence>
          </xsd:extension>
        </xsd:complexContent>
      </xsd:complexType>
    </xsd:element>
    <xsd:element name="Theme" ma:index="12" nillable="true" ma:displayName="Theme" ma:description="Theme of research" ma:internalName="Theme" ma:readOnly="false">
      <xsd:complexType>
        <xsd:complexContent>
          <xsd:extension base="dms:MultiChoice">
            <xsd:sequence>
              <xsd:element name="Value" maxOccurs="unbounded" minOccurs="0" nillable="true">
                <xsd:simpleType>
                  <xsd:restriction base="dms:Choice">
                    <xsd:enumeration value="Squeeze Score In Action"/>
                    <xsd:enumeration value="Lending Opportunities"/>
                    <xsd:enumeration value="Competitive Advantage"/>
                  </xsd:restriction>
                </xsd:simpleType>
              </xsd:element>
            </xsd:sequence>
          </xsd:extension>
        </xsd:complexContent>
      </xsd:complexType>
    </xsd:element>
    <xsd:element name="DateCreated" ma:index="13" nillable="true" ma:displayName="Date Created" ma:description="Content created date" ma:format="DateOnly" ma:internalName="DateCreated" ma:readOnly="false">
      <xsd:simpleType>
        <xsd:restriction base="dms:DateTime"/>
      </xsd:simpleType>
    </xsd:element>
    <xsd:element name="FlowmodifiedBy" ma:index="14" nillable="true" ma:displayName="FlowmodifiedBy" ma:default="No" ma:format="Dropdown" ma:hidden="true" ma:internalName="FlowmodifiedBy" ma:readOnly="false">
      <xsd:simpleType>
        <xsd:restriction base="dms:Choice">
          <xsd:enumeration value="No"/>
          <xsd:enumeration value="Yes"/>
        </xsd:restriction>
      </xsd:simpleType>
    </xsd:element>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ServiceDateTaken" ma:index="24" nillable="true" ma:displayName="MediaServiceDateTaken" ma:hidden="true" ma:internalName="MediaServiceDateTake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cd95573b-7e1d-41fe-8777-594f448e0983"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ObjectDetectorVersions" ma:index="31" nillable="true" ma:displayName="MediaServiceObjectDetectorVersions"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d45bf1-1737-4df5-b84a-dcecc2eca8f0"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9cfb5c9b-1ffe-4b8e-af56-1e5a12e09455}" ma:internalName="TaxCatchAll" ma:showField="CatchAllData" ma:web="d6d45bf1-1737-4df5-b84a-dcecc2eca8f0">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Tag" ma:fieldId="{23f27201-bee3-471e-b2e7-b64fd8b7ca38}" ma:taxonomyMulti="true" ma:sspId="cd95573b-7e1d-41fe-8777-594f448e0983" ma:termSetId="00000000-0000-0000-0000-000000000000" ma:anchorId="00000000-0000-0000-0000-000000000000" ma:open="true" ma:isKeyword="true">
      <xsd:complexType>
        <xsd:sequence>
          <xsd:element ref="pc:Terms" minOccurs="0" maxOccurs="1"/>
        </xsd:sequence>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3FD076-6279-4E88-BB7D-051F77B5C1D2}">
  <ds:schemaRefs>
    <ds:schemaRef ds:uri="http://schemas.microsoft.com/sharepoint/v3/contenttype/forms"/>
  </ds:schemaRefs>
</ds:datastoreItem>
</file>

<file path=customXml/itemProps2.xml><?xml version="1.0" encoding="utf-8"?>
<ds:datastoreItem xmlns:ds="http://schemas.openxmlformats.org/officeDocument/2006/customXml" ds:itemID="{66B41B09-F33B-43E9-B43A-DE3B524EA01A}">
  <ds:schemaRefs>
    <ds:schemaRef ds:uri="http://schemas.microsoft.com/office/2006/documentManagement/types"/>
    <ds:schemaRef ds:uri="d6d45bf1-1737-4df5-b84a-dcecc2eca8f0"/>
    <ds:schemaRef ds:uri="http://schemas.microsoft.com/office/2006/metadata/properties"/>
    <ds:schemaRef ds:uri="http://schemas.openxmlformats.org/package/2006/metadata/core-properties"/>
    <ds:schemaRef ds:uri="http://schemas.microsoft.com/office/infopath/2007/PartnerControls"/>
    <ds:schemaRef ds:uri="http://purl.org/dc/terms/"/>
    <ds:schemaRef ds:uri="http://www.w3.org/XML/1998/namespace"/>
    <ds:schemaRef ds:uri="3b5be393-5584-4052-b56d-830d0de56fc3"/>
    <ds:schemaRef ds:uri="http://schemas.microsoft.com/sharepoint/v3"/>
    <ds:schemaRef ds:uri="http://purl.org/dc/dcmitype/"/>
    <ds:schemaRef ds:uri="http://purl.org/dc/elements/1.1/"/>
  </ds:schemaRefs>
</ds:datastoreItem>
</file>

<file path=customXml/itemProps3.xml><?xml version="1.0" encoding="utf-8"?>
<ds:datastoreItem xmlns:ds="http://schemas.openxmlformats.org/officeDocument/2006/customXml" ds:itemID="{B2CA66F0-AE6C-4AB3-8978-036C893D39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b5be393-5584-4052-b56d-830d0de56fc3"/>
    <ds:schemaRef ds:uri="d6d45bf1-1737-4df5-b84a-dcecc2eca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37</vt:i4>
      </vt:variant>
    </vt:vector>
  </HeadingPairs>
  <TitlesOfParts>
    <vt:vector size="45" baseType="lpstr">
      <vt:lpstr>Overview</vt:lpstr>
      <vt:lpstr>Fields &amp; Params</vt:lpstr>
      <vt:lpstr>Time Series Analysis</vt:lpstr>
      <vt:lpstr>Portfolio Analysis</vt:lpstr>
      <vt:lpstr>How to Connect to WorkSheet</vt:lpstr>
      <vt:lpstr>Adv BQL Changes in borrow cost</vt:lpstr>
      <vt:lpstr>BLAX → BQL Field Mapping</vt:lpstr>
      <vt:lpstr>Lookup</vt:lpstr>
      <vt:lpstr>'Portfolio Analysis'!CategoryList</vt:lpstr>
      <vt:lpstr>'Time Series Analysis'!CategoryList</vt:lpstr>
      <vt:lpstr>CategoryList</vt:lpstr>
      <vt:lpstr>'Portfolio Analysis'!SHORT_INT</vt:lpstr>
      <vt:lpstr>'Time Series Analysis'!SHORT_INT</vt:lpstr>
      <vt:lpstr>SHORT_INT</vt:lpstr>
      <vt:lpstr>'Portfolio Analysis'!SHORT_INT_AVAILABILITY</vt:lpstr>
      <vt:lpstr>'Time Series Analysis'!SHORT_INT_AVAILABILITY</vt:lpstr>
      <vt:lpstr>SHORT_INT_AVAILABILITY</vt:lpstr>
      <vt:lpstr>'Portfolio Analysis'!SHORT_INT_BORROW_COST</vt:lpstr>
      <vt:lpstr>'Time Series Analysis'!SHORT_INT_BORROW_COST</vt:lpstr>
      <vt:lpstr>SHORT_INT_BORROW_COST</vt:lpstr>
      <vt:lpstr>'Portfolio Analysis'!SHORT_INT_CROWDED_SCORE</vt:lpstr>
      <vt:lpstr>'Time Series Analysis'!SHORT_INT_CROWDED_SCORE</vt:lpstr>
      <vt:lpstr>SHORT_INT_CROWDED_SCORE</vt:lpstr>
      <vt:lpstr>'Portfolio Analysis'!SHORT_INT_MOMENTUM</vt:lpstr>
      <vt:lpstr>'Time Series Analysis'!SHORT_INT_MOMENTUM</vt:lpstr>
      <vt:lpstr>SHORT_INT_MOMENTUM</vt:lpstr>
      <vt:lpstr>'Portfolio Analysis'!SHORT_INT_NOTIONAL</vt:lpstr>
      <vt:lpstr>'Time Series Analysis'!SHORT_INT_NOTIONAL</vt:lpstr>
      <vt:lpstr>SHORT_INT_NOTIONAL</vt:lpstr>
      <vt:lpstr>'Portfolio Analysis'!SHORT_INT_PCT_FLOAT</vt:lpstr>
      <vt:lpstr>'Time Series Analysis'!SHORT_INT_PCT_FLOAT</vt:lpstr>
      <vt:lpstr>SHORT_INT_PCT_FLOAT</vt:lpstr>
      <vt:lpstr>'Portfolio Analysis'!SHORT_INT_RATIO</vt:lpstr>
      <vt:lpstr>'Time Series Analysis'!SHORT_INT_RATIO</vt:lpstr>
      <vt:lpstr>SHORT_INT_RATIO</vt:lpstr>
      <vt:lpstr>'Portfolio Analysis'!SHORT_INT_SQUEEZE_SCORE</vt:lpstr>
      <vt:lpstr>'Time Series Analysis'!SHORT_INT_SQUEEZE_SCORE</vt:lpstr>
      <vt:lpstr>SHORT_INT_SQUEEZE_SCORE</vt:lpstr>
      <vt:lpstr>'Portfolio Analysis'!SHORT_INT_UTILIZATION</vt:lpstr>
      <vt:lpstr>'Time Series Analysis'!SHORT_INT_UTILIZATION</vt:lpstr>
      <vt:lpstr>SHORT_INT_UTILIZATION</vt:lpstr>
      <vt:lpstr>'Fields &amp; Params'!SourceType</vt:lpstr>
      <vt:lpstr>'Portfolio Analysis'!SourceType</vt:lpstr>
      <vt:lpstr>'Time Series Analysis'!SourceType</vt:lpstr>
      <vt:lpstr>SourceType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jlearman1</dc:creator>
  <cp:keywords/>
  <dc:description/>
  <cp:lastModifiedBy>Gregg Vier</cp:lastModifiedBy>
  <cp:revision/>
  <dcterms:created xsi:type="dcterms:W3CDTF">2022-07-12T13:42:25Z</dcterms:created>
  <dcterms:modified xsi:type="dcterms:W3CDTF">2025-10-28T19:36:31Z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0x010100578247B0DC860141A8EF74592B184496</vt:lpwstr>
  </property>
  <property fmtid="{D5CDD505-2E9C-101B-9397-08002B2CF9AE}" pid="3" name="SpreadsheetBuilder_1">
    <vt:lpwstr>eyIwIjoiSGlzdG9yeSIsIjEiOjAsIjIiOjEsIjMiOjEsIjQiOjAsIjUiOjEsIjYiOjEsIjciOjAsIjgiOjEsIjkiOjEsIjEwIjowLCIxMSI6MCwiMTIiOjB9</vt:lpwstr>
  </property>
  <property fmtid="{D5CDD505-2E9C-101B-9397-08002B2CF9AE}" pid="4" name="SpreadsheetBuilder_2">
    <vt:lpwstr>eyIwIjoiSGlzdG9yeSIsIjEiOjAsIjIiOjEsIjMiOjEsIjQiOjAsIjUiOjEsIjYiOjEsIjciOjAsIjgiOjEsIjkiOjEsIjEwIjowLCIxMSI6MCwiMTIiOjB9</vt:lpwstr>
  </property>
  <property fmtid="{D5CDD505-2E9C-101B-9397-08002B2CF9AE}" pid="5" name="SpreadsheetBuilder_3">
    <vt:lpwstr>eyIwIjoiSGlzdG9yeSIsIjEiOjAsIjIiOjEsIjMiOjEsIjQiOjAsIjUiOjEsIjYiOjEsIjciOjAsIjgiOjEsIjkiOjEsIjEwIjowLCIxMSI6MCwiMTIiOjB9</vt:lpwstr>
  </property>
  <property fmtid="{D5CDD505-2E9C-101B-9397-08002B2CF9AE}" pid="6" name="SpreadsheetBuilder_4">
    <vt:lpwstr>eyIwIjoiSGlzdG9yeSIsIjEiOjAsIjIiOjEsIjMiOjEsIjQiOjAsIjUiOjEsIjYiOjEsIjciOjAsIjgiOjEsIjkiOjEsIjEwIjowLCIxMSI6MCwiMTIiOjB9</vt:lpwstr>
  </property>
  <property fmtid="{D5CDD505-2E9C-101B-9397-08002B2CF9AE}" pid="7" name="SpreadsheetBuilder_5">
    <vt:lpwstr>eyIwIjoiSGlzdG9yeSIsIjEiOjAsIjIiOjEsIjMiOjEsIjQiOjAsIjUiOjEsIjYiOjEsIjciOjAsIjgiOjEsIjkiOjEsIjEwIjowLCIxMSI6MCwiMTIiOjB9</vt:lpwstr>
  </property>
  <property fmtid="{D5CDD505-2E9C-101B-9397-08002B2CF9AE}" pid="8" name="SpreadsheetBuilder_6">
    <vt:lpwstr>eyIwIjoiSGlzdG9yeSIsIjEiOjAsIjIiOjEsIjMiOjEsIjQiOjAsIjUiOjEsIjYiOjEsIjciOjAsIjgiOjEsIjkiOjEsIjEwIjowLCIxMSI6MCwiMTIiOjB9</vt:lpwstr>
  </property>
  <property fmtid="{D5CDD505-2E9C-101B-9397-08002B2CF9AE}" pid="9" name="SpreadsheetBuilder_7">
    <vt:lpwstr>eyIwIjoiSGlzdG9yeSIsIjEiOjAsIjIiOjEsIjMiOjEsIjQiOjAsIjUiOjEsIjYiOjEsIjciOjAsIjgiOjEsIjkiOjEsIjEwIjowLCIxMSI6MCwiMTIiOjB9</vt:lpwstr>
  </property>
  <property fmtid="{D5CDD505-2E9C-101B-9397-08002B2CF9AE}" pid="10" name="SpreadsheetBuilder_8">
    <vt:lpwstr>eyIwIjoiSGlzdG9yeSIsIjEiOjAsIjIiOjEsIjMiOjEsIjQiOjAsIjUiOjEsIjYiOjEsIjciOjAsIjgiOjEsIjkiOjEsIjEwIjowLCIxMSI6MCwiMTIiOjB9</vt:lpwstr>
  </property>
  <property fmtid="{D5CDD505-2E9C-101B-9397-08002B2CF9AE}" pid="11" name="SpreadsheetBuilder_9">
    <vt:lpwstr>eyIwIjoiSGlzdG9yeSIsIjEiOjAsIjIiOjEsIjMiOjEsIjQiOjAsIjUiOjEsIjYiOjEsIjciOjAsIjgiOjEsIjkiOjEsIjEwIjowLCIxMSI6MCwiMTIiOjB9</vt:lpwstr>
  </property>
  <property fmtid="{D5CDD505-2E9C-101B-9397-08002B2CF9AE}" pid="12" name="SpreadsheetBuilder_10">
    <vt:lpwstr>eyIwIjoiSGlzdG9yeSIsIjEiOjAsIjIiOjEsIjMiOjEsIjQiOjAsIjUiOjEsIjYiOjEsIjciOjAsIjgiOjEsIjkiOjEsIjEwIjowLCIxMSI6MCwiMTIiOjB9</vt:lpwstr>
  </property>
  <property fmtid="{D5CDD505-2E9C-101B-9397-08002B2CF9AE}" pid="13" name="SpreadsheetBuilder_11">
    <vt:lpwstr>eyIwIjoiSGlzdG9yeSIsIjEiOjAsIjIiOjEsIjMiOjEsIjQiOjAsIjUiOjEsIjYiOjEsIjciOjAsIjgiOjEsIjkiOjEsIjEwIjowLCIxMSI6MCwiMTIiOjB9</vt:lpwstr>
  </property>
  <property fmtid="{D5CDD505-2E9C-101B-9397-08002B2CF9AE}" pid="14" name="SpreadsheetBuilder_12">
    <vt:lpwstr>eyIwIjoiSGlzdG9yeSIsIjEiOjAsIjIiOjEsIjMiOjEsIjQiOjAsIjUiOjEsIjYiOjEsIjciOjAsIjgiOjEsIjkiOjEsIjEwIjowLCIxMSI6MCwiMTIiOjB9</vt:lpwstr>
  </property>
  <property fmtid="{D5CDD505-2E9C-101B-9397-08002B2CF9AE}" pid="15" name="SpreadsheetBuilder_13">
    <vt:lpwstr>eyIwIjoiSGlzdG9yeSIsIjEiOjAsIjIiOjEsIjMiOjEsIjQiOjAsIjUiOjEsIjYiOjEsIjciOjAsIjgiOjEsIjkiOjEsIjEwIjowLCIxMSI6MCwiMTIiOjB9</vt:lpwstr>
  </property>
  <property fmtid="{D5CDD505-2E9C-101B-9397-08002B2CF9AE}" pid="16" name="SpreadsheetBuilder_14">
    <vt:lpwstr>eyIwIjoiSGlzdG9yeSIsIjEiOjAsIjIiOjEsIjMiOjEsIjQiOjAsIjUiOjEsIjYiOjEsIjciOjAsIjgiOjEsIjkiOjEsIjEwIjowLCIxMSI6MCwiMTIiOjB9</vt:lpwstr>
  </property>
  <property fmtid="{D5CDD505-2E9C-101B-9397-08002B2CF9AE}" pid="17" name="SpreadsheetBuilder_15">
    <vt:lpwstr>eyIwIjoiSGlzdG9yeSIsIjEiOjAsIjIiOjEsIjMiOjEsIjQiOjAsIjUiOjEsIjYiOjEsIjciOjAsIjgiOjEsIjkiOjEsIjEwIjowLCIxMSI6MCwiMTIiOjB9</vt:lpwstr>
  </property>
  <property fmtid="{D5CDD505-2E9C-101B-9397-08002B2CF9AE}" pid="18" name="SpreadsheetBuilder_16">
    <vt:lpwstr>eyIwIjoiSGlzdG9yeSIsIjEiOjAsIjIiOjEsIjMiOjEsIjQiOjAsIjUiOjEsIjYiOjEsIjciOjAsIjgiOjEsIjkiOjEsIjEwIjowLCIxMSI6MCwiMTIiOjB9</vt:lpwstr>
  </property>
  <property fmtid="{D5CDD505-2E9C-101B-9397-08002B2CF9AE}" pid="19" name="SpreadsheetBuilder_17">
    <vt:lpwstr>eyIwIjoiSGlzdG9yeSIsIjEiOjAsIjIiOjEsIjMiOjEsIjQiOjAsIjUiOjEsIjYiOjEsIjciOjAsIjgiOjEsIjkiOjEsIjEwIjowLCIxMSI6MCwiMTIiOjB9</vt:lpwstr>
  </property>
  <property fmtid="{D5CDD505-2E9C-101B-9397-08002B2CF9AE}" pid="20" name="SpreadsheetBuilder_18">
    <vt:lpwstr>eyIwIjoiSGlzdG9yeSIsIjEiOjAsIjIiOjEsIjMiOjEsIjQiOjAsIjUiOjEsIjYiOjEsIjciOjAsIjgiOjEsIjkiOjEsIjEwIjowLCIxMSI6MCwiMTIiOjB9</vt:lpwstr>
  </property>
  <property fmtid="{D5CDD505-2E9C-101B-9397-08002B2CF9AE}" pid="21" name="SpreadsheetBuilder_19">
    <vt:lpwstr>eyIwIjoiSGlzdG9yeSIsIjEiOjAsIjIiOjEsIjMiOjEsIjQiOjAsIjUiOjEsIjYiOjEsIjciOjAsIjgiOjEsIjkiOjEsIjEwIjowLCIxMSI6MCwiMTIiOjB9</vt:lpwstr>
  </property>
  <property fmtid="{D5CDD505-2E9C-101B-9397-08002B2CF9AE}" pid="22" name="SpreadsheetBuilder_20">
    <vt:lpwstr>eyIwIjoiSGlzdG9yeSIsIjEiOjAsIjIiOjEsIjMiOjEsIjQiOjAsIjUiOjEsIjYiOjEsIjciOjAsIjgiOjEsIjkiOjEsIjEwIjowLCIxMSI6MCwiMTIiOjB9</vt:lpwstr>
  </property>
  <property fmtid="{D5CDD505-2E9C-101B-9397-08002B2CF9AE}" pid="23" name="SpreadsheetBuilder_21">
    <vt:lpwstr>eyIwIjoiSGlzdG9yeSIsIjEiOjAsIjIiOjEsIjMiOjEsIjQiOjAsIjUiOjEsIjYiOjEsIjciOjAsIjgiOjEsIjkiOjEsIjEwIjowLCIxMSI6MCwiMTIiOjB9</vt:lpwstr>
  </property>
  <property fmtid="{D5CDD505-2E9C-101B-9397-08002B2CF9AE}" pid="24" name="SpreadsheetBuilder_22">
    <vt:lpwstr>eyIwIjoiSGlzdG9yeSIsIjEiOjAsIjIiOjEsIjMiOjEsIjQiOjAsIjUiOjEsIjYiOjEsIjciOjAsIjgiOjEsIjkiOjEsIjEwIjowLCIxMSI6MCwiMTIiOjB9</vt:lpwstr>
  </property>
  <property fmtid="{D5CDD505-2E9C-101B-9397-08002B2CF9AE}" pid="25" name="SpreadsheetBuilder_23">
    <vt:lpwstr>eyIwIjoiSGlzdG9yeSIsIjEiOjAsIjIiOjEsIjMiOjEsIjQiOjAsIjUiOjEsIjYiOjEsIjciOjAsIjgiOjEsIjkiOjEsIjEwIjowLCIxMSI6MCwiMTIiOjB9</vt:lpwstr>
  </property>
  <property fmtid="{D5CDD505-2E9C-101B-9397-08002B2CF9AE}" pid="26" name="SpreadsheetBuilder_24">
    <vt:lpwstr>eyIwIjoiSGlzdG9yeSIsIjEiOjAsIjIiOjEsIjMiOjEsIjQiOjAsIjUiOjEsIjYiOjEsIjciOjAsIjgiOjEsIjkiOjEsIjEwIjowLCIxMSI6MCwiMTIiOjB9</vt:lpwstr>
  </property>
  <property fmtid="{D5CDD505-2E9C-101B-9397-08002B2CF9AE}" pid="27" name="SpreadsheetBuilder_25">
    <vt:lpwstr>eyIwIjoiSGlzdG9yeSIsIjEiOjAsIjIiOjEsIjMiOjEsIjQiOjAsIjUiOjEsIjYiOjEsIjciOjAsIjgiOjEsIjkiOjEsIjEwIjowLCIxMSI6MCwiMTIiOjB9</vt:lpwstr>
  </property>
  <property fmtid="{D5CDD505-2E9C-101B-9397-08002B2CF9AE}" pid="28" name="SpreadsheetBuilder_26">
    <vt:lpwstr>eyIwIjoiSGlzdG9yeSIsIjEiOjAsIjIiOjEsIjMiOjEsIjQiOjAsIjUiOjEsIjYiOjEsIjciOjAsIjgiOjEsIjkiOjEsIjEwIjowLCIxMSI6MCwiMTIiOjB9</vt:lpwstr>
  </property>
  <property fmtid="{D5CDD505-2E9C-101B-9397-08002B2CF9AE}" pid="29" name="SpreadsheetBuilder_27">
    <vt:lpwstr>eyIwIjoiSGlzdG9yeSIsIjEiOjAsIjIiOjEsIjMiOjEsIjQiOjAsIjUiOjEsIjYiOjEsIjciOjAsIjgiOjEsIjkiOjEsIjEwIjowLCIxMSI6MCwiMTIiOjB9</vt:lpwstr>
  </property>
  <property fmtid="{D5CDD505-2E9C-101B-9397-08002B2CF9AE}" pid="30" name="SpreadsheetBuilder_28">
    <vt:lpwstr>eyIwIjoiSGlzdG9yeSIsIjEiOjAsIjIiOjEsIjMiOjEsIjQiOjAsIjUiOjEsIjYiOjEsIjciOjAsIjgiOjEsIjkiOjEsIjEwIjowLCIxMSI6MCwiMTIiOjB9</vt:lpwstr>
  </property>
  <property fmtid="{D5CDD505-2E9C-101B-9397-08002B2CF9AE}" pid="31" name="SpreadsheetBuilder_29">
    <vt:lpwstr>eyIwIjoiSGlzdG9yeSIsIjEiOjAsIjIiOjEsIjMiOjEsIjQiOjAsIjUiOjEsIjYiOjEsIjciOjAsIjgiOjEsIjkiOjEsIjEwIjowLCIxMSI6MCwiMTIiOjB9</vt:lpwstr>
  </property>
  <property fmtid="{D5CDD505-2E9C-101B-9397-08002B2CF9AE}" pid="32" name="SpreadsheetBuilder_30">
    <vt:lpwstr>eyIwIjoiSGlzdG9yeSIsIjEiOjAsIjIiOjEsIjMiOjEsIjQiOjAsIjUiOjEsIjYiOjEsIjciOjAsIjgiOjEsIjkiOjEsIjEwIjowLCIxMSI6MCwiMTIiOjB9</vt:lpwstr>
  </property>
  <property fmtid="{D5CDD505-2E9C-101B-9397-08002B2CF9AE}" pid="33" name="TaxKeyword">
    <vt:lpwstr/>
  </property>
  <property fmtid="{D5CDD505-2E9C-101B-9397-08002B2CF9AE}" pid="34" name="MediaServiceImageTags">
    <vt:lpwstr/>
  </property>
</Properties>
</file>